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Repos\ApsimX\Tests\Validation\Wheat\"/>
    </mc:Choice>
  </mc:AlternateContent>
  <bookViews>
    <workbookView xWindow="0" yWindow="0" windowWidth="19200" windowHeight="7635" tabRatio="625" activeTab="1"/>
  </bookViews>
  <sheets>
    <sheet name="Sheet1" sheetId="7" r:id="rId1"/>
    <sheet name="Observed" sheetId="1" r:id="rId2"/>
    <sheet name="YuchengSWData" sheetId="6" r:id="rId3"/>
    <sheet name="MaxLeafSize" sheetId="4" r:id="rId4"/>
    <sheet name="QuestionableData" sheetId="5" r:id="rId5"/>
  </sheets>
  <definedNames>
    <definedName name="_xlnm._FilterDatabase" localSheetId="1" hidden="1">Observed!$C$1:$C$4694</definedName>
  </definedNames>
  <calcPr calcId="152511"/>
  <pivotCaches>
    <pivotCache cacheId="0" r:id="rId6"/>
  </pivotCaches>
</workbook>
</file>

<file path=xl/calcChain.xml><?xml version="1.0" encoding="utf-8"?>
<calcChain xmlns="http://schemas.openxmlformats.org/spreadsheetml/2006/main">
  <c r="Y2524" i="1" l="1"/>
  <c r="V1114" i="1" l="1"/>
  <c r="V1107" i="1"/>
  <c r="V1108" i="1"/>
  <c r="V1109" i="1"/>
  <c r="V1106" i="1"/>
  <c r="V42" i="1" l="1"/>
  <c r="AA4164" i="1" l="1"/>
  <c r="S3584" i="1" l="1"/>
  <c r="S3585" i="1"/>
  <c r="S3586" i="1"/>
  <c r="S3587" i="1"/>
  <c r="S3588" i="1"/>
  <c r="S3589" i="1"/>
  <c r="S3590" i="1"/>
  <c r="S3583" i="1"/>
  <c r="X3454" i="1" l="1"/>
  <c r="V3454" i="1" s="1"/>
  <c r="X3452" i="1"/>
  <c r="V3452" i="1" s="1"/>
  <c r="X3450" i="1"/>
  <c r="V3450" i="1" s="1"/>
  <c r="X3448" i="1"/>
  <c r="V3448" i="1" s="1"/>
  <c r="X3446" i="1"/>
  <c r="V3446" i="1" s="1"/>
  <c r="X3444" i="1"/>
  <c r="V3444" i="1" s="1"/>
  <c r="X3442" i="1"/>
  <c r="V3442" i="1" s="1"/>
  <c r="X3439" i="1"/>
  <c r="V3439" i="1" s="1"/>
  <c r="W3442" i="1"/>
  <c r="W3444" i="1"/>
  <c r="W3446" i="1"/>
  <c r="W3448" i="1"/>
  <c r="W3450" i="1"/>
  <c r="W3452" i="1"/>
  <c r="W3454" i="1"/>
  <c r="X3436" i="1" l="1"/>
  <c r="V3436" i="1" s="1"/>
  <c r="X3433" i="1"/>
  <c r="V3433" i="1" s="1"/>
  <c r="X3430" i="1"/>
  <c r="V3430" i="1" s="1"/>
  <c r="X3427" i="1"/>
  <c r="V3427" i="1" s="1"/>
  <c r="X3424" i="1"/>
  <c r="V3424" i="1" s="1"/>
  <c r="W3427" i="1"/>
  <c r="W3430" i="1"/>
  <c r="W3433" i="1"/>
  <c r="W3436" i="1"/>
  <c r="W3439" i="1"/>
  <c r="W3424" i="1"/>
  <c r="B1114" i="1" l="1"/>
  <c r="B1113" i="1"/>
  <c r="B1112" i="1"/>
  <c r="B1109" i="1" l="1"/>
  <c r="B1108" i="1"/>
  <c r="B1107" i="1"/>
  <c r="B1106" i="1"/>
  <c r="B1111" i="1"/>
  <c r="Y1404" i="1" l="1"/>
  <c r="Y1389" i="1"/>
  <c r="Y1374" i="1"/>
  <c r="Y1359" i="1"/>
  <c r="Y1344" i="1"/>
  <c r="Y1329" i="1"/>
  <c r="Y1314" i="1"/>
  <c r="Y1299" i="1"/>
  <c r="Y1284" i="1"/>
  <c r="Y1269" i="1"/>
  <c r="Y1254" i="1"/>
  <c r="Y1239" i="1"/>
  <c r="Y1224" i="1"/>
  <c r="Y1209" i="1"/>
  <c r="Y1194" i="1"/>
  <c r="Y1179" i="1"/>
  <c r="E3307" i="1" l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AP1798" i="1"/>
  <c r="AP1793" i="1"/>
  <c r="AP1787" i="1"/>
  <c r="AP1783" i="1"/>
  <c r="AP1780" i="1"/>
  <c r="AP1768" i="1"/>
  <c r="AP1758" i="1"/>
  <c r="AP1730" i="1"/>
  <c r="AP1725" i="1"/>
  <c r="AP1719" i="1"/>
  <c r="AP1715" i="1"/>
  <c r="AP1712" i="1"/>
  <c r="AP1700" i="1"/>
  <c r="AP1690" i="1"/>
  <c r="AP1662" i="1"/>
  <c r="AP1657" i="1"/>
  <c r="AP1651" i="1"/>
  <c r="AP1647" i="1"/>
  <c r="AP1644" i="1"/>
  <c r="AP1632" i="1"/>
  <c r="AP1622" i="1"/>
  <c r="AP1594" i="1"/>
  <c r="AP1589" i="1"/>
  <c r="AP1583" i="1"/>
  <c r="AP1579" i="1"/>
  <c r="AP1576" i="1"/>
  <c r="AP1564" i="1"/>
  <c r="AP1554" i="1"/>
  <c r="AP1526" i="1"/>
  <c r="AP1521" i="1"/>
  <c r="AP1515" i="1"/>
  <c r="AP1511" i="1"/>
  <c r="AP1508" i="1"/>
  <c r="AP1496" i="1"/>
  <c r="AP1486" i="1"/>
  <c r="AP1458" i="1"/>
  <c r="AP1453" i="1"/>
  <c r="AP1447" i="1"/>
  <c r="AP1443" i="1"/>
  <c r="AP1440" i="1"/>
  <c r="AP1428" i="1"/>
  <c r="AP1418" i="1"/>
  <c r="BE107" i="1"/>
  <c r="BE105" i="1"/>
  <c r="BE104" i="1"/>
  <c r="BE101" i="1"/>
  <c r="BE98" i="1"/>
  <c r="BE97" i="1"/>
  <c r="BE96" i="1"/>
  <c r="BE95" i="1"/>
  <c r="BE93" i="1"/>
  <c r="BE91" i="1"/>
</calcChain>
</file>

<file path=xl/sharedStrings.xml><?xml version="1.0" encoding="utf-8"?>
<sst xmlns="http://schemas.openxmlformats.org/spreadsheetml/2006/main" count="11621" uniqueCount="1070">
  <si>
    <t>SimulationName</t>
  </si>
  <si>
    <t>Clock.Today</t>
  </si>
  <si>
    <t>Wheat.Grain.Wt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</si>
  <si>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</si>
  <si>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</si>
  <si>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</si>
  <si>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</si>
  <si>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</si>
  <si>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</si>
  <si>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</si>
  <si>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</si>
  <si>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</si>
  <si>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</si>
  <si>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</si>
  <si>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Wheat.Leaf.Live.Wt</t>
  </si>
  <si>
    <t>Wheat.Leaf.Dead.Wt</t>
  </si>
  <si>
    <t>Wheat.Leaf.Live.N</t>
  </si>
  <si>
    <t>Wheat.Leaf.Dead.N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</si>
  <si>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</si>
  <si>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</si>
  <si>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</si>
  <si>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</si>
  <si>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</si>
  <si>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</si>
  <si>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</si>
  <si>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</si>
  <si>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</si>
  <si>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</si>
  <si>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</si>
  <si>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</si>
  <si>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</si>
  <si>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</si>
  <si>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</si>
  <si>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</si>
  <si>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</si>
  <si>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</si>
  <si>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</si>
  <si>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</si>
  <si>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</si>
  <si>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</si>
  <si>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</si>
  <si>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</si>
  <si>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</si>
  <si>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</si>
  <si>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</si>
  <si>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</si>
  <si>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</si>
  <si>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</si>
  <si>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</si>
  <si>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</si>
  <si>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</si>
  <si>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</si>
  <si>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</si>
  <si>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</si>
  <si>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</si>
  <si>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</si>
  <si>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</si>
  <si>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</si>
  <si>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</si>
  <si>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</si>
  <si>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</si>
  <si>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</si>
  <si>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</si>
  <si>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</si>
  <si>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</si>
  <si>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</si>
  <si>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</si>
  <si>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</si>
  <si>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</si>
  <si>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</si>
  <si>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</si>
  <si>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</si>
  <si>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</si>
  <si>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</si>
  <si>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</si>
  <si>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</si>
  <si>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</si>
  <si>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</si>
  <si>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</si>
  <si>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</si>
  <si>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</si>
  <si>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</si>
  <si>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</si>
  <si>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</si>
  <si>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</si>
  <si>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</si>
  <si>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</si>
  <si>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</si>
  <si>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</si>
  <si>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</si>
  <si>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</si>
  <si>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</si>
  <si>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</si>
  <si>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</si>
  <si>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</si>
  <si>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</si>
  <si>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</si>
  <si>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</si>
  <si>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</si>
  <si>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</si>
  <si>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</si>
  <si>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</si>
  <si>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</si>
  <si>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</si>
  <si>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</si>
  <si>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</si>
  <si>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</si>
  <si>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</si>
  <si>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</si>
  <si>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</si>
  <si>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</si>
  <si>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</si>
  <si>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</si>
  <si>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</si>
  <si>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</si>
  <si>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</si>
  <si>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</si>
  <si>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</si>
  <si>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</si>
  <si>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</si>
  <si>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</si>
  <si>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</si>
  <si>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</si>
  <si>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</si>
  <si>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</si>
  <si>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</si>
  <si>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</si>
  <si>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</si>
  <si>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</si>
  <si>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</si>
  <si>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</si>
  <si>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</si>
  <si>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</si>
  <si>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</si>
  <si>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</si>
  <si>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</si>
  <si>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</si>
  <si>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</si>
  <si>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</si>
  <si>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</si>
  <si>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Wheat.Phenology.CurrentStageName</t>
  </si>
  <si>
    <t>Lincoln2014IrrigFull</t>
  </si>
  <si>
    <t>Lincoln2014IrrigNil</t>
  </si>
  <si>
    <t>Lincoln2014IrrigVeryEarly</t>
  </si>
  <si>
    <t>Lincoln2014IrrigEarly</t>
  </si>
  <si>
    <t>Lincoln2014IrrigMiddle</t>
  </si>
  <si>
    <t>Lincoln2014IrrigLate</t>
  </si>
  <si>
    <t>Wheat.Structure.TotalStemPopn</t>
  </si>
  <si>
    <t>Wheat.Leaf.ExpandedCohortNo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</si>
  <si>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</si>
  <si>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</si>
  <si>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</si>
  <si>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</si>
  <si>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</si>
  <si>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</si>
  <si>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</si>
  <si>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</si>
  <si>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</si>
  <si>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Gatton2009TOS1CvBolac</t>
  </si>
  <si>
    <t>Gatton2009TOS2CvBolac</t>
  </si>
  <si>
    <t>Gatton2009TOS3CvBolac</t>
  </si>
  <si>
    <t>Gatton2009TOS1CvDerrimut</t>
  </si>
  <si>
    <t>Gatton2009TOS2CvDerrimut</t>
  </si>
  <si>
    <t>Gatton2009TOS3CvDerrimut</t>
  </si>
  <si>
    <t>Gatton2009TOS1CvEGAGregory</t>
  </si>
  <si>
    <t>Gatton2009TOS2CvEGAGregory</t>
  </si>
  <si>
    <t>Gatton2009TOS3CvEGAGregory</t>
  </si>
  <si>
    <t>Gatton2009TOS1CvGladius</t>
  </si>
  <si>
    <t>Gatton2009TOS2CvGladius</t>
  </si>
  <si>
    <t>Gatton2009TOS3CvGladius</t>
  </si>
  <si>
    <t>Gatton2009TOS1CvH46</t>
  </si>
  <si>
    <t>Gatton2009TOS2CvH46</t>
  </si>
  <si>
    <t>Gatton2009TOS3CvH46</t>
  </si>
  <si>
    <t>Gatton2009TOS1CvHartog</t>
  </si>
  <si>
    <t>Gatton2009TOS2CvHartog</t>
  </si>
  <si>
    <t>Gatton2009TOS3CvHartog</t>
  </si>
  <si>
    <t>Gatton2009TOS1CvJanz</t>
  </si>
  <si>
    <t>Gatton2009TOS2CvJanz</t>
  </si>
  <si>
    <t>Gatton2009TOS3CvJanz</t>
  </si>
  <si>
    <t>Gatton2009TOS1CvKelallac</t>
  </si>
  <si>
    <t>Gatton2009TOS2CvKelallac</t>
  </si>
  <si>
    <t>Gatton2009TOS3CvKelallac</t>
  </si>
  <si>
    <t>Gatton2009TOS2CvKennedy</t>
  </si>
  <si>
    <t>Gatton2009TOS3CvKennedy</t>
  </si>
  <si>
    <t>Gatton2009TOS1CvMckellar</t>
  </si>
  <si>
    <t>Gatton2009TOS2CvMckellar</t>
  </si>
  <si>
    <t>Gatton2009TOS3CvMckellar</t>
  </si>
  <si>
    <t>Gatton2009TOS1CvRuby</t>
  </si>
  <si>
    <t>Gatton2009TOS2CvRuby</t>
  </si>
  <si>
    <t>Gatton2009TOS3CvRuby</t>
  </si>
  <si>
    <t>Gatton2009TOS1CvVentura</t>
  </si>
  <si>
    <t>Gatton2009TOS2CvVentura</t>
  </si>
  <si>
    <t>Gatton2009TOS3CvVentura</t>
  </si>
  <si>
    <t>Gatton2009TOS1CvWedgetail</t>
  </si>
  <si>
    <t>Gatton2009TOS2CvWedgetail</t>
  </si>
  <si>
    <t>Gatton2009TOS3CvWedgetail</t>
  </si>
  <si>
    <t>Gatton2009TOS1CvWyalkatchem</t>
  </si>
  <si>
    <t>Gatton2009TOS2CvWyalkatchem</t>
  </si>
  <si>
    <t>Gatton2009TOS3CvWyalkatchem</t>
  </si>
  <si>
    <t>Gatton2009TOS1CvYitpi</t>
  </si>
  <si>
    <t>Gatton2009TOS2CvYitpi</t>
  </si>
  <si>
    <t>Gatton2009TOS3CvYitpi</t>
  </si>
  <si>
    <t>Gatton2009TOS1CvYoung</t>
  </si>
  <si>
    <t>Gatton2009TOS2CvYoung</t>
  </si>
  <si>
    <t>Gatton2009TOS3CvYoung</t>
  </si>
  <si>
    <t>TillerNo</t>
  </si>
  <si>
    <t>APS2TOS1</t>
  </si>
  <si>
    <t>APS2TOS2</t>
  </si>
  <si>
    <t>Wheat.Phenology.Zadok.Stage</t>
  </si>
  <si>
    <t>GattonRowSpacingRowSpace25cm</t>
  </si>
  <si>
    <t>GattonRowSpacingRowSpace50cm</t>
  </si>
  <si>
    <t>GattonRowSpacingRowSpaceN0</t>
  </si>
  <si>
    <t>YarrabahCreek</t>
  </si>
  <si>
    <t>ET</t>
  </si>
  <si>
    <t>Soil.SoilWater.SW(9)</t>
  </si>
  <si>
    <t>Soil.SoilWater.SW(10)</t>
  </si>
  <si>
    <t>Wheat.Grain.Number</t>
  </si>
  <si>
    <t>Wheat.AboveGround.Wt</t>
  </si>
  <si>
    <t>Wheat.AboveGround.N</t>
  </si>
  <si>
    <t>Wagga2013CvGregoryWaterWet</t>
  </si>
  <si>
    <t>Wagga2013CvLivingstonWaterWet</t>
  </si>
  <si>
    <t>Wagga2013CvGregoryWaterDry</t>
  </si>
  <si>
    <t>Wagga2013CvLivingstonWaterDry</t>
  </si>
  <si>
    <t>Wagga2014CvGregoryWaterWet</t>
  </si>
  <si>
    <t>Wagga2014CvLivingstonWaterWet</t>
  </si>
  <si>
    <t>Wagga2014CvGregoryWaterDry</t>
  </si>
  <si>
    <t>Wagga2014CvLivingstonWaterDry</t>
  </si>
  <si>
    <t>Konya09WaterAAA</t>
  </si>
  <si>
    <t>Konya09WaterBAA</t>
  </si>
  <si>
    <t>Konya09WaterCAA</t>
  </si>
  <si>
    <t>Konya09WaterDAA</t>
  </si>
  <si>
    <t>Konya09WaterABA</t>
  </si>
  <si>
    <t>Konya09WaterACA</t>
  </si>
  <si>
    <t>Konya09WaterADA</t>
  </si>
  <si>
    <t>Konya09WaterAAB</t>
  </si>
  <si>
    <t>Konya09WaterAAC</t>
  </si>
  <si>
    <t>Konya09WaterAAD</t>
  </si>
  <si>
    <t>Konya09WaterABB</t>
  </si>
  <si>
    <t>Konya09WaterACC</t>
  </si>
  <si>
    <t>Konya09WaterADD</t>
  </si>
  <si>
    <t>Konya09WaterBAB</t>
  </si>
  <si>
    <t>Konya09WaterCAC</t>
  </si>
  <si>
    <t>Konya09WaterDAD</t>
  </si>
  <si>
    <t>Konya09WaterBBA</t>
  </si>
  <si>
    <t>Konya09WaterCCA</t>
  </si>
  <si>
    <t>Konya09WaterDDA</t>
  </si>
  <si>
    <t>Konya09WaterBBB</t>
  </si>
  <si>
    <t>Konya09WaterCCC</t>
  </si>
  <si>
    <t>Konya09WaterDDD</t>
  </si>
  <si>
    <t>Konya11WaterBAA</t>
  </si>
  <si>
    <t>Konya11WaterCAA</t>
  </si>
  <si>
    <t>Konya11WaterDAA</t>
  </si>
  <si>
    <t>Konya11WaterABA</t>
  </si>
  <si>
    <t>Konya11WaterACA</t>
  </si>
  <si>
    <t>Konya11WaterADA</t>
  </si>
  <si>
    <t>Konya11WaterAAB</t>
  </si>
  <si>
    <t>Konya11WaterAAC</t>
  </si>
  <si>
    <t>Konya11WaterAAD</t>
  </si>
  <si>
    <t>Konya11WaterABB</t>
  </si>
  <si>
    <t>Konya11WaterACC</t>
  </si>
  <si>
    <t>Konya11WaterADD</t>
  </si>
  <si>
    <t>Konya11WaterBAB</t>
  </si>
  <si>
    <t>Konya11WaterCAC</t>
  </si>
  <si>
    <t>Konya11WaterDAD</t>
  </si>
  <si>
    <t>Konya11WaterBBA</t>
  </si>
  <si>
    <t>Konya11WaterCCA</t>
  </si>
  <si>
    <t>Konya11WaterDDA</t>
  </si>
  <si>
    <t>Konya11WaterBBB</t>
  </si>
  <si>
    <t>Konya11WaterCCC</t>
  </si>
  <si>
    <t>Konya11WaterDDD</t>
  </si>
  <si>
    <t>Konya11WaterAAA</t>
  </si>
  <si>
    <t>Wheat.Leaf.DeadCohortNo</t>
  </si>
  <si>
    <t>Wheat.Leaf.CoverTotal</t>
  </si>
  <si>
    <t>Wheat.Leaf.SpecificArea</t>
  </si>
  <si>
    <t>Lincoln1992Sow5MayIrrNilNit0</t>
  </si>
  <si>
    <t>Lincoln1992Sow5MayIrrSomeNit0</t>
  </si>
  <si>
    <t>Lincoln1992Sow5AugIrrNilNit0</t>
  </si>
  <si>
    <t>Lincoln1992Sow5AugIrrSomeNit0</t>
  </si>
  <si>
    <t>Lincoln9192Irrig10</t>
  </si>
  <si>
    <t>Lincoln9192Irrig12</t>
  </si>
  <si>
    <t>Lincoln9192Irrig13</t>
  </si>
  <si>
    <t>Lincoln9192Irrig14</t>
  </si>
  <si>
    <t>Lincoln9192Irrig02</t>
  </si>
  <si>
    <t>Lincoln9192Irrig04</t>
  </si>
  <si>
    <t>Lincoln9192Irrig09</t>
  </si>
  <si>
    <t>MouseRemoval0.05Date2002-10-31</t>
  </si>
  <si>
    <t>MouseRemoval0.10Date2002-10-31</t>
  </si>
  <si>
    <t>MouseRemoval0.25Date2002-10-31</t>
  </si>
  <si>
    <t>MouseRemoval0.50Date2002-10-31</t>
  </si>
  <si>
    <t>MouseRemoval0.00Date2002-09-10</t>
  </si>
  <si>
    <t>MouseRemoval0.05Date2002-09-10</t>
  </si>
  <si>
    <t>MouseRemoval0.10Date2002-09-10</t>
  </si>
  <si>
    <t>MouseRemoval0.25Date2002-09-10</t>
  </si>
  <si>
    <t>MouseRemoval0.50Date2002-09-10</t>
  </si>
  <si>
    <t>MouseRemoval0.05Date2002-12-13</t>
  </si>
  <si>
    <t>MouseRemoval0.10Date2002-12-13</t>
  </si>
  <si>
    <t>MouseRemoval0.25Date2002-12-13</t>
  </si>
  <si>
    <t>MouseRemoval0.50Date2002-12-13</t>
  </si>
  <si>
    <t>MouseRemoval0.05Date2002-10-11</t>
  </si>
  <si>
    <t>MouseRemoval0.10Date2002-10-11</t>
  </si>
  <si>
    <t>MouseRemoval0.25Date2002-10-11</t>
  </si>
  <si>
    <t>MouseRemoval0.50Date2002-10-11</t>
  </si>
  <si>
    <t>ArizonaFACE92CO2NormalIrrDry</t>
  </si>
  <si>
    <t>ArizonaFACE92CO2HighIrrDry</t>
  </si>
  <si>
    <t>ArizonaFACE92CO2NormalIrrWet</t>
  </si>
  <si>
    <t>ArizonaFACE92CO2HighIrrWet</t>
  </si>
  <si>
    <t>ArizonaFACE93CO2NormalIrrDry</t>
  </si>
  <si>
    <t>ArizonaFACE93CO2HighIrrDry</t>
  </si>
  <si>
    <t>ArizonaFACE93CO2NormalIrrWet</t>
  </si>
  <si>
    <t>ArizonaFACE93CO2HighIrrWet</t>
  </si>
  <si>
    <t>Lonzee04</t>
  </si>
  <si>
    <t>Lonzee06</t>
  </si>
  <si>
    <t>Lonzee08</t>
  </si>
  <si>
    <t>Gorgan05</t>
  </si>
  <si>
    <t>JammaNRate0NUSG</t>
  </si>
  <si>
    <t>JammaNRate23NUSG</t>
  </si>
  <si>
    <t>JammaNRate46NUSG</t>
  </si>
  <si>
    <t>JammaNRate46NUC</t>
  </si>
  <si>
    <t>CPTCultRegencySow2000-03-03</t>
  </si>
  <si>
    <t>CPTCultCentaurSOW2000-03-03</t>
  </si>
  <si>
    <t>CPTCultWestonSOW2000-03-03</t>
  </si>
  <si>
    <t>CPTCultClaireSOW2000-03-03</t>
  </si>
  <si>
    <t>CPTCultCentaurSOW2000-05-15</t>
  </si>
  <si>
    <t>CPTCultRegencySOW2000-05-15</t>
  </si>
  <si>
    <t>CPTCultClaireSOW2000-05-15</t>
  </si>
  <si>
    <t>CPTCultTankerSOW2000-05-15</t>
  </si>
  <si>
    <t>CPTCultWestonSOW2000-05-15</t>
  </si>
  <si>
    <t>CPTCultConsortSOW2000-05-15</t>
  </si>
  <si>
    <t>CPTCultEquinoxSOW2000-05-15</t>
  </si>
  <si>
    <t>CPTCultSavannahSOW2000-05-15</t>
  </si>
  <si>
    <t>CPTCultOtaneSOW2000-05-15</t>
  </si>
  <si>
    <t>CPTCultOtaneSOW2000-09-20</t>
  </si>
  <si>
    <t>CPTCultAmarokSOW2001-04-09</t>
  </si>
  <si>
    <t>CPTCultClaireSOW2001-04-09</t>
  </si>
  <si>
    <t>CPTCultTankerSOW2001-04-09</t>
  </si>
  <si>
    <t>CPTCultCentaurSOW2001-04-09</t>
  </si>
  <si>
    <t>CPTCultRegencySOW2001-04-09</t>
  </si>
  <si>
    <t>CPTCultWestonSOW2001-04-09</t>
  </si>
  <si>
    <t>CPTCultSavannahSOW2001-04-09</t>
  </si>
  <si>
    <t>CPTCultEquinoxSOW2001-04-09</t>
  </si>
  <si>
    <t>CPTCultConsortSOW2001-04-09</t>
  </si>
  <si>
    <t>CPTCultAmarokSOW2001-06-15</t>
  </si>
  <si>
    <t>CPTCultClaireSOW2001-06-15</t>
  </si>
  <si>
    <t>CPTCultTankerSOW2001-06-15</t>
  </si>
  <si>
    <t>CPTCultCentaurSOW2001-06-15</t>
  </si>
  <si>
    <t>CPTCultRegencySOW2001-06-15</t>
  </si>
  <si>
    <t>CPTCultWestonSOW2001-06-15</t>
  </si>
  <si>
    <t>CPTCultSavannahSOW2001-06-15</t>
  </si>
  <si>
    <t>CPTCultEquinoxSOW2001-06-15</t>
  </si>
  <si>
    <t>CPTCultConsortSOW2001-06-15</t>
  </si>
  <si>
    <t>CPTCultClaireSOW2001-08-09</t>
  </si>
  <si>
    <t>CPTCultRegencySOW2001-08-09</t>
  </si>
  <si>
    <t>CPTCultAmarokSOW2002-03-07</t>
  </si>
  <si>
    <t>CPTCultClaireSOW2002-03-07</t>
  </si>
  <si>
    <t>CPTCultTankerSOW2002-03-07</t>
  </si>
  <si>
    <t>CPTCultCentaurSOW2002-03-07</t>
  </si>
  <si>
    <t>CPTCultRegencySOW2002-03-07</t>
  </si>
  <si>
    <t>CPTCultWestonSOW2002-03-07</t>
  </si>
  <si>
    <t>CPTCultSavannahSOW2002-03-07</t>
  </si>
  <si>
    <t>CPTCultEquinoxSOW2002-03-07</t>
  </si>
  <si>
    <t>CPTCultConsortSOW2002-03-07</t>
  </si>
  <si>
    <t>CPTCultAmarokSOW2002-05-15</t>
  </si>
  <si>
    <t>CPTCultClaireSOW2002-05-15</t>
  </si>
  <si>
    <t>CPTCultTankerSOW2002-05-15</t>
  </si>
  <si>
    <t>CPTCultCentaurSOW2002-05-15</t>
  </si>
  <si>
    <t>CPTCultRegencySOW2002-05-15</t>
  </si>
  <si>
    <t>CPTCultWestonSOW2002-05-15</t>
  </si>
  <si>
    <t>CPTCultSavannahSOW2002-05-15</t>
  </si>
  <si>
    <t>CPTCultEquinoxSOW2002-05-15</t>
  </si>
  <si>
    <t>CPTCultConsortSOW2002-05-15</t>
  </si>
  <si>
    <t>CPTCultOtaneSOW2002-05-15</t>
  </si>
  <si>
    <t>CPTCultAlbericSOW2002-05-15</t>
  </si>
  <si>
    <t>CPTCultOptionSOW2002-05-15</t>
  </si>
  <si>
    <t>CPTCultTributeSOW2002-05-15</t>
  </si>
  <si>
    <t>CPTCultClaireSOW2002-09-09</t>
  </si>
  <si>
    <t>CPTCultOtaneSOW2002-09-09</t>
  </si>
  <si>
    <t>CPTCultAlbericSOW2002-09-09</t>
  </si>
  <si>
    <t>CPTCultOptionSOW2002-09-09</t>
  </si>
  <si>
    <t>CPTCultTributeSOW2002-09-09</t>
  </si>
  <si>
    <t>CPTCultAmarokSOW2003-03-14</t>
  </si>
  <si>
    <t>CPTCultClaireSOW2003-03-14</t>
  </si>
  <si>
    <t>CPTCultTankerSOW2003-03-14</t>
  </si>
  <si>
    <t>CPTCultCentaurSOW2003-03-14</t>
  </si>
  <si>
    <t>CPTCultRegencySOW2003-03-14</t>
  </si>
  <si>
    <t>CPTCultWestonSOW2003-03-14</t>
  </si>
  <si>
    <t>CPTCultSavannahSOW2003-03-14</t>
  </si>
  <si>
    <t>CPTCultEquinoxSOW2003-03-14</t>
  </si>
  <si>
    <t>CPTCultConsortSOW2003-03-14</t>
  </si>
  <si>
    <t>CPTCultAlbericSOW2003-03-14</t>
  </si>
  <si>
    <t>CPTCultOptionSOW2003-03-14</t>
  </si>
  <si>
    <t>CPTCultAmarokSOW2003-05-21</t>
  </si>
  <si>
    <t>CPTCultClaireSOW2003-05-21</t>
  </si>
  <si>
    <t>CPTCultTankerSOW2003-05-21</t>
  </si>
  <si>
    <t>CPTCultCentaurSOW2003-05-21</t>
  </si>
  <si>
    <t>CPTCultRegencySOW2003-05-21</t>
  </si>
  <si>
    <t>CPTCultWestonSOW2003-05-21</t>
  </si>
  <si>
    <t>CPTCultSavannahSOW2003-05-21</t>
  </si>
  <si>
    <t>CPTCultEquinoxSOW2003-05-21</t>
  </si>
  <si>
    <t>CPTCultConsortSOW2003-05-21</t>
  </si>
  <si>
    <t>CPTCultOtaneSOW2003-05-21</t>
  </si>
  <si>
    <t>CPTCultAlbericSOW2003-05-21</t>
  </si>
  <si>
    <t>CPTCultOptionSOW2003-05-21</t>
  </si>
  <si>
    <t>CPTCultSolsticeSOW2003-05-21</t>
  </si>
  <si>
    <t>CPTCultPennantSOW2003-05-21</t>
  </si>
  <si>
    <t>CPTCultTributeSOW2003-05-21</t>
  </si>
  <si>
    <t>CPTCultClaireSOW2003-09-02</t>
  </si>
  <si>
    <t>CPTCultOtaneSOW2003-09-02</t>
  </si>
  <si>
    <t>CPTCultAlbericSOW2003-09-02</t>
  </si>
  <si>
    <t>CPTCultOptionSOW2003-09-02</t>
  </si>
  <si>
    <t>CPTCultTributeSOW2003-09-02</t>
  </si>
  <si>
    <t>CPTCultAmarokSOW2004-03-23</t>
  </si>
  <si>
    <t>CPTCultClaireSOW2004-03-23</t>
  </si>
  <si>
    <t>CPTCultTankerSOW2004-03-23</t>
  </si>
  <si>
    <t>CPTCultCentaurSOW2004-03-23</t>
  </si>
  <si>
    <t>CPTCultRegencySOW2004-03-23</t>
  </si>
  <si>
    <t>CPTCultWestonSOW2004-03-23</t>
  </si>
  <si>
    <t>CPTCultSavannahSOW2004-03-23</t>
  </si>
  <si>
    <t>CPTCultEquinoxSOW2004-03-23</t>
  </si>
  <si>
    <t>CPTCultAlbericSOW2004-03-23</t>
  </si>
  <si>
    <t>CPTCultOptionSOW2004-03-23</t>
  </si>
  <si>
    <t>CPTCultPennantSOW2004-03-23</t>
  </si>
  <si>
    <t>CPTCultSolsticeSOW2004-03-23</t>
  </si>
  <si>
    <t>CPTCultEinsteinSOW2004-03-23</t>
  </si>
  <si>
    <t>CPTCultAmarokSOW2004-05-28</t>
  </si>
  <si>
    <t>CPTCultClaireSOW2004-05-28</t>
  </si>
  <si>
    <t>CPTCultTankerSOW2004-05-28</t>
  </si>
  <si>
    <t>CPTCultCentaurSOW2004-05-28</t>
  </si>
  <si>
    <t>CPTCultRegencySOW2004-05-28</t>
  </si>
  <si>
    <t>CPTCultWestonSOW2004-05-28</t>
  </si>
  <si>
    <t>CPTCultSavannahSOW2004-05-28</t>
  </si>
  <si>
    <t>CPTCultEquinoxSOW2004-05-28</t>
  </si>
  <si>
    <t>CPTCultAlbericSOW2004-05-28</t>
  </si>
  <si>
    <t>CPTCultOptionSOW2004-05-28</t>
  </si>
  <si>
    <t>CPTCultPennantSOW2004-05-28</t>
  </si>
  <si>
    <t>CPTCultSolsticeSOW2004-05-28</t>
  </si>
  <si>
    <t>CPTCultOtaneSOW2004-05-28</t>
  </si>
  <si>
    <t>CPTCultEinsteinSOW2004-05-28</t>
  </si>
  <si>
    <t>CPTCultTributeSOW2004-05-28</t>
  </si>
  <si>
    <t>CPTCultConquestSOW2004-05-28</t>
  </si>
  <si>
    <t>CPTCultClaireSOW2004-09-06</t>
  </si>
  <si>
    <t>CPTCultAlbericSOW2004-09-06</t>
  </si>
  <si>
    <t>CPTCultOptionSOW2004-09-06</t>
  </si>
  <si>
    <t>CPTCultOtaneSOW2004-09-06</t>
  </si>
  <si>
    <t>CPTCultTributeSOW2004-09-06</t>
  </si>
  <si>
    <t>CPTCultConquestSOW2004-09-06</t>
  </si>
  <si>
    <t>CPTCultAmarokSOW2005-04-04</t>
  </si>
  <si>
    <t>CPTCultClaireSOW2005-04-04</t>
  </si>
  <si>
    <t>CPTCultOtaneSOW2005-04-04</t>
  </si>
  <si>
    <t>CPTCultOptionSOW2005-04-04</t>
  </si>
  <si>
    <t>CPTCultAlbericSOW2005-04-04</t>
  </si>
  <si>
    <t>CPTCultPennantSOW2005-04-04</t>
  </si>
  <si>
    <t>CPTCultSolsticeSOW2005-04-04</t>
  </si>
  <si>
    <t>CPTCultEinsteinSOW2005-04-04</t>
  </si>
  <si>
    <t>CPTCultWakanuiSOW2005-04-04</t>
  </si>
  <si>
    <t>CPTCultExcedeSOW2005-04-04</t>
  </si>
  <si>
    <t>CPTCultAmarokSOW2005-05-27</t>
  </si>
  <si>
    <t>CPTCultClaireSOW2005-05-27</t>
  </si>
  <si>
    <t>CPTCultOtaneSOW2005-05-27</t>
  </si>
  <si>
    <t>CPTCultOptionSOW2005-05-27</t>
  </si>
  <si>
    <t>CPTCultAlbericSOW2005-05-27</t>
  </si>
  <si>
    <t>CPTCultPennantSOW2005-05-27</t>
  </si>
  <si>
    <t>CPTCultSolsticeSOW2005-05-27</t>
  </si>
  <si>
    <t>CPTCultEinsteinSOW2005-05-27</t>
  </si>
  <si>
    <t>CPTCultWakanuiSOW2005-05-27</t>
  </si>
  <si>
    <t>CPTCultExcedeSOW2005-05-27</t>
  </si>
  <si>
    <t>CPTCultConquestSOW2005-05-27</t>
  </si>
  <si>
    <t>CPTCultAspiringSOW2005-05-27</t>
  </si>
  <si>
    <t>CPTCultSageSOW2005-05-27</t>
  </si>
  <si>
    <t>CPTCultClaireSOW2005-09-05</t>
  </si>
  <si>
    <t>CPTCultOtaneSOW2005-09-05</t>
  </si>
  <si>
    <t>CPTCultOptionSOW2005-09-05</t>
  </si>
  <si>
    <t>CPTCultAlbericSOW2005-09-05</t>
  </si>
  <si>
    <t>CPTCultConquestSOW2005-09-05</t>
  </si>
  <si>
    <t>CPTCultSageSOW2005-09-05</t>
  </si>
  <si>
    <t>CPTCultAmarokSOW2006-03-13</t>
  </si>
  <si>
    <t>CPTCultClaireSOW2006-03-13</t>
  </si>
  <si>
    <t>CPTCultPennantSOW2006-03-13</t>
  </si>
  <si>
    <t>CPTCultSolsticeSOW2006-03-13</t>
  </si>
  <si>
    <t>CPTCultAspiringSOW2006-03-13</t>
  </si>
  <si>
    <t>CPTCultEinsteinSOW2006-03-13</t>
  </si>
  <si>
    <t>CPTCultWakanuiSOW2006-03-13</t>
  </si>
  <si>
    <t>CPTCultExcedeSOW2006-03-13</t>
  </si>
  <si>
    <t>CPTCultAmarokSOW2006-05-10</t>
  </si>
  <si>
    <t>CPTCultClaireSOW2006-05-10</t>
  </si>
  <si>
    <t>CPTCultOtaneSOW2006-05-10</t>
  </si>
  <si>
    <t>CPTCultPennantSOW2006-05-10</t>
  </si>
  <si>
    <t>CPTCultSolsticeSOW2006-05-10</t>
  </si>
  <si>
    <t>CPTCultAspiringSOW2006-05-10</t>
  </si>
  <si>
    <t>CPTCultEinsteinSOW2006-05-10</t>
  </si>
  <si>
    <t>CPTCultWakanuiSOW2006-05-10</t>
  </si>
  <si>
    <t>CPTCultExcedeSOW2006-05-10</t>
  </si>
  <si>
    <t>CPTCultConquestSOW2006-05-10</t>
  </si>
  <si>
    <t>CPTCultOtaneSOW2006-10-11</t>
  </si>
  <si>
    <t>CPTCultConquestSOW2006-10-11</t>
  </si>
  <si>
    <t>CPTCultSageSOW2006-10-11</t>
  </si>
  <si>
    <t>CPTCultAmarokSOW2007-04-24</t>
  </si>
  <si>
    <t>CPTCultClaireSOW2007-04-24</t>
  </si>
  <si>
    <t>CPTCultOtaneSOW2007-04-24</t>
  </si>
  <si>
    <t>CPTCultExcedeSOW2007-04-24</t>
  </si>
  <si>
    <t>CPTCultRobigusSOW2007-04-24</t>
  </si>
  <si>
    <t>CPTCultRichmondSOW2007-04-24</t>
  </si>
  <si>
    <t>CPTCultConquestSOW2007-04-24</t>
  </si>
  <si>
    <t>CPTCultAspiringSOW2007-04-24</t>
  </si>
  <si>
    <t>CPTCultAmarokSOW2007-06-28</t>
  </si>
  <si>
    <t>CPTCultClaireSOW2007-06-28</t>
  </si>
  <si>
    <t>CPTCultOtaneSOW2007-06-28</t>
  </si>
  <si>
    <t>CPTCultExcedeSOW2007-06-28</t>
  </si>
  <si>
    <t>CPTCultRobigusSOW2007-06-28</t>
  </si>
  <si>
    <t>CPTCultRichmondSOW2007-06-28</t>
  </si>
  <si>
    <t>CPTCultConquestSOW2007-06-28</t>
  </si>
  <si>
    <t>CPTCultAspiringSOW2007-06-28</t>
  </si>
  <si>
    <t>CPTCultClaireSOW2007-09-13</t>
  </si>
  <si>
    <t>CPTCultOtaneSOW2007-09-13</t>
  </si>
  <si>
    <t>CPTCultRobigusSOW2007-09-13</t>
  </si>
  <si>
    <t>CPTCultConquestSOW2007-09-13</t>
  </si>
  <si>
    <t>CPTCultSageSOW2007-09-13</t>
  </si>
  <si>
    <t>CPTCultAmarokSOW2008-04-11</t>
  </si>
  <si>
    <t>CPTCultClaireSOW2008-04-11</t>
  </si>
  <si>
    <t>CPTCultOtaneSOW2008-04-11</t>
  </si>
  <si>
    <t>CPTCultRobigusSOW2008-04-11</t>
  </si>
  <si>
    <t>CPTCultRichmondSOW2008-04-11</t>
  </si>
  <si>
    <t>CPTCultAspiringSOW2008-04-11</t>
  </si>
  <si>
    <t>CPTCultConquestSOW2008-04-11</t>
  </si>
  <si>
    <t>CPTCultSaracenSOW2008-04-11</t>
  </si>
  <si>
    <t>CPTCultWakanuiSOW2008-04-11</t>
  </si>
  <si>
    <t>CPTCultAmarokSOW2008-06-06</t>
  </si>
  <si>
    <t>CPTCultClaireSOW2008-06-06</t>
  </si>
  <si>
    <t>CPTCultOtaneSOW2008-06-06</t>
  </si>
  <si>
    <t>CPTCultRobigusSOW2008-06-06</t>
  </si>
  <si>
    <t>CPTCultRichmondSOW2008-06-06</t>
  </si>
  <si>
    <t>CPTCultAspiringSOW2008-06-06</t>
  </si>
  <si>
    <t>CPTCultConquestSOW2008-06-06</t>
  </si>
  <si>
    <t>CPTCultSaracenSOW2008-06-06</t>
  </si>
  <si>
    <t>CPTCultWakanuiSOW2008-06-06</t>
  </si>
  <si>
    <t>CPTCultClaireSOW2008-09-11</t>
  </si>
  <si>
    <t>CPTCultOtaneSOW2008-09-11</t>
  </si>
  <si>
    <t>CPTCultRobigusSOW2008-09-11</t>
  </si>
  <si>
    <t>CPTCultConquestSOW2008-09-11</t>
  </si>
  <si>
    <t>CPTCultSaracenSOW2008-09-11</t>
  </si>
  <si>
    <t>CPTCultAmarokSOW2009-03-20</t>
  </si>
  <si>
    <t>CPTCultClaireSOW2009-03-20</t>
  </si>
  <si>
    <t>CPTCultOtaneSOW2009-03-20</t>
  </si>
  <si>
    <t>CPTCultRobigusSOW2009-03-20</t>
  </si>
  <si>
    <t>CPTCultRichmondSOW2009-03-20</t>
  </si>
  <si>
    <t>CPTCultSaracenSOW2009-03-20</t>
  </si>
  <si>
    <t>CPTCultMajesticSOW2009-03-20</t>
  </si>
  <si>
    <t>CPTCultMacKellarSOW2009-03-20</t>
  </si>
  <si>
    <t>CPTCultMcCubbinSOW2009-03-20</t>
  </si>
  <si>
    <t>CPTCultTributeSOW2009-03-20</t>
  </si>
  <si>
    <t>CPTCultRubricSOW2009-03-20</t>
  </si>
  <si>
    <t>CPTCultJanzSOW2009-03-20</t>
  </si>
  <si>
    <t>CPTCultYitpiSOW2009-03-20</t>
  </si>
  <si>
    <t>CPTCultSuncoSOW2009-03-20</t>
  </si>
  <si>
    <t>CPTCultH45SOW2009-03-20</t>
  </si>
  <si>
    <t>CPTCultLangSOW2009-03-20</t>
  </si>
  <si>
    <t>CPTCultBattenWinterSOW2009-03-20</t>
  </si>
  <si>
    <t>CPTCultBattenSpringSOW2009-03-20</t>
  </si>
  <si>
    <t>CPTCultAmarokSOW2009-06-05</t>
  </si>
  <si>
    <t>CPTCultClaireSOW2009-06-05</t>
  </si>
  <si>
    <t>CPTCultOtaneSOW2009-06-05</t>
  </si>
  <si>
    <t>CPTCultRobigusSOW2009-06-05</t>
  </si>
  <si>
    <t>CPTCultRichmondSOW2009-06-05</t>
  </si>
  <si>
    <t>CPTCultSaracenSOW2009-06-05</t>
  </si>
  <si>
    <t>CPTCultMajesticSOW2009-06-05</t>
  </si>
  <si>
    <t>CPTCultMacKellarSOW2009-06-05</t>
  </si>
  <si>
    <t>CPTCultMcCubbinSOW2009-06-05</t>
  </si>
  <si>
    <t>CPTCultTributeSOW2009-06-05</t>
  </si>
  <si>
    <t>CPTCultRubricSOW2009-06-05</t>
  </si>
  <si>
    <t>CPTCultJanzSOW2009-06-05</t>
  </si>
  <si>
    <t>CPTCultYitpiSOW2009-06-05</t>
  </si>
  <si>
    <t>CPTCultSuncoSOW2009-06-05</t>
  </si>
  <si>
    <t>CPTCultH45SOW2009-06-05</t>
  </si>
  <si>
    <t>CPTCultLangSOW2009-06-05</t>
  </si>
  <si>
    <t>CPTCultBattenWinterSOW2009-06-05</t>
  </si>
  <si>
    <t>CPTCultBattenSpringSOW2009-06-05</t>
  </si>
  <si>
    <t>CPTCultAmarokSOW2009-08-24</t>
  </si>
  <si>
    <t>CPTCultClaireSOW2009-08-24</t>
  </si>
  <si>
    <t>CPTCultOtaneSOW2009-08-24</t>
  </si>
  <si>
    <t>CPTCultRobigusSOW2009-08-24</t>
  </si>
  <si>
    <t>CPTCultSaracenSOW2009-08-24</t>
  </si>
  <si>
    <t>CPTCultMajesticSOW2009-08-24</t>
  </si>
  <si>
    <t>CPTCultMacKellarSOW2009-08-24</t>
  </si>
  <si>
    <t>CPTCultMcCubbinSOW2009-08-24</t>
  </si>
  <si>
    <t>CPTCultTributeSOW2009-08-24</t>
  </si>
  <si>
    <t>CPTCultRubricSOW2009-08-24</t>
  </si>
  <si>
    <t>CPTCultJanzSOW2009-08-24</t>
  </si>
  <si>
    <t>CPTCultYitpiSOW2009-08-24</t>
  </si>
  <si>
    <t>CPTCultSuncoSOW2009-08-24</t>
  </si>
  <si>
    <t>CPTCultH45SOW2009-08-24</t>
  </si>
  <si>
    <t>CPTCultLangSOW2009-08-24</t>
  </si>
  <si>
    <t>CPTCultBattenWinterSOW2009-08-24</t>
  </si>
  <si>
    <t>CPTCultBattenSpringSOW2009-08-24</t>
  </si>
  <si>
    <t>CPTCultAmarokSOW2010-03-30</t>
  </si>
  <si>
    <t>CPTCultClaireSOW2010-03-30</t>
  </si>
  <si>
    <t>CPTCultOtaneSOW2010-03-30</t>
  </si>
  <si>
    <t>CPTCultSageSOW2010-03-30</t>
  </si>
  <si>
    <t>CPTCultSaracenSOW2010-03-30</t>
  </si>
  <si>
    <t>CPTCultMajesticSOW2010-03-30</t>
  </si>
  <si>
    <t>CPTCultMacKellarSOW2010-03-30</t>
  </si>
  <si>
    <t>CPTCultMcCubbinSOW2010-03-30</t>
  </si>
  <si>
    <t>CPTCultTributeSOW2010-03-30</t>
  </si>
  <si>
    <t>CPTCultRubricSOW2010-03-30</t>
  </si>
  <si>
    <t>CPTCultJanzSOW2010-03-30</t>
  </si>
  <si>
    <t>CPTCultYitpiSOW2010-03-30</t>
  </si>
  <si>
    <t>CPTCultSuncoSOW2010-03-30</t>
  </si>
  <si>
    <t>CPTCultH45SOW2010-03-30</t>
  </si>
  <si>
    <t>CPTCultLangSOW2010-03-30</t>
  </si>
  <si>
    <t>CPTCultBattenWinterSOW2010-03-30</t>
  </si>
  <si>
    <t>CPTCultBattenSpringSOW2010-03-30</t>
  </si>
  <si>
    <t>CPTCultAmarokSOW2010-07-06</t>
  </si>
  <si>
    <t>CPTCultClaireSOW2010-07-06</t>
  </si>
  <si>
    <t>CPTCultOtaneSOW2010-07-06</t>
  </si>
  <si>
    <t>CPTCultSageSOW2010-07-06</t>
  </si>
  <si>
    <t>CPTCultSaracenSOW2010-07-06</t>
  </si>
  <si>
    <t>CPTCultMajesticSOW2010-07-06</t>
  </si>
  <si>
    <t>CPTCultMacKellarSOW2010-07-06</t>
  </si>
  <si>
    <t>CPTCultMcCubbinSOW2010-07-06</t>
  </si>
  <si>
    <t>CPTCultTributeSOW2010-07-06</t>
  </si>
  <si>
    <t>CPTCultRubricSOW2010-07-06</t>
  </si>
  <si>
    <t>CPTCultJanzSOW2010-07-06</t>
  </si>
  <si>
    <t>CPTCultYitpiSOW2010-07-06</t>
  </si>
  <si>
    <t>CPTCultSuncoSOW2010-07-06</t>
  </si>
  <si>
    <t>CPTCultH45SOW2010-07-06</t>
  </si>
  <si>
    <t>CPTCultLangSOW2010-07-06</t>
  </si>
  <si>
    <t>CPTCultBattenWinterSOW2010-07-06</t>
  </si>
  <si>
    <t>CPTCultBattenSpringSOW2010-07-06</t>
  </si>
  <si>
    <t>CPTCultOtaneSOW2010-10-04</t>
  </si>
  <si>
    <t>CPTCultSageSOW2010-10-04</t>
  </si>
  <si>
    <t>CPTCultSaracenSOW2010-10-04</t>
  </si>
  <si>
    <t>CPTCultMajesticSOW2010-10-04</t>
  </si>
  <si>
    <t>CPTCultMcCubbinSOW2010-10-04</t>
  </si>
  <si>
    <t>CPTCultTributeSOW2010-10-04</t>
  </si>
  <si>
    <t>CPTCultRubricSOW2010-10-04</t>
  </si>
  <si>
    <t>CPTCultJanzSOW2010-10-04</t>
  </si>
  <si>
    <t>CPTCultYitpiSOW2010-10-04</t>
  </si>
  <si>
    <t>CPTCultSuncoSOW2010-10-04</t>
  </si>
  <si>
    <t>CPTCultH45SOW2010-10-04</t>
  </si>
  <si>
    <t>CPTCultLangSOW2010-10-04</t>
  </si>
  <si>
    <t>CPTCultBattenSpringSOW2010-10-04</t>
  </si>
  <si>
    <t>CPTCultOtaneSOW2010-11-30</t>
  </si>
  <si>
    <t>CPTCultSageSOW2010-11-30</t>
  </si>
  <si>
    <t>CPTCultSaracenSOW2010-11-30</t>
  </si>
  <si>
    <t>CPTCultMajesticSOW2010-11-30</t>
  </si>
  <si>
    <t>CPTCultMcCubbinSOW2010-11-30</t>
  </si>
  <si>
    <t>CPTCultTributeSOW2010-11-30</t>
  </si>
  <si>
    <t>CPTCultRubricSOW2010-11-30</t>
  </si>
  <si>
    <t>CPTCultJanzSOW2010-11-30</t>
  </si>
  <si>
    <t>CPTCultYitpiSOW2010-11-30</t>
  </si>
  <si>
    <t>CPTCultSuncoSOW2010-11-30</t>
  </si>
  <si>
    <t>CPTCultH45SOW2010-11-30</t>
  </si>
  <si>
    <t>CPTCultLangSOW2010-11-30</t>
  </si>
  <si>
    <t>CPTCultBattenSpringSOW2010-11-30</t>
  </si>
  <si>
    <t>CPTCultAmarokSOW2011-03-30</t>
  </si>
  <si>
    <t>CPTCultClaireSOW2011-03-30</t>
  </si>
  <si>
    <t>CPTCultOtaneSOW2011-03-30</t>
  </si>
  <si>
    <t>CPTCultSageSOW2011-03-30</t>
  </si>
  <si>
    <t>CPTCultMajesticSOW2011-03-30</t>
  </si>
  <si>
    <t>CPTCultMacKellarSOW2011-03-30</t>
  </si>
  <si>
    <t>CPTCultMcCubbinSOW2011-03-30</t>
  </si>
  <si>
    <t>CPTCultTributeSOW2011-03-30</t>
  </si>
  <si>
    <t>CPTCultRubricSOW2011-03-30</t>
  </si>
  <si>
    <t>CPTCultJanzSOW2011-03-30</t>
  </si>
  <si>
    <t>CPTCultYitpiSOW2011-03-30</t>
  </si>
  <si>
    <t>CPTCultSuncoSOW2011-03-30</t>
  </si>
  <si>
    <t>CPTCultH45SOW2011-03-30</t>
  </si>
  <si>
    <t>CPTCultLangSOW2011-03-30</t>
  </si>
  <si>
    <t>CPTCultBattenWinterSOW2011-03-30</t>
  </si>
  <si>
    <t>CPTCultBattenSpringSOW2011-03-30</t>
  </si>
  <si>
    <t>CPTCultAmarokSOW2011-05-11</t>
  </si>
  <si>
    <t>CPTCultClaireSOW2011-05-11</t>
  </si>
  <si>
    <t>CPTCultOtaneSOW2011-05-11</t>
  </si>
  <si>
    <t>CPTCultSageSOW2011-05-11</t>
  </si>
  <si>
    <t>CPTCultMajesticSOW2011-05-11</t>
  </si>
  <si>
    <t>CPTCultMacKellarSOW2011-05-11</t>
  </si>
  <si>
    <t>CPTCultMcCubbinSOW2011-05-11</t>
  </si>
  <si>
    <t>CPTCultTributeSOW2011-05-11</t>
  </si>
  <si>
    <t>CPTCultRubricSOW2011-05-11</t>
  </si>
  <si>
    <t>CPTCultJanzSOW2011-05-11</t>
  </si>
  <si>
    <t>CPTCultYitpiSOW2011-05-11</t>
  </si>
  <si>
    <t>CPTCultSuncoSOW2011-05-11</t>
  </si>
  <si>
    <t>CPTCultH45SOW2011-05-11</t>
  </si>
  <si>
    <t>CPTCultLangSOW2011-05-11</t>
  </si>
  <si>
    <t>CPTCultBattenWinterSOW2011-05-11</t>
  </si>
  <si>
    <t>CPTCultBattenSpringSOW2011-05-11</t>
  </si>
  <si>
    <t>CPTCultClaireSOW2011-09-09</t>
  </si>
  <si>
    <t>CPTCultOtaneSOW2011-09-09</t>
  </si>
  <si>
    <t>CPTCultSageSOW2011-09-09</t>
  </si>
  <si>
    <t>CPTCultMajesticSOW2011-09-09</t>
  </si>
  <si>
    <t>CPTCultMcCubbinSOW2011-09-09</t>
  </si>
  <si>
    <t>CPTCultTributeSOW2011-09-09</t>
  </si>
  <si>
    <t>CPTCultRubricSOW2011-09-09</t>
  </si>
  <si>
    <t>CPTCultJanzSOW2011-09-09</t>
  </si>
  <si>
    <t>CPTCultYitpiSOW2011-09-09</t>
  </si>
  <si>
    <t>CPTCultSuncoSOW2011-09-09</t>
  </si>
  <si>
    <t>CPTCultH45SOW2011-09-09</t>
  </si>
  <si>
    <t>CPTCultLangSOW2011-09-09</t>
  </si>
  <si>
    <t>CPTCultBattenWinterSOW2011-09-09</t>
  </si>
  <si>
    <t>CPTCultBattenSpringSOW2011-09-09</t>
  </si>
  <si>
    <t>CPTCultAmarokSOW2012-04-05</t>
  </si>
  <si>
    <t>CPTCultClaireSOW2012-04-05</t>
  </si>
  <si>
    <t>CPTCultOtaneSOW2012-04-05</t>
  </si>
  <si>
    <t>CPTCultMacKellarSOW2012-04-05</t>
  </si>
  <si>
    <t>CPTCultMcCubbinSOW2012-04-05</t>
  </si>
  <si>
    <t>CPTCultTributeSOW2012-04-05</t>
  </si>
  <si>
    <t>CPTCultRubricSOW2012-04-05</t>
  </si>
  <si>
    <t>CPTCultJanzSOW2012-04-05</t>
  </si>
  <si>
    <t>CPTCultYitpiSOW2012-04-05</t>
  </si>
  <si>
    <t>CPTCultSuncoSOW2012-04-05</t>
  </si>
  <si>
    <t>CPTCultH45SOW2012-04-05</t>
  </si>
  <si>
    <t>CPTCultLangSOW2012-04-05</t>
  </si>
  <si>
    <t>CPTCultBattenWinterSOW2012-04-05</t>
  </si>
  <si>
    <t>CPTCultBattenSpringSOW2012-04-05</t>
  </si>
  <si>
    <t>CPTCultAmarokSOW2012-06-28</t>
  </si>
  <si>
    <t>CPTCultClaireSOW2012-06-28</t>
  </si>
  <si>
    <t>CPTCultOtaneSOW2012-06-28</t>
  </si>
  <si>
    <t>CPTCultMacKellarSOW2012-06-28</t>
  </si>
  <si>
    <t>CPTCultMcCubbinSOW2012-06-28</t>
  </si>
  <si>
    <t>CPTCultTributeSOW2012-06-28</t>
  </si>
  <si>
    <t>CPTCultRubricSOW2012-06-28</t>
  </si>
  <si>
    <t>CPTCultJanzSOW2012-06-28</t>
  </si>
  <si>
    <t>CPTCultYitpiSOW2012-06-28</t>
  </si>
  <si>
    <t>CPTCultSuncoSOW2012-06-28</t>
  </si>
  <si>
    <t>CPTCultH45SOW2012-06-28</t>
  </si>
  <si>
    <t>CPTCultLangSOW2012-06-28</t>
  </si>
  <si>
    <t>CPTCultBattenWinterSOW2012-06-28</t>
  </si>
  <si>
    <t>CPTCultBattenSpringSOW2012-06-28</t>
  </si>
  <si>
    <t>CPTCultOtaneSOW2012-09-25</t>
  </si>
  <si>
    <t>CPTCultMcCubbinSOW2012-09-25</t>
  </si>
  <si>
    <t>CPTCultTributeSOW2012-09-25</t>
  </si>
  <si>
    <t>CPTCultRubricSOW2012-09-25</t>
  </si>
  <si>
    <t>CPTCultJanzSOW2012-09-25</t>
  </si>
  <si>
    <t>CPTCultYitpiSOW2012-09-25</t>
  </si>
  <si>
    <t>CPTCultSuncoSOW2012-09-25</t>
  </si>
  <si>
    <t>CPTCultH45SOW2012-09-25</t>
  </si>
  <si>
    <t>CPTCultLangSOW2012-09-25</t>
  </si>
  <si>
    <t>CPTCultBattenWinterSOW2012-09-25</t>
  </si>
  <si>
    <t>CPTCultBattenSpringSOW2012-09-25</t>
  </si>
  <si>
    <t>Leeston2014Sow20-FebPopn50</t>
  </si>
  <si>
    <t>Leeston2014Sow20-FebPopn200</t>
  </si>
  <si>
    <t>Leeston2014Sow10-MarPopn200</t>
  </si>
  <si>
    <t>Leeston2014Sow10-MarPopn50</t>
  </si>
  <si>
    <t>Leeston2014Sow26-MarPopn200</t>
  </si>
  <si>
    <t>Leeston2014Sow26-MarPopn50</t>
  </si>
  <si>
    <t>Leeston2014Sow23-AprPopn200</t>
  </si>
  <si>
    <t>Leeston2014Sow23-AprPopn50</t>
  </si>
  <si>
    <t>Gatton94TOS1</t>
  </si>
  <si>
    <t>Gatton94TOS2</t>
  </si>
  <si>
    <t>Gatton94TOS3</t>
  </si>
  <si>
    <t>Gatton94TOS4</t>
  </si>
  <si>
    <t>Gatton94TOS5</t>
  </si>
  <si>
    <t>Gatton94TOS6</t>
  </si>
  <si>
    <t>Nangwee2012CultJanzTOS1</t>
  </si>
  <si>
    <t>Nangwee2012CultJanzTOS2</t>
  </si>
  <si>
    <t>Nangwee2012CultJanzTOS3</t>
  </si>
  <si>
    <t>Nangwee2012CultLangTOS1</t>
  </si>
  <si>
    <t>Nangwee2012CultLangTOS2</t>
  </si>
  <si>
    <t>Nangwee2012CultLangTOS3</t>
  </si>
  <si>
    <t>Wheat.Grain.N</t>
  </si>
  <si>
    <t>Wheat.Ear.Wt</t>
  </si>
  <si>
    <t>Wheat.Population</t>
  </si>
  <si>
    <t>Wheat.Spike.N</t>
  </si>
  <si>
    <t>Wheat.Spike.Wt</t>
  </si>
  <si>
    <t>Wheat.Stem.N</t>
  </si>
  <si>
    <t>Wheat.Stem.Wt</t>
  </si>
  <si>
    <t>Nagwee2012CvJanzTOS17-May</t>
  </si>
  <si>
    <t>Nagwee2012CvLangTOS17-May</t>
  </si>
  <si>
    <t>Nagwee2012CvEGAGregoryTOS17-May</t>
  </si>
  <si>
    <t>Nagwee2012CvJanzTOS31-May</t>
  </si>
  <si>
    <t>Nagwee2012CvLangTOS31-May</t>
  </si>
  <si>
    <t>Nagwee2012CvEGAGregoryTOS31-May</t>
  </si>
  <si>
    <t>Nagwee2012CvJanzTOS23-Jun</t>
  </si>
  <si>
    <t>Nagwee2012CvLangTOS23-Jun</t>
  </si>
  <si>
    <t>Nagwee2012CvEGAGregoryTOS23-Jun</t>
  </si>
  <si>
    <t>Bungunya2012CvJanzTOS10-May</t>
  </si>
  <si>
    <t>Bungunya2012CvLangTOS10-May</t>
  </si>
  <si>
    <t>Bungunya2012CvEGAGregoryTOS10-May</t>
  </si>
  <si>
    <t>Bungunya2012CvJanzTOS22-May</t>
  </si>
  <si>
    <t>Bungunya2012CvLangTOS22-May</t>
  </si>
  <si>
    <t>Bungunya2012CvEGAGregoryTOS22-May</t>
  </si>
  <si>
    <t>Bungunya2012CvJanzTOS23-Jun</t>
  </si>
  <si>
    <t>Bungunya2012CvLangTOS23-Jun</t>
  </si>
  <si>
    <t>Bungunya2012CvEGAGregoryTOS23-Jun</t>
  </si>
  <si>
    <t>Goondiwindi2011CvJanzTOS19-May</t>
  </si>
  <si>
    <t>Goondiwindi2011CvLangTOS19-May</t>
  </si>
  <si>
    <t>Goondiwindi2011CvEGAGregoryTOS19-May</t>
  </si>
  <si>
    <t>Goondiwindi2011CvJanzTOS9-Jun</t>
  </si>
  <si>
    <t>Goondiwindi2011CvLangTOS9-Jun</t>
  </si>
  <si>
    <t>Goondiwindi2011CvEGAGregoryTOS9-Jun</t>
  </si>
  <si>
    <t>Goondiwindi2011CvJanzTOS28-Jun</t>
  </si>
  <si>
    <t>Goondiwindi2011CvLangTOS28-Jun</t>
  </si>
  <si>
    <t>Goondiwindi2011CvEGAGregoryTOS28-Jun</t>
  </si>
  <si>
    <t>Walpeup2012CvJanzTOS18-Jul</t>
  </si>
  <si>
    <t>Walpeup2012CvYitpiTOS18-Jul</t>
  </si>
  <si>
    <t>Walpeup2012CvEGAGregoryTOS18-Jul</t>
  </si>
  <si>
    <t>Minnipa2012CvJanzTOS25-May</t>
  </si>
  <si>
    <t>Minnipa2012CvEGAGregoryTOS25-May</t>
  </si>
  <si>
    <t>Minnipa2012CvJanzTOS8-Jun</t>
  </si>
  <si>
    <t>Minnipa2012CvEGAGregoryTOS8-Jun</t>
  </si>
  <si>
    <t>Minnipa2012CvJanzTOS25-Jun</t>
  </si>
  <si>
    <t>Minnipa2012CvEGAGregoryTOS25-Jun</t>
  </si>
  <si>
    <t>Minnipa2012CvAxeTOS25-May</t>
  </si>
  <si>
    <t>Minnipa2012CvAxeTOS8-Jun</t>
  </si>
  <si>
    <t>Minnipa2012CvAxeTOS25-Jun</t>
  </si>
  <si>
    <t>Temora2012CvJanzTOS5-May</t>
  </si>
  <si>
    <t>Temora2012CvAxeTOS5-May</t>
  </si>
  <si>
    <t>Temora2012CvEGAGregoryTOS5-May</t>
  </si>
  <si>
    <t>Temora2012CvJanzTOS23-May</t>
  </si>
  <si>
    <t>Temora2012CvAxeTOS23-May</t>
  </si>
  <si>
    <t>Temora2012CvEGAGregoryTOS23-May</t>
  </si>
  <si>
    <t>Temora2012CvJanzTOS25-Jun</t>
  </si>
  <si>
    <t>Temora2012CvAxeTOS25-Jun</t>
  </si>
  <si>
    <t>Temora2012CvEGAGregoryTOS25-Jun</t>
  </si>
  <si>
    <t>Walpeup2011CvJanzTOS29-Apr</t>
  </si>
  <si>
    <t>Walpeup2011CvYitpiTOS29-Apr</t>
  </si>
  <si>
    <t>Walpeup2011CvEGAGregoryTOS29-Apr</t>
  </si>
  <si>
    <t>Walpeup2011CvAxeTOS29-Apr</t>
  </si>
  <si>
    <t>Walpeup2011CvJanzTOS31-May</t>
  </si>
  <si>
    <t>Walpeup2011CvYitpiTOS31-May</t>
  </si>
  <si>
    <t>Walpeup2011CvEGAGregoryTOS31-May</t>
  </si>
  <si>
    <t>Walpeup2011CvAxeTOS31-May</t>
  </si>
  <si>
    <t>Walpeup2011CvJanzTOS1-Jul</t>
  </si>
  <si>
    <t>Walpeup2011CvYitpiTOS1-Jul</t>
  </si>
  <si>
    <t>Walpeup2011CvEGAGregoryTOS1-Jul</t>
  </si>
  <si>
    <t>Walpeup2011CvAxeTOS1-Jul</t>
  </si>
  <si>
    <t>Wheat.Structure.LeafTipsAppeared</t>
  </si>
  <si>
    <t>Leeston2014Sow20-FebPopn100</t>
  </si>
  <si>
    <t>Leeston2014Sow10-MarPopn100</t>
  </si>
  <si>
    <t>Leeston2014Sow26-MarPopn100</t>
  </si>
  <si>
    <t>Leeston2014Sow23-AprPopn100</t>
  </si>
  <si>
    <t>Wakanui</t>
  </si>
  <si>
    <t>Alberic</t>
  </si>
  <si>
    <t>Amarok</t>
  </si>
  <si>
    <t>Aspiring</t>
  </si>
  <si>
    <t>BattenSpring</t>
  </si>
  <si>
    <t>BattenWinter</t>
  </si>
  <si>
    <t>Centaur</t>
  </si>
  <si>
    <t>Claire</t>
  </si>
  <si>
    <t>Conquest</t>
  </si>
  <si>
    <t>Consort</t>
  </si>
  <si>
    <t>Einstein</t>
  </si>
  <si>
    <t>Equinox</t>
  </si>
  <si>
    <t>Excede</t>
  </si>
  <si>
    <t>H45</t>
  </si>
  <si>
    <t>Janz</t>
  </si>
  <si>
    <t>Lang</t>
  </si>
  <si>
    <t>MacKellar</t>
  </si>
  <si>
    <t>Majestic</t>
  </si>
  <si>
    <t>McCubbin</t>
  </si>
  <si>
    <t>Option</t>
  </si>
  <si>
    <t>Otane</t>
  </si>
  <si>
    <t>Pennant</t>
  </si>
  <si>
    <t>Regency</t>
  </si>
  <si>
    <t>Richmond</t>
  </si>
  <si>
    <t>Robigus</t>
  </si>
  <si>
    <t>Rubric</t>
  </si>
  <si>
    <t>Sage</t>
  </si>
  <si>
    <t>Saracen</t>
  </si>
  <si>
    <t>Savannah</t>
  </si>
  <si>
    <t>Solstice</t>
  </si>
  <si>
    <t>Sunco</t>
  </si>
  <si>
    <t>Tanker</t>
  </si>
  <si>
    <t>Tribute</t>
  </si>
  <si>
    <t>Weston</t>
  </si>
  <si>
    <t>Yitpi</t>
  </si>
  <si>
    <t>H46</t>
  </si>
  <si>
    <t>Wheat.SowingData.Cultivar</t>
  </si>
  <si>
    <t>Wheat.Leaf.CohortMaxSize(1)</t>
  </si>
  <si>
    <t>Wheat.Leaf.CohortMaxSize(2)</t>
  </si>
  <si>
    <t>Wheat.Leaf.CohortMaxSize(3)</t>
  </si>
  <si>
    <t>Wheat.Leaf.CohortMaxSize(4)</t>
  </si>
  <si>
    <t>Wheat.Leaf.CohortMaxSize(5)</t>
  </si>
  <si>
    <t>Wheat.Leaf.CohortMaxSize(6)</t>
  </si>
  <si>
    <t>Wheat.Leaf.CohortMaxSize(7)</t>
  </si>
  <si>
    <t>Wheat.Leaf.CohortMaxSize(8)</t>
  </si>
  <si>
    <t>Wheat.Leaf.CohortMaxSize(9)</t>
  </si>
  <si>
    <t>Wheat.Leaf.CohortMaxSize(10)</t>
  </si>
  <si>
    <t>Wheat.Leaf.CohortMaxSize(11)</t>
  </si>
  <si>
    <t>Wheat.Leaf.CohortMaxSize(12)</t>
  </si>
  <si>
    <t>Wheat.Leaf.CohortMaxSize(13)</t>
  </si>
  <si>
    <t>Wheat.Leaf.CohortMaxSize(14)</t>
  </si>
  <si>
    <t>Wheat.Leaf.CohortMaxSize(15)</t>
  </si>
  <si>
    <t>Wheat.Leaf.CohortMaxSize(16)</t>
  </si>
  <si>
    <t>Wheat.Leaf.CohortMaxSize(17)</t>
  </si>
  <si>
    <t>Wheat.Leaf.CohortMaxSize(18)</t>
  </si>
  <si>
    <t>APS14StubbleBareNRate000+A1982</t>
  </si>
  <si>
    <t>Leeston2014Sow20-FebPopn150</t>
  </si>
  <si>
    <t>Leeston2014Sow10-MarPopn150</t>
  </si>
  <si>
    <t>Leeston2014Sow26-MarPopn150</t>
  </si>
  <si>
    <t>Leeston2014Sow23-AprPopn150</t>
  </si>
  <si>
    <t>Walpeup2012CvJanzTOS27-Apr</t>
  </si>
  <si>
    <t>Walpeup2012CvYitpiTOS27-Apr</t>
  </si>
  <si>
    <t>Walpeup2012CvEGAGregoryTOS27-Apr</t>
  </si>
  <si>
    <t>Walpeup2012CvJanzTOS4-Jun</t>
  </si>
  <si>
    <t>Walpeup2012CvYitpiTOS4-Jun</t>
  </si>
  <si>
    <t>Walpeup2012CvEGAGregoryTOS4-Jun</t>
  </si>
  <si>
    <t>EGAGregory</t>
  </si>
  <si>
    <t>Bolac</t>
  </si>
  <si>
    <t>Derrimut</t>
  </si>
  <si>
    <t>Gladius</t>
  </si>
  <si>
    <t>Hartog</t>
  </si>
  <si>
    <t>Kelallac</t>
  </si>
  <si>
    <t>Mckellar</t>
  </si>
  <si>
    <t>Ruby</t>
  </si>
  <si>
    <t>Ventura</t>
  </si>
  <si>
    <t>Wedgetail</t>
  </si>
  <si>
    <t>Wyalkatchem</t>
  </si>
  <si>
    <t>Young</t>
  </si>
  <si>
    <t>Kennedy</t>
  </si>
  <si>
    <t>MaxLeafSize.Script.LeafPosition</t>
  </si>
  <si>
    <t>MaxLeafSize.Script.MaxLeafSize</t>
  </si>
  <si>
    <t>Livingston</t>
  </si>
  <si>
    <t>Lincoln1992Sow5AugIrrNilNit1</t>
  </si>
  <si>
    <t>Lincoln1992Sow5AugIrrSomeNit1</t>
  </si>
  <si>
    <t>Lincoln1992Sow5MayIrrNilNit1</t>
  </si>
  <si>
    <t>Lincoln1992Sow5MayIrrSomeNit1</t>
  </si>
  <si>
    <t>Lincoln1992Sow5AugIrrNilNit3</t>
  </si>
  <si>
    <t>Lincoln1992Sow5AugIrrSomeNit3</t>
  </si>
  <si>
    <t>Lincoln1992Sow5MayIrrNilNit3</t>
  </si>
  <si>
    <t>Lincoln1992Sow5MayIrrSomeNit3</t>
  </si>
  <si>
    <t>Lincoln1992Sow5AugIrrNilNit2</t>
  </si>
  <si>
    <t>Lincoln1992Sow5AugIrrSomeNit2</t>
  </si>
  <si>
    <t>Lincoln1992Sow5MayIrrNilNit2</t>
  </si>
  <si>
    <t>Lincoln1992Sow5MayIrrSomeNit2</t>
  </si>
  <si>
    <t>Wheat.Ear.Nconc</t>
  </si>
  <si>
    <t>Wheat.Ear.N</t>
  </si>
  <si>
    <t>HarvestRipe</t>
  </si>
  <si>
    <t>JammaNRate69NUSG</t>
  </si>
  <si>
    <t>Wagga1991N0</t>
  </si>
  <si>
    <t>Matong</t>
  </si>
  <si>
    <t>Wagga1991N40</t>
  </si>
  <si>
    <t>Wagga1991N80</t>
  </si>
  <si>
    <t>Wagga1991N120</t>
  </si>
  <si>
    <t>Wagga1991N160</t>
  </si>
  <si>
    <t>Wagga1991N200</t>
  </si>
  <si>
    <t>Wheat.Leaf.Wt</t>
  </si>
  <si>
    <t>Flowering</t>
  </si>
  <si>
    <t>Ginninderra1991N0</t>
  </si>
  <si>
    <t>Ginninderra1991N240</t>
  </si>
  <si>
    <t>Ginninderra1991N40</t>
  </si>
  <si>
    <t>Ginninderra1991N80</t>
  </si>
  <si>
    <t>Ginninderra1991N120</t>
  </si>
  <si>
    <t>Ginninderra1991N160</t>
  </si>
  <si>
    <t>Ginninderra1991N200</t>
  </si>
  <si>
    <t>Wheat.Stem.NonStructural.Wt</t>
  </si>
  <si>
    <t>Wheat.Spike.NonStructural.Wt</t>
  </si>
  <si>
    <t>Wheat.Leaf.NonStructural.Wt</t>
  </si>
  <si>
    <t>Lincoln2010Sow27AugIrrFull</t>
  </si>
  <si>
    <t>Lincoln2010Sow27SepIrrFull</t>
  </si>
  <si>
    <t>Lincoln2010Sow27AugIrrHalf</t>
  </si>
  <si>
    <t>Lincoln2010Sow27SepIrrHalf</t>
  </si>
  <si>
    <t>Lincoln2010Sow27AugIrrHalf2</t>
  </si>
  <si>
    <t>Lincoln2010Sow27SepIrrHalf2</t>
  </si>
  <si>
    <t>Lincoln2010Sow27AugIrrNil</t>
  </si>
  <si>
    <t>Lincoln2010Sow27SepIrrNil</t>
  </si>
  <si>
    <t>TopSoilWater</t>
  </si>
  <si>
    <t>Lincoln2015Nit0IrrFull</t>
  </si>
  <si>
    <t>Discovery</t>
  </si>
  <si>
    <t>Lincoln2015Nit0IrrNil</t>
  </si>
  <si>
    <t>Lincoln2015Nit250IrrFull</t>
  </si>
  <si>
    <t>Lincoln2015Nit250IrrNil</t>
  </si>
  <si>
    <t>Lincoln2015Nit50IrrFull</t>
  </si>
  <si>
    <t>Lincoln2015Nit50IrrNil</t>
  </si>
  <si>
    <t>Wheat.Phenology.FlagLeafDAS.Value()</t>
  </si>
  <si>
    <t>Wheat.Phenology.FloweringDAS.Value()</t>
  </si>
  <si>
    <t>Wheat.Phenology.ReadyForHarvestDAS.Value()</t>
  </si>
  <si>
    <t>Wheat.Structure.HaunStage.Value()</t>
  </si>
  <si>
    <t>Axe</t>
  </si>
  <si>
    <t>Eaglehawk</t>
  </si>
  <si>
    <t>Gregory</t>
  </si>
  <si>
    <t>Lincoln</t>
  </si>
  <si>
    <t>Mace</t>
  </si>
  <si>
    <t>Scout</t>
  </si>
  <si>
    <t>Gatton2011TOS1CvAxe</t>
  </si>
  <si>
    <t>Gatton2011TOS1CvBolac</t>
  </si>
  <si>
    <t>Gatton2011TOS1CvDerrimut</t>
  </si>
  <si>
    <t>Gatton2011TOS1CvEaglehawk</t>
  </si>
  <si>
    <t>Gatton2011TOS1CvGregory</t>
  </si>
  <si>
    <t>Gatton2011TOS1CvLincoln</t>
  </si>
  <si>
    <t>Gatton2011TOS1CvMace</t>
  </si>
  <si>
    <t>Gatton2011TOS1CvScout</t>
  </si>
  <si>
    <t>Gatton2011TOS2CvAxe</t>
  </si>
  <si>
    <t>Gatton2011TOS2CvBolac</t>
  </si>
  <si>
    <t>Gatton2011TOS2CvDerrimut</t>
  </si>
  <si>
    <t>Gatton2011TOS2CvEaglehawk</t>
  </si>
  <si>
    <t>Gatton2011TOS2CvGregory</t>
  </si>
  <si>
    <t>Gatton2011TOS2CvLincoln</t>
  </si>
  <si>
    <t>Gatton2011TOS2CvMace</t>
  </si>
  <si>
    <t>Gatton2011TOS2CvScout</t>
  </si>
  <si>
    <t>Birchip2011TOS1CvAxe</t>
  </si>
  <si>
    <t>Birchip2011TOS1CvBolac</t>
  </si>
  <si>
    <t>Birchip2011TOS1CvDerrimut</t>
  </si>
  <si>
    <t>Birchip2011TOS1CvEaglehawk</t>
  </si>
  <si>
    <t>Birchip2011TOS1CvGregory</t>
  </si>
  <si>
    <t>Birchip2011TOS1CvLincoln</t>
  </si>
  <si>
    <t>Birchip2011TOS1CvMace</t>
  </si>
  <si>
    <t>Birchip2011TOS1CvScout</t>
  </si>
  <si>
    <t>Birchip2011TOS2CvAxe</t>
  </si>
  <si>
    <t>Birchip2011TOS2CvBolac</t>
  </si>
  <si>
    <t>Birchip2011TOS2CvDerrimut</t>
  </si>
  <si>
    <t>Birchip2011TOS2CvEaglehawk</t>
  </si>
  <si>
    <t>Birchip2011TOS2CvGregory</t>
  </si>
  <si>
    <t>Birchip2011TOS2CvLincoln</t>
  </si>
  <si>
    <t>Birchip2011TOS2CvMace</t>
  </si>
  <si>
    <t>Birchip2011TOS2CvScout</t>
  </si>
  <si>
    <t>Tarlee2011TOS1CvAxe</t>
  </si>
  <si>
    <t>Tarlee2011TOS1CvBolac</t>
  </si>
  <si>
    <t>Tarlee2011TOS1CvDerrimut</t>
  </si>
  <si>
    <t>Tarlee2011TOS1CvEaglehawk</t>
  </si>
  <si>
    <t>Tarlee2011TOS1CvGregory</t>
  </si>
  <si>
    <t>Tarlee2011TOS1CvLincoln</t>
  </si>
  <si>
    <t>Tarlee2011TOS1CvMace</t>
  </si>
  <si>
    <t>Tarlee2011TOS1CvScout</t>
  </si>
  <si>
    <t>Tarlee2011TOS2CvAxe</t>
  </si>
  <si>
    <t>Tarlee2011TOS2CvBolac</t>
  </si>
  <si>
    <t>Tarlee2011TOS2CvDerrimut</t>
  </si>
  <si>
    <t>Tarlee2011TOS2CvEaglehawk</t>
  </si>
  <si>
    <t>Tarlee2011TOS2CvGregory</t>
  </si>
  <si>
    <t>Tarlee2011TOS2CvLincoln</t>
  </si>
  <si>
    <t>Tarlee2011TOS2CvMace</t>
  </si>
  <si>
    <t>Tarlee2011TOS2CvScout</t>
  </si>
  <si>
    <t>Wheat.Leaf.CoverGreen</t>
  </si>
  <si>
    <t>Wheat.Leaf.Live.NConc</t>
  </si>
  <si>
    <t>Wheat.Stem.NConc</t>
  </si>
  <si>
    <t>Wheat.Spike.NConc</t>
  </si>
  <si>
    <t>Wheat.Grain.NConc</t>
  </si>
  <si>
    <t>Wheat.Leaf.Dead.NConc</t>
  </si>
  <si>
    <t>0-30</t>
  </si>
  <si>
    <t>30-60</t>
  </si>
  <si>
    <t>60-90</t>
  </si>
  <si>
    <t>90-120</t>
  </si>
  <si>
    <t>120-150</t>
  </si>
  <si>
    <t>Leeston2013Sow20-FebPopn50</t>
  </si>
  <si>
    <t>Leeston2013Sow20-FebPopn100</t>
  </si>
  <si>
    <t>Leeston2013Sow20-FebPopn150</t>
  </si>
  <si>
    <t>Leeston2013Sow20-FebPopn200</t>
  </si>
  <si>
    <t>Leeston2013Sow20-FebPopn250</t>
  </si>
  <si>
    <t>Leeston2013Sow26-MarPopn50</t>
  </si>
  <si>
    <t>Leeston2013Sow26-MarPopn100</t>
  </si>
  <si>
    <t>Leeston2013Sow26-MarPopn150</t>
  </si>
  <si>
    <t>Leeston2013Sow26-MarPopn200</t>
  </si>
  <si>
    <t>Leeston2013Sow26-MarPopn250</t>
  </si>
  <si>
    <t>Leeston2013Sow26-MarPopn100f</t>
  </si>
  <si>
    <t>Leeston2013Sow16-AprPopn50</t>
  </si>
  <si>
    <t>Leeston2013Sow16-AprPopn100</t>
  </si>
  <si>
    <t>Leeston2013Sow16-AprPopn150</t>
  </si>
  <si>
    <t>Leeston2013Sow16-AprPopn200</t>
  </si>
  <si>
    <t>Leeston2013Sow16-AprPopn250</t>
  </si>
  <si>
    <t>Wakanui2015Sow20-FebCmNormal</t>
  </si>
  <si>
    <t>Wakanui2016Sow24-FebCmNormal</t>
  </si>
  <si>
    <t>Wakanui2017Sow09-MarCmNormal</t>
  </si>
  <si>
    <t>Wakanui2015Sow20-FebCmElite</t>
  </si>
  <si>
    <t>Wakanui2016Sow24-FebCmDefoliation</t>
  </si>
  <si>
    <t>Wakanui2017Sow09-MarCmDefoliation</t>
  </si>
  <si>
    <t>Wakanui2015Sow10-MarCmNormal</t>
  </si>
  <si>
    <t>Wakanui2016Sow08-MarCmNormal</t>
  </si>
  <si>
    <t>Wakanui2017Sow30-MarCmNormal</t>
  </si>
  <si>
    <t>Wakanui2015Sow10-MarCmElite</t>
  </si>
  <si>
    <t>Wakanui2016Sow08-MarCmDefoliation</t>
  </si>
  <si>
    <t>Wakanui2017Sow30-MarCmDefoliation</t>
  </si>
  <si>
    <t>Wakanui2015Sow20-MarCmNormal</t>
  </si>
  <si>
    <t>Wakanui2016Sow29-MarCmNormal</t>
  </si>
  <si>
    <t>Wakanui2017Sow19-AprCmNormal</t>
  </si>
  <si>
    <t>Wakanui2015Sow20-MarCmElite</t>
  </si>
  <si>
    <t>Wakanui2016Sow29-MarCmDefoliation</t>
  </si>
  <si>
    <t>Wakanui2017Sow19-AprCmDefoliation</t>
  </si>
  <si>
    <t>Wakanui2015Sow09-AprCmNormal</t>
  </si>
  <si>
    <t>Wakanui2016Sow14-AprCmNormal</t>
  </si>
  <si>
    <t>Wakanui2015Sow09-AprCmElite</t>
  </si>
  <si>
    <t>Wakanui2016Sow14-AprCmDefoliation</t>
  </si>
  <si>
    <t>Wheat.Grain.Size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</si>
</sst>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yyyy\-mm\-dd"/>
    <numFmt numFmtId="165" formatCode="yyyy\-m\-dd"/>
    <numFmt numFmtId="166" formatCode="0.0"/>
    <numFmt numFmtId="167" formatCode="0.000"/>
    <numFmt numFmtId="168" formatCode="0E+00"/>
    <numFmt numFmtId="169" formatCode="yyyy\-mm\-dd;@"/>
    <numFmt numFmtId="170" formatCode="0.0000"/>
    <numFmt numFmtId="171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/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165" fontId="0" fillId="0" borderId="0" xfId="0" applyNumberFormat="1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4" fontId="0" fillId="0" borderId="0" xfId="0" applyNumberFormat="1"/>
    <xf numFmtId="166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  <xf numFmtId="164" fontId="1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center"/>
    </xf>
    <xf numFmtId="0" fontId="0" fillId="2" borderId="0" xfId="0" applyFill="1" applyAlignment="1"/>
    <xf numFmtId="165" fontId="0" fillId="2" borderId="0" xfId="0" applyNumberFormat="1" applyFill="1"/>
    <xf numFmtId="0" fontId="0" fillId="2" borderId="0" xfId="0" applyFill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167" fontId="0" fillId="0" borderId="0" xfId="0" applyNumberFormat="1"/>
    <xf numFmtId="0" fontId="0" fillId="0" borderId="9" xfId="0" applyNumberFormat="1" applyBorder="1"/>
    <xf numFmtId="2" fontId="1" fillId="0" borderId="0" xfId="0" applyNumberFormat="1" applyFont="1" applyBorder="1" applyAlignment="1">
      <alignment horizontal="left" vertical="top"/>
    </xf>
    <xf numFmtId="168" fontId="0" fillId="0" borderId="0" xfId="0" applyNumberFormat="1"/>
    <xf numFmtId="2" fontId="0" fillId="0" borderId="0" xfId="0" applyNumberFormat="1"/>
    <xf numFmtId="1" fontId="0" fillId="0" borderId="0" xfId="0" applyNumberFormat="1"/>
    <xf numFmtId="169" fontId="1" fillId="0" borderId="1" xfId="0" applyNumberFormat="1" applyFont="1" applyBorder="1" applyAlignment="1">
      <alignment horizontal="left" vertical="top"/>
    </xf>
    <xf numFmtId="169" fontId="0" fillId="0" borderId="0" xfId="0" applyNumberFormat="1"/>
    <xf numFmtId="169" fontId="0" fillId="2" borderId="0" xfId="0" applyNumberFormat="1" applyFill="1"/>
    <xf numFmtId="169" fontId="0" fillId="0" borderId="0" xfId="0" applyNumberFormat="1" applyAlignment="1"/>
    <xf numFmtId="169" fontId="0" fillId="0" borderId="0" xfId="0" applyNumberFormat="1" applyAlignment="1">
      <alignment vertical="center" wrapText="1"/>
    </xf>
    <xf numFmtId="0" fontId="1" fillId="3" borderId="1" xfId="0" applyFont="1" applyFill="1" applyBorder="1" applyAlignment="1">
      <alignment vertical="top"/>
    </xf>
    <xf numFmtId="169" fontId="1" fillId="3" borderId="1" xfId="0" applyNumberFormat="1" applyFont="1" applyFill="1" applyBorder="1" applyAlignment="1">
      <alignment horizontal="left" vertical="top"/>
    </xf>
    <xf numFmtId="164" fontId="1" fillId="3" borderId="0" xfId="0" applyNumberFormat="1" applyFont="1" applyFill="1" applyBorder="1" applyAlignment="1">
      <alignment horizontal="left" vertical="top"/>
    </xf>
    <xf numFmtId="0" fontId="0" fillId="3" borderId="0" xfId="0" applyFill="1"/>
    <xf numFmtId="0" fontId="0" fillId="3" borderId="7" xfId="0" applyNumberFormat="1" applyFill="1" applyBorder="1"/>
    <xf numFmtId="0" fontId="0" fillId="3" borderId="9" xfId="0" applyNumberFormat="1" applyFill="1" applyBorder="1"/>
    <xf numFmtId="0" fontId="0" fillId="3" borderId="5" xfId="0" applyNumberFormat="1" applyFill="1" applyBorder="1"/>
    <xf numFmtId="0" fontId="0" fillId="3" borderId="8" xfId="0" applyNumberFormat="1" applyFill="1" applyBorder="1"/>
    <xf numFmtId="0" fontId="0" fillId="3" borderId="0" xfId="0" applyNumberFormat="1" applyFill="1"/>
    <xf numFmtId="0" fontId="0" fillId="3" borderId="6" xfId="0" applyNumberFormat="1" applyFill="1" applyBorder="1"/>
    <xf numFmtId="170" fontId="1" fillId="0" borderId="1" xfId="0" applyNumberFormat="1" applyFont="1" applyBorder="1" applyAlignment="1">
      <alignment horizontal="center" vertical="top"/>
    </xf>
    <xf numFmtId="170" fontId="0" fillId="0" borderId="0" xfId="0" applyNumberFormat="1"/>
    <xf numFmtId="0" fontId="0" fillId="0" borderId="0" xfId="0" applyNumberFormat="1" applyBorder="1"/>
    <xf numFmtId="0" fontId="2" fillId="0" borderId="1" xfId="0" applyFont="1" applyFill="1" applyBorder="1" applyAlignment="1" applyProtection="1">
      <alignment horizontal="center" vertical="top"/>
    </xf>
    <xf numFmtId="171" fontId="2" fillId="0" borderId="1" xfId="0" applyNumberFormat="1" applyFont="1" applyFill="1" applyBorder="1" applyAlignment="1" applyProtection="1">
      <alignment horizontal="center" vertical="top"/>
    </xf>
    <xf numFmtId="0" fontId="3" fillId="0" borderId="0" xfId="0" applyFont="1" applyFill="1" applyBorder="1" applyAlignment="1" applyProtection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7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flhxb" refreshedDate="43325.408630439815" createdVersion="5" refreshedVersion="5" minRefreshableVersion="3" recordCount="5467">
  <cacheSource type="worksheet">
    <worksheetSource ref="A1:BY5468" sheet="Observed"/>
  </cacheSource>
  <cacheFields count="77">
    <cacheField name="SimulationName" numFmtId="0">
      <sharedItems/>
    </cacheField>
    <cacheField name="Clock.Today" numFmtId="0">
      <sharedItems containsNonDate="0" containsDate="1" containsString="0" containsBlank="1" minDate="1983-09-07T00:00:00" maxDate="2016-02-17T00:00:00"/>
    </cacheField>
    <cacheField name="Wheat.SowingData.Cultivar" numFmtId="0">
      <sharedItems containsBlank="1"/>
    </cacheField>
    <cacheField name="ET" numFmtId="0">
      <sharedItems containsString="0" containsBlank="1" containsNumber="1" minValue="0.65535460649241595" maxValue="6.1227761769600502"/>
    </cacheField>
    <cacheField name="ProfileWater" numFmtId="0">
      <sharedItems containsString="0" containsBlank="1" containsNumber="1" minValue="10.9" maxValue="936.55537238603995"/>
    </cacheField>
    <cacheField name="Soil.SoilWater.SW(1)" numFmtId="0">
      <sharedItems containsString="0" containsBlank="1" containsNumber="1" minValue="5.3249999999999992E-2" maxValue="0.34798750000000001"/>
    </cacheField>
    <cacheField name="Soil.SoilWater.SW(2)" numFmtId="0">
      <sharedItems containsString="0" containsBlank="1" containsNumber="1" minValue="0" maxValue="0.51961580866143997"/>
    </cacheField>
    <cacheField name="Soil.SoilWater.SW(3)" numFmtId="0">
      <sharedItems containsString="0" containsBlank="1" containsNumber="1" minValue="0" maxValue="0.54321630929966003"/>
    </cacheField>
    <cacheField name="Soil.SoilWater.SW(4)" numFmtId="0">
      <sharedItems containsString="0" containsBlank="1" containsNumber="1" minValue="0" maxValue="0.550913907041642"/>
    </cacheField>
    <cacheField name="Soil.SoilWater.SW(5)" numFmtId="0">
      <sharedItems containsString="0" containsBlank="1" containsNumber="1" minValue="0" maxValue="0.53493614691175795"/>
    </cacheField>
    <cacheField name="Soil.SoilWater.SW(6)" numFmtId="0">
      <sharedItems containsString="0" containsBlank="1" containsNumber="1" minValue="0" maxValue="0.52735824922219199"/>
    </cacheField>
    <cacheField name="Soil.SoilWater.SW(7)" numFmtId="0">
      <sharedItems containsString="0" containsBlank="1" containsNumber="1" minValue="0" maxValue="0.55307697682190504"/>
    </cacheField>
    <cacheField name="Soil.SoilWater.SW(8)" numFmtId="0">
      <sharedItems containsString="0" containsBlank="1" containsNumber="1" minValue="0" maxValue="0.54361362746165698"/>
    </cacheField>
    <cacheField name="Soil.SoilWater.SW(9)" numFmtId="0">
      <sharedItems containsString="0" containsBlank="1" containsNumber="1" minValue="0.43591572858981598" maxValue="0.48395772090924"/>
    </cacheField>
    <cacheField name="Soil.SoilWater.SW(10)" numFmtId="0">
      <sharedItems containsString="0" containsBlank="1" containsNumber="1" minValue="0.42102193287514" maxValue="0.43771263480557798"/>
    </cacheField>
    <cacheField name="TillerNo" numFmtId="0">
      <sharedItems containsString="0" containsBlank="1" containsNumber="1" minValue="1.4" maxValue="11.266666666666699"/>
    </cacheField>
    <cacheField name="Wheat.AboveGround.N" numFmtId="0">
      <sharedItems containsString="0" containsBlank="1" containsNumber="1" minValue="0.16" maxValue="32.70966631327299"/>
    </cacheField>
    <cacheField name="Wheat.AboveGround.Wt" numFmtId="0">
      <sharedItems containsString="0" containsBlank="1" containsNumber="1" minValue="0" maxValue="3067.1805169999998"/>
    </cacheField>
    <cacheField name="Wheat.Ear.Wt" numFmtId="0">
      <sharedItems containsString="0" containsBlank="1" containsNumber="1" minValue="0" maxValue="1839.1172180000001"/>
    </cacheField>
    <cacheField name="Wheat.Ear.Nconc" numFmtId="0">
      <sharedItems containsString="0" containsBlank="1" containsNumber="1" minValue="1.0999999999999999E-2" maxValue="2.8199999999999999E-2"/>
    </cacheField>
    <cacheField name="Wheat.Ear.N" numFmtId="0">
      <sharedItems containsString="0" containsBlank="1" containsNumber="1" minValue="0.71" maxValue="34.467775000000003"/>
    </cacheField>
    <cacheField name="Wheat.Grain.NConc" numFmtId="0">
      <sharedItems containsString="0" containsBlank="1" containsNumber="1" minValue="1.2500000000000001E-2" maxValue="3.2800000000000003E-2"/>
    </cacheField>
    <cacheField name="Wheat.Grain.GrainSize" numFmtId="0">
      <sharedItems containsString="0" containsBlank="1" containsNumber="1" minValue="1.7490729295426454E-2" maxValue="53"/>
    </cacheField>
    <cacheField name="Wheat.Grain.N" numFmtId="0">
      <sharedItems containsString="0" containsBlank="1" containsNumber="1" minValue="1.66" maxValue="19.779331125000002"/>
    </cacheField>
    <cacheField name="Wheat.Grain.Number" numFmtId="0">
      <sharedItems containsString="0" containsBlank="1" containsNumber="1" minValue="2102.69" maxValue="34981.613590000001"/>
    </cacheField>
    <cacheField name="Wheat.Grain.Protein" numFmtId="0">
      <sharedItems containsString="0" containsBlank="1" containsNumber="1" minValue="6.9" maxValue="18.7"/>
    </cacheField>
    <cacheField name="Wheat.Grain.Wt" numFmtId="0">
      <sharedItems containsBlank="1" containsMixedTypes="1" containsNumber="1" minValue="0" maxValue="1262.758572"/>
    </cacheField>
    <cacheField name="Wheat.Structure.LeafTipsAppeared" numFmtId="0">
      <sharedItems containsString="0" containsBlank="1" containsNumber="1" minValue="1.45" maxValue="18"/>
    </cacheField>
    <cacheField name="Wheat.Leaf.CoverTotal" numFmtId="0">
      <sharedItems containsString="0" containsBlank="1" containsNumber="1" minValue="0" maxValue="0.99411820843969601"/>
    </cacheField>
    <cacheField name="Wheat.Leaf.CoverGreen" numFmtId="0">
      <sharedItems containsString="0" containsBlank="1" containsNumber="1" minValue="0" maxValue="0.87740006192626918"/>
    </cacheField>
    <cacheField name="Wheat.Leaf.Dead.NConc" numFmtId="0">
      <sharedItems containsString="0" containsBlank="1" containsNumber="1" minValue="3.2397408207343399E-3" maxValue="1.4950000000000001"/>
    </cacheField>
    <cacheField name="Wheat.Leaf.Dead.N" numFmtId="0">
      <sharedItems containsString="0" containsBlank="1" containsNumber="1" minValue="0" maxValue="1.43"/>
    </cacheField>
    <cacheField name="Wheat.Leaf.Dead.Wt" numFmtId="0">
      <sharedItems containsString="0" containsBlank="1" containsNumber="1" minValue="0" maxValue="229.86199999999999"/>
    </cacheField>
    <cacheField name="Wheat.Leaf.DeadCohortNo" numFmtId="0">
      <sharedItems containsString="0" containsBlank="1" containsNumber="1" minValue="0" maxValue="18"/>
    </cacheField>
    <cacheField name="Wheat.Leaf.ExpandedCohortNo" numFmtId="0">
      <sharedItems containsString="0" containsBlank="1" containsNumber="1" minValue="0" maxValue="18"/>
    </cacheField>
    <cacheField name="Wheat.Leaf.LAI" numFmtId="0">
      <sharedItems containsString="0" containsBlank="1" containsNumber="1" minValue="0" maxValue="10.418043180476101"/>
    </cacheField>
    <cacheField name="Wheat.Leaf.Live.NConc" numFmtId="0">
      <sharedItems containsString="0" containsBlank="1" containsNumber="1" minValue="0" maxValue="6.5714285714285697E-2"/>
    </cacheField>
    <cacheField name="Wheat.Leaf.Live.N" numFmtId="0">
      <sharedItems containsString="0" containsBlank="1" containsNumber="1" minValue="0" maxValue="12.396000000000001"/>
    </cacheField>
    <cacheField name="Wheat.Leaf.Live.Wt" numFmtId="0">
      <sharedItems containsString="0" containsBlank="1" containsNumber="1" minValue="0" maxValue="475.11077022929601"/>
    </cacheField>
    <cacheField name="Wheat.Leaf.NonStructural.Wt" numFmtId="0">
      <sharedItems containsString="0" containsBlank="1" containsNumber="1" minValue="10" maxValue="13.2"/>
    </cacheField>
    <cacheField name="Wheat.Leaf.Wt" numFmtId="0">
      <sharedItems containsString="0" containsBlank="1" containsNumber="1" containsInteger="1" minValue="118" maxValue="311"/>
    </cacheField>
    <cacheField name="Wheat.Leaf.SpecificArea" numFmtId="0">
      <sharedItems containsString="0" containsBlank="1" containsNumber="1" minValue="0" maxValue="32380.5270209915"/>
    </cacheField>
    <cacheField name="Wheat.Phenology.CurrentStageName" numFmtId="0">
      <sharedItems containsBlank="1"/>
    </cacheField>
    <cacheField name="Wheat.Phenology.FlagLeafDAS.Value()" numFmtId="0">
      <sharedItems containsString="0" containsBlank="1" containsNumber="1" containsInteger="1" minValue="46" maxValue="254"/>
    </cacheField>
    <cacheField name="Wheat.Phenology.FloweringDAS.Value()" numFmtId="0">
      <sharedItems containsString="0" containsBlank="1" containsNumber="1" containsInteger="1" minValue="56" maxValue="273"/>
    </cacheField>
    <cacheField name="Wheat.Phenology.ReadyForHarvestDAS.Value()" numFmtId="0">
      <sharedItems containsString="0" containsBlank="1" containsNumber="1" containsInteger="1" minValue="107" maxValue="300"/>
    </cacheField>
    <cacheField name="Wheat.Phenology.Zadok.Stage" numFmtId="0">
      <sharedItems containsString="0" containsBlank="1" containsNumber="1" minValue="0" maxValue="93"/>
    </cacheField>
    <cacheField name="Wheat.Population" numFmtId="0">
      <sharedItems containsString="0" containsBlank="1" containsNumber="1" minValue="134.52380952381" maxValue="342.5"/>
    </cacheField>
    <cacheField name="Wheat.Spike.N" numFmtId="0">
      <sharedItems containsString="0" containsBlank="1" containsNumber="1" minValue="0.55410759999999992" maxValue="34.486199999999997"/>
    </cacheField>
    <cacheField name="Wheat.Spike.NonStructural.Wt" numFmtId="0">
      <sharedItems containsString="0" containsBlank="1" containsNumber="1" minValue="22.6" maxValue="29.6"/>
    </cacheField>
    <cacheField name="Wheat.Spike.Wt" numFmtId="0">
      <sharedItems containsString="0" containsBlank="1" containsNumber="1" minValue="0" maxValue="578.88488910000001"/>
    </cacheField>
    <cacheField name="Wheat.Spike.NConc" numFmtId="0">
      <sharedItems containsString="0" containsBlank="1" containsNumber="1" minValue="7.758871961465217E-3" maxValue="2.4045225561916878E-2"/>
    </cacheField>
    <cacheField name="Wheat.Stem.NConc" numFmtId="0">
      <sharedItems containsString="0" containsBlank="1" containsNumber="1" minValue="0" maxValue="5.8823529411764698E-2"/>
    </cacheField>
    <cacheField name="Wheat.Stem.N" numFmtId="0">
      <sharedItems containsString="0" containsBlank="1" containsNumber="1" minValue="0" maxValue="11.839543498248714"/>
    </cacheField>
    <cacheField name="Wheat.Stem.NonStructural.Wt" numFmtId="0">
      <sharedItems containsString="0" containsBlank="1" containsNumber="1" minValue="82.4" maxValue="204.7"/>
    </cacheField>
    <cacheField name="Wheat.Stem.Wt" numFmtId="0">
      <sharedItems containsString="0" containsBlank="1" containsNumber="1" minValue="0" maxValue="1567.698610213316"/>
    </cacheField>
    <cacheField name="Wheat.Structure.TotalStemPopn" numFmtId="0">
      <sharedItems containsString="0" containsBlank="1" containsNumber="1" minValue="0" maxValue="1530"/>
    </cacheField>
    <cacheField name="Wheat.Structure.HaunStage.Value()" numFmtId="0">
      <sharedItems containsString="0" containsBlank="1" containsNumber="1" minValue="0" maxValue="14.36"/>
    </cacheField>
    <cacheField name="Wheat.Leaf.CohortMaxSize(1)" numFmtId="0">
      <sharedItems containsString="0" containsBlank="1" containsNumber="1" minValue="133.53454545454545" maxValue="281.10833333333335"/>
    </cacheField>
    <cacheField name="Wheat.Leaf.CohortMaxSize(2)" numFmtId="0">
      <sharedItems containsString="0" containsBlank="1" containsNumber="1" minValue="231.02947368421044" maxValue="489.15222222222224"/>
    </cacheField>
    <cacheField name="Wheat.Leaf.CohortMaxSize(3)" numFmtId="0">
      <sharedItems containsString="0" containsBlank="1" containsNumber="1" minValue="312.68599999999998" maxValue="687.43949999999984"/>
    </cacheField>
    <cacheField name="Wheat.Leaf.CohortMaxSize(4)" numFmtId="0">
      <sharedItems containsString="0" containsBlank="1" containsNumber="1" minValue="351.3599999999999" maxValue="872.94049999999982"/>
    </cacheField>
    <cacheField name="Wheat.Leaf.CohortMaxSize(5)" numFmtId="0">
      <sharedItems containsString="0" containsBlank="1" containsNumber="1" minValue="425.16999999999996" maxValue="1152.5949999999998"/>
    </cacheField>
    <cacheField name="Wheat.Leaf.CohortMaxSize(6)" numFmtId="0">
      <sharedItems containsString="0" containsBlank="1" containsNumber="1" minValue="586.24049999999988" maxValue="1489.4505555555554"/>
    </cacheField>
    <cacheField name="Wheat.Leaf.CohortMaxSize(7)" numFmtId="0">
      <sharedItems containsString="0" containsBlank="1" containsNumber="1" minValue="902.76187500000003" maxValue="1495.7538888888889"/>
    </cacheField>
    <cacheField name="Wheat.Leaf.CohortMaxSize(8)" numFmtId="0">
      <sharedItems containsString="0" containsBlank="1" containsNumber="1" minValue="1029.1309999999999" maxValue="1915.3036842105262"/>
    </cacheField>
    <cacheField name="Wheat.Leaf.CohortMaxSize(9)" numFmtId="0">
      <sharedItems containsString="0" containsBlank="1" containsNumber="1" minValue="1253.7194444444444" maxValue="2068.6063157894737"/>
    </cacheField>
    <cacheField name="Wheat.Leaf.CohortMaxSize(10)" numFmtId="0">
      <sharedItems containsString="0" containsBlank="1" containsNumber="1" minValue="1600.4366666666665" maxValue="2315.9259999999995"/>
    </cacheField>
    <cacheField name="Wheat.Leaf.CohortMaxSize(11)" numFmtId="0">
      <sharedItems containsString="0" containsBlank="1" containsNumber="1" minValue="1484.096111111111" maxValue="2395.0735"/>
    </cacheField>
    <cacheField name="Wheat.Leaf.CohortMaxSize(12)" numFmtId="0">
      <sharedItems containsString="0" containsBlank="1" containsNumber="1" minValue="1662.3177777777773" maxValue="2426.4579999999996"/>
    </cacheField>
    <cacheField name="Wheat.Leaf.CohortMaxSize(13)" numFmtId="0">
      <sharedItems containsString="0" containsBlank="1" containsNumber="1" minValue="1896.7468421052629" maxValue="2572.0039999999999"/>
    </cacheField>
    <cacheField name="Wheat.Leaf.CohortMaxSize(14)" numFmtId="0">
      <sharedItems containsString="0" containsBlank="1" containsNumber="1" minValue="1549.4" maxValue="3005.3784999999998"/>
    </cacheField>
    <cacheField name="Wheat.Leaf.CohortMaxSize(15)" numFmtId="0">
      <sharedItems containsString="0" containsBlank="1" containsNumber="1" minValue="1693.1566666666668" maxValue="2983.4228571428575"/>
    </cacheField>
    <cacheField name="Wheat.Leaf.CohortMaxSize(16)" numFmtId="0">
      <sharedItems containsString="0" containsBlank="1" containsNumber="1" minValue="1517.141764705882" maxValue="1890.0368421052628"/>
    </cacheField>
    <cacheField name="Wheat.Leaf.CohortMaxSize(17)" numFmtId="0">
      <sharedItems containsString="0" containsBlank="1" containsNumber="1" minValue="1260.4633333333331" maxValue="1766.6242105263154"/>
    </cacheField>
    <cacheField name="Wheat.Leaf.CohortMaxSize(18)" numFmtId="0">
      <sharedItems containsString="0" containsBlank="1" containsNumber="1" minValue="1549.2373333333335" maxValue="1549.2373333333335"/>
    </cacheField>
    <cacheField name="TopSoilWater" numFmtId="0">
      <sharedItems containsString="0" containsBlank="1" containsNumber="1" minValue="150.23717440264889" maxValue="275.270602706026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67">
  <r>
    <s v="84_Avalon"/>
    <m/>
    <m/>
    <m/>
    <m/>
    <m/>
    <m/>
    <m/>
    <m/>
    <m/>
    <m/>
    <m/>
    <m/>
    <m/>
    <m/>
    <m/>
    <m/>
    <m/>
    <m/>
    <m/>
    <m/>
    <m/>
    <m/>
    <m/>
    <m/>
    <m/>
    <n v="83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4_Bounty"/>
    <m/>
    <m/>
    <m/>
    <m/>
    <m/>
    <m/>
    <m/>
    <m/>
    <m/>
    <m/>
    <m/>
    <m/>
    <m/>
    <m/>
    <m/>
    <m/>
    <m/>
    <m/>
    <m/>
    <m/>
    <m/>
    <m/>
    <m/>
    <m/>
    <m/>
    <n v="100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4_Kopara"/>
    <m/>
    <m/>
    <m/>
    <m/>
    <m/>
    <m/>
    <m/>
    <m/>
    <m/>
    <m/>
    <m/>
    <m/>
    <m/>
    <m/>
    <m/>
    <m/>
    <m/>
    <m/>
    <m/>
    <m/>
    <m/>
    <m/>
    <m/>
    <m/>
    <m/>
    <n v="797.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4_Moulin"/>
    <m/>
    <m/>
    <m/>
    <m/>
    <m/>
    <m/>
    <m/>
    <m/>
    <m/>
    <m/>
    <m/>
    <m/>
    <m/>
    <m/>
    <m/>
    <m/>
    <m/>
    <m/>
    <m/>
    <m/>
    <m/>
    <m/>
    <m/>
    <m/>
    <m/>
    <n v="904.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4_Rongotea"/>
    <m/>
    <m/>
    <m/>
    <m/>
    <m/>
    <m/>
    <m/>
    <m/>
    <m/>
    <m/>
    <m/>
    <m/>
    <m/>
    <m/>
    <m/>
    <m/>
    <m/>
    <m/>
    <m/>
    <m/>
    <m/>
    <m/>
    <m/>
    <m/>
    <m/>
    <n v="820.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5_Advantage"/>
    <m/>
    <m/>
    <m/>
    <m/>
    <m/>
    <m/>
    <m/>
    <m/>
    <m/>
    <m/>
    <m/>
    <m/>
    <m/>
    <m/>
    <m/>
    <m/>
    <m/>
    <m/>
    <m/>
    <m/>
    <m/>
    <m/>
    <m/>
    <m/>
    <m/>
    <n v="760.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5_Bounty"/>
    <m/>
    <m/>
    <m/>
    <m/>
    <m/>
    <m/>
    <m/>
    <m/>
    <m/>
    <m/>
    <m/>
    <m/>
    <m/>
    <m/>
    <m/>
    <m/>
    <m/>
    <m/>
    <m/>
    <m/>
    <m/>
    <m/>
    <m/>
    <m/>
    <m/>
    <n v="690.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5_Moulin"/>
    <m/>
    <m/>
    <m/>
    <m/>
    <m/>
    <m/>
    <m/>
    <m/>
    <m/>
    <m/>
    <m/>
    <m/>
    <m/>
    <m/>
    <m/>
    <m/>
    <m/>
    <m/>
    <m/>
    <m/>
    <m/>
    <m/>
    <m/>
    <m/>
    <m/>
    <n v="810.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5_Rongotea"/>
    <m/>
    <m/>
    <m/>
    <m/>
    <m/>
    <m/>
    <m/>
    <m/>
    <m/>
    <m/>
    <m/>
    <m/>
    <m/>
    <m/>
    <m/>
    <m/>
    <m/>
    <m/>
    <m/>
    <m/>
    <m/>
    <m/>
    <m/>
    <m/>
    <m/>
    <n v="635.2000000000000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6_S1_Avalon"/>
    <m/>
    <m/>
    <m/>
    <m/>
    <m/>
    <m/>
    <m/>
    <m/>
    <m/>
    <m/>
    <m/>
    <m/>
    <m/>
    <m/>
    <m/>
    <m/>
    <m/>
    <m/>
    <m/>
    <m/>
    <m/>
    <m/>
    <m/>
    <m/>
    <m/>
    <n v="983.4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6_S1_Bounty"/>
    <m/>
    <m/>
    <m/>
    <m/>
    <m/>
    <m/>
    <m/>
    <m/>
    <m/>
    <m/>
    <m/>
    <m/>
    <m/>
    <m/>
    <m/>
    <m/>
    <m/>
    <m/>
    <m/>
    <m/>
    <m/>
    <m/>
    <m/>
    <m/>
    <m/>
    <n v="782.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6_S1_CR137"/>
    <m/>
    <m/>
    <m/>
    <m/>
    <m/>
    <m/>
    <m/>
    <m/>
    <m/>
    <m/>
    <m/>
    <m/>
    <m/>
    <m/>
    <m/>
    <m/>
    <m/>
    <m/>
    <m/>
    <m/>
    <m/>
    <m/>
    <m/>
    <m/>
    <m/>
    <n v="1085.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6_S1_Moulin"/>
    <m/>
    <m/>
    <m/>
    <m/>
    <m/>
    <m/>
    <m/>
    <m/>
    <m/>
    <m/>
    <m/>
    <m/>
    <m/>
    <m/>
    <m/>
    <m/>
    <m/>
    <m/>
    <m/>
    <m/>
    <m/>
    <m/>
    <m/>
    <m/>
    <m/>
    <n v="1001.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6_S1_Rongotea"/>
    <m/>
    <m/>
    <m/>
    <m/>
    <m/>
    <m/>
    <m/>
    <m/>
    <m/>
    <m/>
    <m/>
    <m/>
    <m/>
    <m/>
    <m/>
    <m/>
    <m/>
    <m/>
    <m/>
    <m/>
    <m/>
    <m/>
    <m/>
    <m/>
    <m/>
    <n v="929.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6_S2_Avalon"/>
    <m/>
    <m/>
    <m/>
    <m/>
    <m/>
    <m/>
    <m/>
    <m/>
    <m/>
    <m/>
    <m/>
    <m/>
    <m/>
    <m/>
    <m/>
    <m/>
    <m/>
    <m/>
    <m/>
    <m/>
    <m/>
    <m/>
    <m/>
    <m/>
    <m/>
    <n v="985.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6_S2_Bounty"/>
    <m/>
    <m/>
    <m/>
    <m/>
    <m/>
    <m/>
    <m/>
    <m/>
    <m/>
    <m/>
    <m/>
    <m/>
    <m/>
    <m/>
    <m/>
    <m/>
    <m/>
    <m/>
    <m/>
    <m/>
    <m/>
    <m/>
    <m/>
    <m/>
    <m/>
    <n v="800.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6_S2_CR137"/>
    <m/>
    <m/>
    <m/>
    <m/>
    <m/>
    <m/>
    <m/>
    <m/>
    <m/>
    <m/>
    <m/>
    <m/>
    <m/>
    <m/>
    <m/>
    <m/>
    <m/>
    <m/>
    <m/>
    <m/>
    <m/>
    <m/>
    <m/>
    <m/>
    <m/>
    <n v="1019.6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6_S2_Moulin"/>
    <m/>
    <m/>
    <m/>
    <m/>
    <m/>
    <m/>
    <m/>
    <m/>
    <m/>
    <m/>
    <m/>
    <m/>
    <m/>
    <m/>
    <m/>
    <m/>
    <m/>
    <m/>
    <m/>
    <m/>
    <m/>
    <m/>
    <m/>
    <m/>
    <m/>
    <n v="1140.900000000000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6_S2_Rongotea"/>
    <m/>
    <m/>
    <m/>
    <m/>
    <m/>
    <m/>
    <m/>
    <m/>
    <m/>
    <m/>
    <m/>
    <m/>
    <m/>
    <m/>
    <m/>
    <m/>
    <m/>
    <m/>
    <m/>
    <m/>
    <m/>
    <m/>
    <m/>
    <m/>
    <m/>
    <n v="822.6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6_S3_Avalon"/>
    <m/>
    <m/>
    <m/>
    <m/>
    <m/>
    <m/>
    <m/>
    <m/>
    <m/>
    <m/>
    <m/>
    <m/>
    <m/>
    <m/>
    <m/>
    <m/>
    <m/>
    <m/>
    <m/>
    <m/>
    <m/>
    <m/>
    <m/>
    <m/>
    <m/>
    <n v="919.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6_S3_Bounty"/>
    <m/>
    <m/>
    <m/>
    <m/>
    <m/>
    <m/>
    <m/>
    <m/>
    <m/>
    <m/>
    <m/>
    <m/>
    <m/>
    <m/>
    <m/>
    <m/>
    <m/>
    <m/>
    <m/>
    <m/>
    <m/>
    <m/>
    <m/>
    <m/>
    <m/>
    <n v="833.4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6_S3_CR137"/>
    <m/>
    <m/>
    <m/>
    <m/>
    <m/>
    <m/>
    <m/>
    <m/>
    <m/>
    <m/>
    <m/>
    <m/>
    <m/>
    <m/>
    <m/>
    <m/>
    <m/>
    <m/>
    <m/>
    <m/>
    <m/>
    <m/>
    <m/>
    <m/>
    <m/>
    <n v="998.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6_S3_Moulin"/>
    <m/>
    <m/>
    <m/>
    <m/>
    <m/>
    <m/>
    <m/>
    <m/>
    <m/>
    <m/>
    <m/>
    <m/>
    <m/>
    <m/>
    <m/>
    <m/>
    <m/>
    <m/>
    <m/>
    <m/>
    <m/>
    <m/>
    <m/>
    <m/>
    <m/>
    <n v="1052.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86_S3_Rongotea"/>
    <m/>
    <m/>
    <m/>
    <m/>
    <m/>
    <m/>
    <m/>
    <m/>
    <m/>
    <m/>
    <m/>
    <m/>
    <m/>
    <m/>
    <m/>
    <m/>
    <m/>
    <m/>
    <m/>
    <m/>
    <m/>
    <m/>
    <m/>
    <m/>
    <m/>
    <n v="862.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14StubbleBareNRate000+A1982"/>
    <m/>
    <m/>
    <m/>
    <m/>
    <m/>
    <m/>
    <m/>
    <m/>
    <m/>
    <m/>
    <m/>
    <m/>
    <m/>
    <m/>
    <m/>
    <n v="2.9830000000000001"/>
    <n v="346.221"/>
    <m/>
    <m/>
    <m/>
    <n v="2.0199999999999999E-2"/>
    <m/>
    <n v="2.544"/>
    <m/>
    <m/>
    <n v="125.98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14StubbleBareNRate040"/>
    <m/>
    <m/>
    <m/>
    <m/>
    <m/>
    <m/>
    <m/>
    <m/>
    <m/>
    <m/>
    <m/>
    <m/>
    <m/>
    <m/>
    <m/>
    <n v="5.6619999999999999"/>
    <n v="734.98099999999999"/>
    <m/>
    <m/>
    <m/>
    <n v="1.72E-2"/>
    <m/>
    <n v="4.8310000000000004"/>
    <m/>
    <m/>
    <n v="280.9669999999999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14StubbleBareNRate080"/>
    <m/>
    <m/>
    <m/>
    <m/>
    <m/>
    <m/>
    <m/>
    <m/>
    <m/>
    <m/>
    <m/>
    <m/>
    <m/>
    <m/>
    <m/>
    <n v="7.4859999999999998"/>
    <n v="1034.248"/>
    <m/>
    <m/>
    <m/>
    <n v="1.61E-2"/>
    <m/>
    <n v="6.1210000000000004"/>
    <m/>
    <m/>
    <n v="379.0330000000000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14StubbleBareNRate200"/>
    <m/>
    <m/>
    <m/>
    <m/>
    <m/>
    <m/>
    <m/>
    <m/>
    <m/>
    <m/>
    <m/>
    <m/>
    <m/>
    <m/>
    <m/>
    <n v="14.121"/>
    <n v="1371.894"/>
    <m/>
    <m/>
    <m/>
    <n v="2.12E-2"/>
    <m/>
    <n v="10.96"/>
    <m/>
    <m/>
    <n v="516.4829999999999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14StubbleLucerneNRate000"/>
    <m/>
    <m/>
    <m/>
    <m/>
    <m/>
    <m/>
    <m/>
    <m/>
    <m/>
    <m/>
    <m/>
    <m/>
    <m/>
    <m/>
    <m/>
    <n v="6.8559999999999999"/>
    <n v="911.28300000000002"/>
    <m/>
    <m/>
    <m/>
    <n v="1.6299999999999999E-2"/>
    <m/>
    <n v="5.7670000000000003"/>
    <m/>
    <m/>
    <n v="352.9169999999999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14StubbleLucerneNRate040"/>
    <m/>
    <m/>
    <m/>
    <m/>
    <m/>
    <m/>
    <m/>
    <m/>
    <m/>
    <m/>
    <m/>
    <m/>
    <m/>
    <m/>
    <m/>
    <n v="9.81"/>
    <n v="1196.74"/>
    <m/>
    <m/>
    <m/>
    <n v="1.7000000000000001E-2"/>
    <m/>
    <n v="8.2219999999999995"/>
    <m/>
    <m/>
    <n v="484.01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14StubbleLucerneNRate080"/>
    <m/>
    <m/>
    <m/>
    <m/>
    <m/>
    <m/>
    <m/>
    <m/>
    <m/>
    <m/>
    <m/>
    <m/>
    <m/>
    <m/>
    <m/>
    <n v="11.769"/>
    <n v="1273.463"/>
    <m/>
    <m/>
    <m/>
    <n v="1.8100000000000002E-2"/>
    <m/>
    <n v="9.6199999999999992"/>
    <m/>
    <m/>
    <n v="531.9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14StubbleLucerneNRate200"/>
    <m/>
    <m/>
    <m/>
    <m/>
    <m/>
    <m/>
    <m/>
    <m/>
    <m/>
    <m/>
    <m/>
    <m/>
    <m/>
    <m/>
    <m/>
    <n v="19.905000000000001"/>
    <n v="1559.067"/>
    <m/>
    <m/>
    <m/>
    <n v="2.4400000000000002E-2"/>
    <m/>
    <n v="14.659000000000001"/>
    <m/>
    <m/>
    <n v="600.18299999999999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14StubbleStrawNRate000"/>
    <m/>
    <m/>
    <m/>
    <m/>
    <m/>
    <m/>
    <m/>
    <m/>
    <m/>
    <m/>
    <m/>
    <m/>
    <m/>
    <m/>
    <m/>
    <n v="2.3769999999999998"/>
    <n v="237.78299999999999"/>
    <m/>
    <m/>
    <m/>
    <n v="2.3400000000000001E-2"/>
    <m/>
    <n v="1.9079999999999999"/>
    <m/>
    <m/>
    <n v="81.4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14StubbleStrawNRate040"/>
    <m/>
    <m/>
    <m/>
    <m/>
    <m/>
    <m/>
    <m/>
    <m/>
    <m/>
    <m/>
    <m/>
    <m/>
    <m/>
    <m/>
    <m/>
    <n v="4.2850000000000001"/>
    <n v="547.74599999999998"/>
    <m/>
    <m/>
    <m/>
    <n v="1.7299999999999999E-2"/>
    <m/>
    <n v="3.653"/>
    <m/>
    <m/>
    <n v="210.68199999999999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14StubbleStrawNRate080"/>
    <m/>
    <m/>
    <m/>
    <m/>
    <m/>
    <m/>
    <m/>
    <m/>
    <m/>
    <m/>
    <m/>
    <m/>
    <m/>
    <m/>
    <m/>
    <n v="7.1130000000000004"/>
    <n v="966.14099999999996"/>
    <m/>
    <m/>
    <m/>
    <n v="1.6199999999999999E-2"/>
    <m/>
    <n v="6.0519999999999996"/>
    <m/>
    <m/>
    <n v="374.2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14StubbleStrawNRate200"/>
    <m/>
    <m/>
    <m/>
    <m/>
    <m/>
    <m/>
    <m/>
    <m/>
    <m/>
    <m/>
    <m/>
    <m/>
    <m/>
    <m/>
    <m/>
    <n v="14.515000000000001"/>
    <n v="1401.587"/>
    <m/>
    <m/>
    <m/>
    <n v="1.9900000000000001E-2"/>
    <m/>
    <n v="11.95"/>
    <m/>
    <m/>
    <n v="600.3329999999999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0WaterDry"/>
    <d v="1995-08-01T00:00:00"/>
    <m/>
    <m/>
    <m/>
    <m/>
    <m/>
    <m/>
    <m/>
    <m/>
    <m/>
    <m/>
    <m/>
    <m/>
    <m/>
    <m/>
    <n v="2"/>
    <n v="52.7"/>
    <m/>
    <m/>
    <m/>
    <m/>
    <m/>
    <m/>
    <m/>
    <m/>
    <n v="0"/>
    <m/>
    <m/>
    <m/>
    <m/>
    <n v="0"/>
    <n v="0"/>
    <m/>
    <m/>
    <n v="0.46"/>
    <m/>
    <n v="1.4686472940239417"/>
    <n v="35.300616112633826"/>
    <m/>
    <m/>
    <m/>
    <m/>
    <m/>
    <m/>
    <m/>
    <m/>
    <m/>
    <m/>
    <m/>
    <m/>
    <m/>
    <m/>
    <n v="0.50900917469018669"/>
    <m/>
    <n v="17.366050554032842"/>
    <m/>
    <m/>
    <m/>
    <m/>
    <m/>
    <m/>
    <m/>
    <m/>
    <m/>
    <m/>
    <m/>
    <m/>
    <m/>
    <m/>
    <m/>
    <m/>
    <m/>
    <m/>
    <m/>
    <m/>
    <m/>
  </r>
  <r>
    <s v="APS26NRate0WaterDry"/>
    <d v="1995-08-31T00:00:00"/>
    <m/>
    <m/>
    <m/>
    <m/>
    <m/>
    <m/>
    <m/>
    <m/>
    <m/>
    <m/>
    <m/>
    <m/>
    <m/>
    <m/>
    <n v="1.8"/>
    <n v="187.2"/>
    <m/>
    <m/>
    <m/>
    <m/>
    <m/>
    <m/>
    <m/>
    <m/>
    <n v="0"/>
    <m/>
    <m/>
    <m/>
    <m/>
    <n v="9.5479569885218288E-2"/>
    <n v="12.396649408572941"/>
    <m/>
    <m/>
    <n v="0.81"/>
    <m/>
    <n v="0.93854187800729372"/>
    <n v="42.042412593910427"/>
    <m/>
    <m/>
    <m/>
    <m/>
    <m/>
    <m/>
    <m/>
    <m/>
    <m/>
    <m/>
    <m/>
    <m/>
    <m/>
    <m/>
    <n v="0.79487311724022014"/>
    <m/>
    <n v="132.7276046641833"/>
    <m/>
    <m/>
    <m/>
    <m/>
    <m/>
    <m/>
    <m/>
    <m/>
    <m/>
    <m/>
    <m/>
    <m/>
    <m/>
    <m/>
    <m/>
    <m/>
    <m/>
    <m/>
    <m/>
    <m/>
    <m/>
  </r>
  <r>
    <s v="APS26NRate0WaterDry"/>
    <d v="1995-09-20T00:00:00"/>
    <m/>
    <m/>
    <m/>
    <m/>
    <m/>
    <m/>
    <m/>
    <m/>
    <m/>
    <m/>
    <m/>
    <m/>
    <m/>
    <m/>
    <n v="2"/>
    <n v="258.7"/>
    <n v="72.041876473361626"/>
    <m/>
    <n v="0.90885708910891105"/>
    <m/>
    <m/>
    <m/>
    <m/>
    <m/>
    <n v="0"/>
    <m/>
    <m/>
    <m/>
    <m/>
    <n v="7.8137798019801988E-2"/>
    <n v="22.515155115511547"/>
    <m/>
    <m/>
    <n v="0.31"/>
    <m/>
    <n v="0.43029220839226778"/>
    <n v="27.516393210749644"/>
    <m/>
    <m/>
    <m/>
    <m/>
    <m/>
    <m/>
    <m/>
    <m/>
    <m/>
    <m/>
    <m/>
    <m/>
    <m/>
    <m/>
    <n v="0.59097306496935409"/>
    <m/>
    <n v="136.59324186704384"/>
    <m/>
    <m/>
    <m/>
    <m/>
    <m/>
    <m/>
    <m/>
    <m/>
    <m/>
    <m/>
    <m/>
    <m/>
    <m/>
    <m/>
    <m/>
    <m/>
    <m/>
    <m/>
    <m/>
    <m/>
    <m/>
  </r>
  <r>
    <s v="APS26NRate0WaterDry"/>
    <d v="1995-09-22T00:00:00"/>
    <m/>
    <m/>
    <n v="443.23677883604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0WaterDry"/>
    <d v="1995-10-19T00:00:00"/>
    <m/>
    <m/>
    <n v="430.37541025726898"/>
    <m/>
    <m/>
    <m/>
    <m/>
    <m/>
    <m/>
    <m/>
    <m/>
    <m/>
    <m/>
    <m/>
    <n v="2.5"/>
    <n v="320.3"/>
    <n v="190.29999999999998"/>
    <m/>
    <m/>
    <n v="1.5575984902099552E-2"/>
    <n v="4.07E-2"/>
    <n v="2.2008866666666669"/>
    <n v="3468.9"/>
    <m/>
    <n v="141.30000000000001"/>
    <m/>
    <m/>
    <m/>
    <m/>
    <m/>
    <m/>
    <m/>
    <m/>
    <n v="0"/>
    <m/>
    <m/>
    <m/>
    <m/>
    <m/>
    <m/>
    <s v="HarvestRipe"/>
    <m/>
    <n v="88"/>
    <n v="120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0WaterWet"/>
    <d v="1995-08-01T00:00:00"/>
    <m/>
    <m/>
    <m/>
    <m/>
    <m/>
    <m/>
    <m/>
    <m/>
    <m/>
    <m/>
    <m/>
    <m/>
    <m/>
    <m/>
    <n v="1.5"/>
    <n v="35.1"/>
    <m/>
    <m/>
    <m/>
    <m/>
    <m/>
    <m/>
    <m/>
    <m/>
    <n v="0"/>
    <m/>
    <m/>
    <m/>
    <m/>
    <n v="0"/>
    <n v="0"/>
    <m/>
    <m/>
    <n v="0.39"/>
    <m/>
    <n v="1.0992142191142189"/>
    <n v="23.63240093240093"/>
    <m/>
    <m/>
    <m/>
    <m/>
    <m/>
    <m/>
    <m/>
    <m/>
    <m/>
    <m/>
    <m/>
    <m/>
    <m/>
    <m/>
    <n v="0.36177869463869466"/>
    <m/>
    <n v="11.467599067599068"/>
    <m/>
    <m/>
    <m/>
    <m/>
    <m/>
    <m/>
    <m/>
    <m/>
    <m/>
    <m/>
    <m/>
    <m/>
    <m/>
    <m/>
    <m/>
    <m/>
    <m/>
    <m/>
    <m/>
    <m/>
    <m/>
  </r>
  <r>
    <s v="APS26NRate0WaterWet"/>
    <d v="1995-08-31T00:00:00"/>
    <m/>
    <m/>
    <m/>
    <m/>
    <m/>
    <m/>
    <m/>
    <m/>
    <m/>
    <m/>
    <m/>
    <m/>
    <m/>
    <m/>
    <n v="1.8"/>
    <n v="162.19999999999999"/>
    <m/>
    <m/>
    <m/>
    <m/>
    <m/>
    <m/>
    <m/>
    <m/>
    <n v="0"/>
    <m/>
    <m/>
    <m/>
    <m/>
    <n v="0.11299350741457126"/>
    <n v="14.031399097356543"/>
    <m/>
    <m/>
    <n v="1"/>
    <m/>
    <n v="1.1474180526849038"/>
    <n v="51.967250621718712"/>
    <m/>
    <m/>
    <m/>
    <m/>
    <m/>
    <m/>
    <m/>
    <m/>
    <m/>
    <m/>
    <m/>
    <m/>
    <m/>
    <m/>
    <n v="0.49874572275951001"/>
    <m/>
    <n v="96.168016947591425"/>
    <m/>
    <m/>
    <m/>
    <m/>
    <m/>
    <m/>
    <m/>
    <m/>
    <m/>
    <m/>
    <m/>
    <m/>
    <m/>
    <m/>
    <m/>
    <m/>
    <m/>
    <m/>
    <m/>
    <m/>
    <m/>
  </r>
  <r>
    <s v="APS26NRate0WaterWet"/>
    <d v="1995-09-20T00:00:00"/>
    <m/>
    <m/>
    <m/>
    <m/>
    <m/>
    <m/>
    <m/>
    <m/>
    <m/>
    <m/>
    <m/>
    <m/>
    <m/>
    <m/>
    <n v="2.4"/>
    <n v="299.39999999999998"/>
    <n v="58.491272714798491"/>
    <m/>
    <n v="0.81886072858252168"/>
    <m/>
    <m/>
    <m/>
    <m/>
    <m/>
    <n v="0"/>
    <m/>
    <m/>
    <m/>
    <m/>
    <n v="0.12783276165171317"/>
    <n v="24.980945234998952"/>
    <m/>
    <m/>
    <n v="0.78"/>
    <m/>
    <n v="0.69750344513364571"/>
    <n v="37.364040778267388"/>
    <m/>
    <m/>
    <m/>
    <m/>
    <m/>
    <m/>
    <m/>
    <m/>
    <m/>
    <m/>
    <m/>
    <m/>
    <m/>
    <m/>
    <n v="0.74623844800583783"/>
    <m/>
    <n v="178.56374127193513"/>
    <m/>
    <m/>
    <m/>
    <m/>
    <m/>
    <m/>
    <m/>
    <m/>
    <m/>
    <m/>
    <m/>
    <m/>
    <m/>
    <m/>
    <m/>
    <m/>
    <m/>
    <m/>
    <m/>
    <m/>
    <m/>
  </r>
  <r>
    <s v="APS26NRate0WaterWet"/>
    <d v="1995-09-22T00:00:00"/>
    <m/>
    <m/>
    <n v="566.2145156786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0WaterWet"/>
    <d v="1995-10-19T00:00:00"/>
    <m/>
    <m/>
    <m/>
    <m/>
    <m/>
    <m/>
    <m/>
    <m/>
    <m/>
    <m/>
    <m/>
    <m/>
    <m/>
    <m/>
    <n v="4.5999999999999996"/>
    <n v="467.7"/>
    <n v="265.06666666666666"/>
    <m/>
    <m/>
    <n v="1.9300000000000001E-2"/>
    <n v="3.8100000000000002E-2"/>
    <n v="3.9"/>
    <n v="5295.7"/>
    <m/>
    <n v="201.8"/>
    <m/>
    <m/>
    <m/>
    <m/>
    <m/>
    <m/>
    <m/>
    <m/>
    <m/>
    <m/>
    <m/>
    <m/>
    <m/>
    <m/>
    <m/>
    <s v="HarvestRipe"/>
    <m/>
    <n v="90"/>
    <n v="126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06-14T00:00:00"/>
    <m/>
    <m/>
    <n v="516.59275781389795"/>
    <n v="0.32744924271650899"/>
    <n v="0.34294956238945101"/>
    <n v="0.33403789108434701"/>
    <n v="0.33034410475322701"/>
    <n v="0.31063222100162002"/>
    <n v="0.30604032268599601"/>
    <n v="0.26944653865974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06-29T00:00:00"/>
    <m/>
    <m/>
    <n v="521.71251254502999"/>
    <m/>
    <n v="0.34946910024931999"/>
    <n v="0.33703618122311002"/>
    <n v="0.32992573868735298"/>
    <n v="0.32238133468491398"/>
    <n v="0.30733028472244101"/>
    <n v="0.267633619040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07-05T00:00:00"/>
    <m/>
    <m/>
    <n v="518.919919055322"/>
    <m/>
    <n v="0.34451843513647801"/>
    <n v="0.33076069023499999"/>
    <n v="0.32901927887795901"/>
    <n v="0.317151758861489"/>
    <n v="0.30774865078831498"/>
    <n v="0.27279346718673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07-14T00:00:00"/>
    <m/>
    <m/>
    <n v="537.84052438447202"/>
    <m/>
    <n v="0.35630241265859502"/>
    <n v="0.34188225481948298"/>
    <n v="0.31639856922409398"/>
    <n v="0.34807598389734001"/>
    <n v="0.307295420883618"/>
    <n v="0.30099831279440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07-21T00:00:00"/>
    <m/>
    <m/>
    <n v="520.00767082659399"/>
    <m/>
    <n v="0.34716808688701301"/>
    <n v="0.33313143127495298"/>
    <n v="0.33525990602724598"/>
    <n v="0.31446724327213099"/>
    <n v="0.30551736510365302"/>
    <n v="0.27139891363382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07-28T00:00:00"/>
    <m/>
    <m/>
    <n v="515.59913840744696"/>
    <m/>
    <n v="0.33046830809087702"/>
    <n v="0.33316629511377599"/>
    <n v="0.331634066789671"/>
    <n v="0.31446724327213099"/>
    <n v="0.30635409723540102"/>
    <n v="0.26780793823507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08-01T00:00:00"/>
    <m/>
    <m/>
    <m/>
    <m/>
    <m/>
    <m/>
    <m/>
    <m/>
    <m/>
    <m/>
    <m/>
    <m/>
    <m/>
    <m/>
    <n v="4.5999999999999996"/>
    <n v="88.3"/>
    <m/>
    <m/>
    <m/>
    <m/>
    <m/>
    <m/>
    <m/>
    <m/>
    <n v="0"/>
    <m/>
    <m/>
    <m/>
    <m/>
    <n v="0"/>
    <n v="0"/>
    <m/>
    <m/>
    <n v="0.87"/>
    <m/>
    <n v="3.3747505472350228"/>
    <n v="60.298867127496159"/>
    <m/>
    <m/>
    <m/>
    <m/>
    <m/>
    <m/>
    <m/>
    <m/>
    <m/>
    <m/>
    <m/>
    <m/>
    <m/>
    <m/>
    <n v="1.2278411194316436"/>
    <m/>
    <n v="28.034466205837173"/>
    <m/>
    <m/>
    <m/>
    <m/>
    <m/>
    <m/>
    <m/>
    <m/>
    <m/>
    <m/>
    <m/>
    <m/>
    <m/>
    <m/>
    <m/>
    <m/>
    <m/>
    <m/>
    <m/>
    <m/>
    <m/>
  </r>
  <r>
    <s v="APS26NRate160WaterDry"/>
    <d v="1995-08-04T00:00:00"/>
    <m/>
    <m/>
    <n v="507.04878193614798"/>
    <m/>
    <n v="0.31537226588059197"/>
    <n v="0.31970885332816301"/>
    <n v="0.32316215395572401"/>
    <n v="0.312898370525104"/>
    <n v="0.30816701685418901"/>
    <n v="0.26854007885035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08-10T00:00:00"/>
    <m/>
    <m/>
    <n v="498.880184499959"/>
    <m/>
    <n v="0.299822993765609"/>
    <n v="0.31050479987893598"/>
    <n v="0.32030331917225202"/>
    <n v="0.30962116967575798"/>
    <n v="0.30346039861310597"/>
    <n v="0.26913276411033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08-18T00:00:00"/>
    <m/>
    <m/>
    <n v="488.30598218499398"/>
    <m/>
    <n v="0.28678391804587"/>
    <n v="0.28909840284171801"/>
    <n v="0.31001848671951598"/>
    <n v="0.308644982188719"/>
    <n v="0.307853242304783"/>
    <n v="0.2686795342056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08-25T00:00:00"/>
    <m/>
    <m/>
    <n v="470.04953298541898"/>
    <m/>
    <n v="0.27845146056721398"/>
    <n v="0.269923291489161"/>
    <n v="0.29405084853865998"/>
    <n v="0.29787205599246402"/>
    <n v="0.30032265311905199"/>
    <n v="0.26543719719511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08-31T00:00:00"/>
    <m/>
    <m/>
    <m/>
    <m/>
    <m/>
    <m/>
    <m/>
    <m/>
    <m/>
    <m/>
    <m/>
    <m/>
    <m/>
    <m/>
    <n v="7.4"/>
    <n v="447.7"/>
    <m/>
    <m/>
    <m/>
    <m/>
    <m/>
    <m/>
    <m/>
    <m/>
    <n v="0"/>
    <m/>
    <m/>
    <m/>
    <m/>
    <n v="0.17438514232414395"/>
    <n v="14.988954464131821"/>
    <m/>
    <m/>
    <n v="2.83"/>
    <m/>
    <n v="4.7530630432093597"/>
    <n v="141.96913013387766"/>
    <m/>
    <m/>
    <m/>
    <m/>
    <m/>
    <m/>
    <m/>
    <m/>
    <m/>
    <m/>
    <m/>
    <m/>
    <m/>
    <m/>
    <n v="2.4253300451824891"/>
    <m/>
    <n v="290.74191540199052"/>
    <m/>
    <m/>
    <m/>
    <m/>
    <m/>
    <m/>
    <m/>
    <m/>
    <m/>
    <m/>
    <m/>
    <m/>
    <m/>
    <m/>
    <m/>
    <m/>
    <m/>
    <m/>
    <m/>
    <m/>
    <m/>
  </r>
  <r>
    <s v="APS26NRate160WaterDry"/>
    <d v="1995-09-01T00:00:00"/>
    <m/>
    <m/>
    <n v="447.24335281946401"/>
    <m/>
    <n v="0.26795744508154201"/>
    <n v="0.25196841449540303"/>
    <n v="0.27529410325197701"/>
    <n v="0.27827857857403299"/>
    <n v="0.29097914431453298"/>
    <n v="0.26031221288816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09-06T00:00:00"/>
    <m/>
    <m/>
    <n v="431.67490559312898"/>
    <m/>
    <n v="0.26645830001215998"/>
    <n v="0.25005090336014701"/>
    <n v="0.27271417917908802"/>
    <n v="0.27608215672819503"/>
    <n v="0.25186191715531703"/>
    <n v="0.25497804554827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09-15T00:00:00"/>
    <m/>
    <m/>
    <n v="422.38717893072698"/>
    <m/>
    <n v="0.26136817954402702"/>
    <n v="0.24248545033559299"/>
    <n v="0.26375417260161999"/>
    <n v="0.25749973063562598"/>
    <n v="0.27257103741607802"/>
    <n v="0.24096278234149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09-20T00:00:00"/>
    <m/>
    <m/>
    <m/>
    <m/>
    <m/>
    <m/>
    <m/>
    <m/>
    <m/>
    <m/>
    <m/>
    <m/>
    <m/>
    <m/>
    <n v="10.9"/>
    <n v="742.5"/>
    <n v="240.20508757621147"/>
    <m/>
    <n v="4.386528587058498"/>
    <m/>
    <m/>
    <m/>
    <m/>
    <m/>
    <n v="0"/>
    <m/>
    <m/>
    <m/>
    <m/>
    <n v="0.36119436151766005"/>
    <n v="49.867126965731096"/>
    <m/>
    <m/>
    <n v="1.74"/>
    <m/>
    <n v="3.4057704935745821"/>
    <n v="108.4650281522653"/>
    <m/>
    <m/>
    <m/>
    <m/>
    <m/>
    <m/>
    <m/>
    <m/>
    <m/>
    <m/>
    <m/>
    <m/>
    <m/>
    <m/>
    <n v="2.7445608816067484"/>
    <m/>
    <n v="343.96275730579208"/>
    <m/>
    <m/>
    <m/>
    <m/>
    <m/>
    <m/>
    <m/>
    <m/>
    <m/>
    <m/>
    <m/>
    <m/>
    <m/>
    <m/>
    <m/>
    <m/>
    <m/>
    <m/>
    <m/>
    <m/>
    <m/>
  </r>
  <r>
    <s v="APS26NRate160WaterDry"/>
    <d v="1995-09-22T00:00:00"/>
    <m/>
    <m/>
    <n v="401.25446302826799"/>
    <n v="0.20843729735721001"/>
    <n v="0.25261735599949597"/>
    <n v="0.22993446835937401"/>
    <n v="0.25566576199472302"/>
    <n v="0.247493808893473"/>
    <n v="0.25635935236346202"/>
    <n v="0.2217528071501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09-29T00:00:00"/>
    <m/>
    <m/>
    <n v="389.23689778603801"/>
    <m/>
    <n v="0.25024661495954398"/>
    <n v="0.22850505096763801"/>
    <n v="0.248553538874866"/>
    <n v="0.24038158577361601"/>
    <n v="0.24562129000603"/>
    <n v="0.20927155285153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10-09T00:00:00"/>
    <m/>
    <m/>
    <n v="374.07112789810702"/>
    <m/>
    <n v="0.24710886946548899"/>
    <n v="0.221671738558363"/>
    <n v="0.24290559698556699"/>
    <n v="0.235152009950191"/>
    <n v="0.23143170760513801"/>
    <n v="0.19218827182835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10-16T00:00:00"/>
    <m/>
    <m/>
    <n v="371.79626241491701"/>
    <m/>
    <n v="0.245818907429044"/>
    <n v="0.22076527874897001"/>
    <n v="0.242173456370288"/>
    <n v="0.23159589839026301"/>
    <n v="0.23042065627927599"/>
    <n v="0.19145613121307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Dry"/>
    <d v="1995-10-19T00:00:00"/>
    <m/>
    <m/>
    <n v="372.21462848079102"/>
    <n v="0.207104383352366"/>
    <n v="0.24484271994200499"/>
    <n v="0.220486368038387"/>
    <n v="0.244300150538481"/>
    <n v="0.23281613274906199"/>
    <n v="0.23195466518748101"/>
    <n v="0.18873675178489199"/>
    <m/>
    <m/>
    <m/>
    <m/>
    <n v="12.8"/>
    <n v="1039.4000000000001"/>
    <n v="635.33333333333337"/>
    <m/>
    <m/>
    <n v="2.1299999999999999E-2"/>
    <n v="3.8899999999999997E-2"/>
    <n v="10.5"/>
    <n v="12634.6"/>
    <m/>
    <n v="491.1"/>
    <m/>
    <m/>
    <m/>
    <m/>
    <m/>
    <m/>
    <m/>
    <m/>
    <m/>
    <m/>
    <m/>
    <m/>
    <m/>
    <m/>
    <m/>
    <s v="HarvestRipe"/>
    <m/>
    <n v="85"/>
    <n v="122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Wet"/>
    <d v="1995-08-01T00:00:00"/>
    <m/>
    <m/>
    <m/>
    <m/>
    <m/>
    <m/>
    <m/>
    <m/>
    <m/>
    <m/>
    <m/>
    <m/>
    <m/>
    <m/>
    <n v="4.3"/>
    <n v="73.3"/>
    <m/>
    <m/>
    <m/>
    <m/>
    <m/>
    <m/>
    <m/>
    <m/>
    <n v="0"/>
    <m/>
    <m/>
    <m/>
    <m/>
    <n v="0"/>
    <n v="0"/>
    <m/>
    <m/>
    <n v="0.76"/>
    <m/>
    <n v="2.960629557533061"/>
    <n v="47.837296584682569"/>
    <m/>
    <m/>
    <m/>
    <m/>
    <m/>
    <m/>
    <m/>
    <m/>
    <m/>
    <m/>
    <m/>
    <m/>
    <m/>
    <m/>
    <n v="1.3386125332674166"/>
    <m/>
    <n v="25.4293700819841"/>
    <m/>
    <m/>
    <m/>
    <m/>
    <m/>
    <m/>
    <m/>
    <m/>
    <m/>
    <m/>
    <m/>
    <m/>
    <m/>
    <m/>
    <m/>
    <m/>
    <m/>
    <m/>
    <m/>
    <m/>
    <m/>
  </r>
  <r>
    <s v="APS26NRate160WaterWet"/>
    <d v="1995-08-31T00:00:00"/>
    <m/>
    <m/>
    <m/>
    <m/>
    <m/>
    <m/>
    <m/>
    <m/>
    <m/>
    <m/>
    <m/>
    <m/>
    <m/>
    <m/>
    <n v="11.7"/>
    <n v="464.6"/>
    <m/>
    <m/>
    <m/>
    <m/>
    <m/>
    <m/>
    <m/>
    <m/>
    <n v="0"/>
    <m/>
    <m/>
    <m/>
    <m/>
    <n v="0.50386382670970975"/>
    <n v="26.340301197266971"/>
    <m/>
    <m/>
    <n v="5.97"/>
    <m/>
    <n v="8.4400262135126098"/>
    <n v="220.62953101819929"/>
    <m/>
    <m/>
    <m/>
    <m/>
    <m/>
    <m/>
    <m/>
    <m/>
    <m/>
    <m/>
    <m/>
    <m/>
    <m/>
    <m/>
    <n v="2.7888138563279625"/>
    <m/>
    <n v="217.66350111786707"/>
    <m/>
    <m/>
    <m/>
    <m/>
    <m/>
    <m/>
    <m/>
    <m/>
    <m/>
    <m/>
    <m/>
    <m/>
    <m/>
    <m/>
    <m/>
    <m/>
    <m/>
    <m/>
    <m/>
    <m/>
    <m/>
  </r>
  <r>
    <s v="APS26NRate160WaterWe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Wet"/>
    <d v="1995-09-20T00:00:00"/>
    <m/>
    <m/>
    <m/>
    <m/>
    <m/>
    <m/>
    <m/>
    <m/>
    <m/>
    <m/>
    <m/>
    <m/>
    <m/>
    <m/>
    <n v="14.2"/>
    <n v="823.9"/>
    <n v="143.7629757034517"/>
    <m/>
    <n v="2.5179405849545353"/>
    <m/>
    <m/>
    <m/>
    <m/>
    <m/>
    <n v="0"/>
    <m/>
    <m/>
    <m/>
    <m/>
    <n v="0.87112324587202306"/>
    <n v="76.968996966156197"/>
    <m/>
    <m/>
    <n v="4.4000000000000004"/>
    <m/>
    <n v="5.8282870345528908"/>
    <n v="187.03513297674431"/>
    <m/>
    <m/>
    <m/>
    <m/>
    <m/>
    <m/>
    <m/>
    <m/>
    <m/>
    <m/>
    <m/>
    <m/>
    <m/>
    <m/>
    <n v="5.0244621979166162"/>
    <m/>
    <n v="416.09956102031447"/>
    <m/>
    <m/>
    <m/>
    <m/>
    <m/>
    <m/>
    <m/>
    <m/>
    <m/>
    <m/>
    <m/>
    <m/>
    <m/>
    <m/>
    <m/>
    <m/>
    <m/>
    <m/>
    <m/>
    <m/>
    <m/>
  </r>
  <r>
    <s v="APS26NRate160WaterWet"/>
    <d v="1995-09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160WaterWet"/>
    <d v="1995-10-19T00:00:00"/>
    <m/>
    <m/>
    <m/>
    <m/>
    <m/>
    <m/>
    <m/>
    <m/>
    <m/>
    <m/>
    <m/>
    <m/>
    <m/>
    <m/>
    <n v="15.6"/>
    <n v="1282"/>
    <n v="692.76666666666677"/>
    <m/>
    <m/>
    <n v="2.1700000000000001E-2"/>
    <n v="4.0599999999999997E-2"/>
    <n v="11.8"/>
    <n v="13360.7"/>
    <m/>
    <n v="542"/>
    <m/>
    <m/>
    <m/>
    <m/>
    <m/>
    <m/>
    <m/>
    <m/>
    <m/>
    <m/>
    <m/>
    <m/>
    <m/>
    <m/>
    <m/>
    <s v="HarvestRipe"/>
    <m/>
    <n v="92"/>
    <n v="130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40WaterDry"/>
    <d v="1995-08-01T00:00:00"/>
    <m/>
    <m/>
    <m/>
    <m/>
    <m/>
    <m/>
    <m/>
    <m/>
    <m/>
    <m/>
    <m/>
    <m/>
    <m/>
    <m/>
    <n v="2"/>
    <n v="66.900000000000006"/>
    <m/>
    <m/>
    <m/>
    <m/>
    <m/>
    <m/>
    <m/>
    <m/>
    <n v="0"/>
    <m/>
    <m/>
    <m/>
    <m/>
    <n v="0"/>
    <n v="0"/>
    <m/>
    <m/>
    <n v="0.64"/>
    <m/>
    <n v="1.3890651400862069"/>
    <n v="43.834638409961684"/>
    <m/>
    <m/>
    <m/>
    <m/>
    <m/>
    <m/>
    <m/>
    <m/>
    <m/>
    <m/>
    <m/>
    <m/>
    <m/>
    <m/>
    <n v="0.57257536637931039"/>
    <m/>
    <n v="23.065361590038311"/>
    <m/>
    <m/>
    <m/>
    <m/>
    <m/>
    <m/>
    <m/>
    <m/>
    <m/>
    <m/>
    <m/>
    <m/>
    <m/>
    <m/>
    <m/>
    <m/>
    <m/>
    <m/>
    <m/>
    <m/>
    <m/>
  </r>
  <r>
    <s v="APS26NRate40WaterDry"/>
    <d v="1995-08-31T00:00:00"/>
    <m/>
    <m/>
    <m/>
    <m/>
    <m/>
    <m/>
    <m/>
    <m/>
    <m/>
    <m/>
    <m/>
    <m/>
    <m/>
    <m/>
    <n v="3.4"/>
    <n v="310.8"/>
    <m/>
    <m/>
    <m/>
    <m/>
    <m/>
    <m/>
    <m/>
    <m/>
    <n v="0"/>
    <m/>
    <m/>
    <m/>
    <m/>
    <n v="0.1460527277623431"/>
    <n v="17.837918845081926"/>
    <m/>
    <m/>
    <n v="1.46"/>
    <m/>
    <n v="1.856164973829002"/>
    <n v="74.089165026797545"/>
    <m/>
    <m/>
    <m/>
    <m/>
    <m/>
    <m/>
    <m/>
    <m/>
    <m/>
    <m/>
    <m/>
    <m/>
    <m/>
    <m/>
    <n v="1.3527659027609207"/>
    <m/>
    <n v="218.87291612812052"/>
    <m/>
    <m/>
    <m/>
    <m/>
    <m/>
    <m/>
    <m/>
    <m/>
    <m/>
    <m/>
    <m/>
    <m/>
    <m/>
    <m/>
    <m/>
    <m/>
    <m/>
    <m/>
    <m/>
    <m/>
    <m/>
  </r>
  <r>
    <s v="APS26NRate40WaterDry"/>
    <d v="1995-09-20T00:00:00"/>
    <m/>
    <m/>
    <m/>
    <m/>
    <m/>
    <m/>
    <m/>
    <m/>
    <m/>
    <m/>
    <m/>
    <m/>
    <m/>
    <m/>
    <n v="4.4000000000000004"/>
    <n v="464.2"/>
    <n v="144.24940137214858"/>
    <m/>
    <n v="2.0932200779582146"/>
    <m/>
    <m/>
    <m/>
    <m/>
    <m/>
    <n v="0"/>
    <m/>
    <m/>
    <m/>
    <m/>
    <n v="0.14745796851526516"/>
    <n v="33.01077668348109"/>
    <m/>
    <m/>
    <n v="0.69"/>
    <m/>
    <n v="0.95245196315991365"/>
    <n v="45.875936707769966"/>
    <m/>
    <m/>
    <m/>
    <m/>
    <m/>
    <m/>
    <m/>
    <m/>
    <m/>
    <m/>
    <m/>
    <m/>
    <m/>
    <m/>
    <n v="1.253063132049766"/>
    <m/>
    <n v="241.030551903267"/>
    <m/>
    <m/>
    <m/>
    <m/>
    <m/>
    <m/>
    <m/>
    <m/>
    <m/>
    <m/>
    <m/>
    <m/>
    <m/>
    <m/>
    <m/>
    <m/>
    <m/>
    <m/>
    <m/>
    <m/>
    <m/>
  </r>
  <r>
    <s v="APS26NRate40WaterDry"/>
    <d v="1995-10-19T00:00:00"/>
    <m/>
    <m/>
    <m/>
    <m/>
    <m/>
    <m/>
    <m/>
    <m/>
    <m/>
    <m/>
    <m/>
    <m/>
    <m/>
    <m/>
    <n v="5.9"/>
    <n v="699.4"/>
    <n v="428.73333333333329"/>
    <m/>
    <m/>
    <n v="1.6E-2"/>
    <n v="4.36E-2"/>
    <n v="5.2"/>
    <n v="7412.1"/>
    <m/>
    <n v="323.2"/>
    <m/>
    <m/>
    <m/>
    <m/>
    <m/>
    <m/>
    <m/>
    <m/>
    <m/>
    <m/>
    <m/>
    <m/>
    <m/>
    <m/>
    <m/>
    <s v="HarvestRipe"/>
    <m/>
    <n v="84"/>
    <n v="117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40WaterWet"/>
    <d v="1995-08-01T00:00:00"/>
    <m/>
    <m/>
    <m/>
    <m/>
    <m/>
    <m/>
    <m/>
    <m/>
    <m/>
    <m/>
    <m/>
    <m/>
    <m/>
    <m/>
    <n v="2.5"/>
    <n v="50.4"/>
    <m/>
    <m/>
    <m/>
    <m/>
    <m/>
    <m/>
    <m/>
    <m/>
    <n v="0"/>
    <m/>
    <m/>
    <m/>
    <m/>
    <n v="0"/>
    <n v="0"/>
    <m/>
    <m/>
    <n v="0.51"/>
    <m/>
    <n v="1.827599763888889"/>
    <n v="33.552361111111111"/>
    <m/>
    <m/>
    <m/>
    <m/>
    <m/>
    <m/>
    <m/>
    <m/>
    <m/>
    <m/>
    <m/>
    <m/>
    <m/>
    <m/>
    <n v="0.63913538888888877"/>
    <m/>
    <n v="16.847638888888888"/>
    <m/>
    <m/>
    <m/>
    <m/>
    <m/>
    <m/>
    <m/>
    <m/>
    <m/>
    <m/>
    <m/>
    <m/>
    <m/>
    <m/>
    <m/>
    <m/>
    <m/>
    <m/>
    <m/>
    <m/>
    <m/>
  </r>
  <r>
    <s v="APS26NRate40WaterWet"/>
    <d v="1995-08-31T00:00:00"/>
    <m/>
    <m/>
    <m/>
    <m/>
    <m/>
    <m/>
    <m/>
    <m/>
    <m/>
    <m/>
    <m/>
    <m/>
    <m/>
    <m/>
    <n v="3.7"/>
    <n v="310.7"/>
    <m/>
    <m/>
    <m/>
    <m/>
    <m/>
    <m/>
    <m/>
    <m/>
    <n v="0"/>
    <m/>
    <m/>
    <m/>
    <m/>
    <n v="0.13428140482274745"/>
    <n v="19.98966028164244"/>
    <m/>
    <m/>
    <n v="2.1"/>
    <m/>
    <n v="2.3513809878313894"/>
    <n v="99.012613002769612"/>
    <m/>
    <m/>
    <m/>
    <m/>
    <m/>
    <m/>
    <m/>
    <m/>
    <m/>
    <m/>
    <m/>
    <m/>
    <m/>
    <m/>
    <n v="1.1779822529940442"/>
    <m/>
    <n v="191.66439338225462"/>
    <m/>
    <m/>
    <m/>
    <m/>
    <m/>
    <m/>
    <m/>
    <m/>
    <m/>
    <m/>
    <m/>
    <m/>
    <m/>
    <m/>
    <m/>
    <m/>
    <m/>
    <m/>
    <m/>
    <m/>
    <m/>
  </r>
  <r>
    <s v="APS26NRate40WaterWet"/>
    <d v="1995-09-20T00:00:00"/>
    <m/>
    <m/>
    <m/>
    <m/>
    <m/>
    <m/>
    <m/>
    <m/>
    <m/>
    <m/>
    <m/>
    <m/>
    <m/>
    <m/>
    <n v="4.9000000000000004"/>
    <n v="611"/>
    <n v="103.45369749774854"/>
    <m/>
    <n v="1.4452792372782468"/>
    <m/>
    <m/>
    <m/>
    <m/>
    <m/>
    <n v="0"/>
    <m/>
    <m/>
    <m/>
    <m/>
    <n v="0.27351347620512684"/>
    <n v="61.908431109444962"/>
    <m/>
    <m/>
    <n v="1.64"/>
    <m/>
    <n v="1.6661445524033589"/>
    <n v="88.655387463319414"/>
    <m/>
    <m/>
    <m/>
    <m/>
    <m/>
    <m/>
    <m/>
    <m/>
    <m/>
    <m/>
    <m/>
    <m/>
    <m/>
    <m/>
    <n v="1.5626995692663022"/>
    <m/>
    <n v="356.98248392948716"/>
    <m/>
    <m/>
    <m/>
    <m/>
    <m/>
    <m/>
    <m/>
    <m/>
    <m/>
    <m/>
    <m/>
    <m/>
    <m/>
    <m/>
    <m/>
    <m/>
    <m/>
    <m/>
    <m/>
    <m/>
    <m/>
  </r>
  <r>
    <s v="APS26NRate40WaterWet"/>
    <d v="1995-10-19T00:00:00"/>
    <m/>
    <m/>
    <m/>
    <m/>
    <m/>
    <m/>
    <m/>
    <m/>
    <m/>
    <m/>
    <m/>
    <m/>
    <m/>
    <m/>
    <n v="8.3000000000000007"/>
    <n v="928.4"/>
    <n v="530.1"/>
    <m/>
    <m/>
    <n v="1.7399999999999999E-2"/>
    <n v="3.9399999999999998E-2"/>
    <n v="7.1"/>
    <n v="10383.200000000001"/>
    <m/>
    <n v="409.1"/>
    <m/>
    <m/>
    <m/>
    <m/>
    <m/>
    <m/>
    <m/>
    <m/>
    <m/>
    <m/>
    <m/>
    <m/>
    <m/>
    <m/>
    <m/>
    <s v="HarvestRipe"/>
    <m/>
    <n v="92"/>
    <n v="126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80WaterDry"/>
    <d v="1995-08-01T00:00:00"/>
    <m/>
    <m/>
    <m/>
    <m/>
    <m/>
    <m/>
    <m/>
    <m/>
    <m/>
    <m/>
    <m/>
    <m/>
    <m/>
    <m/>
    <n v="3.3"/>
    <n v="70.2"/>
    <m/>
    <m/>
    <m/>
    <m/>
    <m/>
    <m/>
    <m/>
    <m/>
    <n v="0"/>
    <m/>
    <m/>
    <m/>
    <m/>
    <n v="0"/>
    <n v="0"/>
    <m/>
    <m/>
    <n v="0.57999999999999996"/>
    <m/>
    <n v="2.3510132656453244"/>
    <n v="45.610416566298916"/>
    <m/>
    <m/>
    <m/>
    <m/>
    <m/>
    <m/>
    <m/>
    <m/>
    <m/>
    <m/>
    <m/>
    <m/>
    <m/>
    <m/>
    <n v="0.96695577331342042"/>
    <m/>
    <n v="24.556250100367748"/>
    <m/>
    <m/>
    <m/>
    <m/>
    <m/>
    <m/>
    <m/>
    <m/>
    <m/>
    <m/>
    <m/>
    <m/>
    <m/>
    <m/>
    <m/>
    <m/>
    <m/>
    <m/>
    <m/>
    <m/>
    <m/>
  </r>
  <r>
    <s v="APS26NRate80WaterDry"/>
    <d v="1995-08-31T00:00:00"/>
    <m/>
    <m/>
    <m/>
    <m/>
    <m/>
    <m/>
    <m/>
    <m/>
    <m/>
    <m/>
    <m/>
    <m/>
    <m/>
    <m/>
    <n v="4.8"/>
    <n v="374.7"/>
    <m/>
    <m/>
    <m/>
    <m/>
    <m/>
    <m/>
    <m/>
    <m/>
    <n v="0"/>
    <m/>
    <m/>
    <m/>
    <m/>
    <n v="0.1485360618408916"/>
    <n v="16.006104639229374"/>
    <m/>
    <m/>
    <n v="1.89"/>
    <m/>
    <n v="2.6159992558207881"/>
    <n v="98.189063173775935"/>
    <m/>
    <m/>
    <m/>
    <m/>
    <m/>
    <m/>
    <m/>
    <m/>
    <m/>
    <m/>
    <m/>
    <m/>
    <m/>
    <m/>
    <n v="2.0089032285571466"/>
    <m/>
    <n v="260.50483218699469"/>
    <m/>
    <m/>
    <m/>
    <m/>
    <m/>
    <m/>
    <m/>
    <m/>
    <m/>
    <m/>
    <m/>
    <m/>
    <m/>
    <m/>
    <m/>
    <m/>
    <m/>
    <m/>
    <m/>
    <m/>
    <m/>
  </r>
  <r>
    <s v="APS26NRate80WaterDry"/>
    <d v="1995-09-20T00:00:00"/>
    <m/>
    <m/>
    <m/>
    <m/>
    <m/>
    <m/>
    <m/>
    <m/>
    <m/>
    <m/>
    <m/>
    <m/>
    <m/>
    <m/>
    <n v="8.6999999999999993"/>
    <n v="710.7"/>
    <n v="216.72175761999185"/>
    <m/>
    <n v="3.4011871697204854"/>
    <m/>
    <m/>
    <m/>
    <m/>
    <m/>
    <n v="0"/>
    <m/>
    <m/>
    <m/>
    <m/>
    <n v="0.27903788674120444"/>
    <n v="48.71735482063638"/>
    <m/>
    <m/>
    <n v="1.8"/>
    <m/>
    <n v="2.4336294896920112"/>
    <n v="93.874561644911367"/>
    <m/>
    <m/>
    <m/>
    <m/>
    <m/>
    <m/>
    <m/>
    <m/>
    <m/>
    <m/>
    <m/>
    <m/>
    <m/>
    <m/>
    <n v="2.5645340278739095"/>
    <m/>
    <n v="351.41965924779379"/>
    <m/>
    <m/>
    <m/>
    <m/>
    <m/>
    <m/>
    <m/>
    <m/>
    <m/>
    <m/>
    <m/>
    <m/>
    <m/>
    <m/>
    <m/>
    <m/>
    <m/>
    <m/>
    <m/>
    <m/>
    <m/>
  </r>
  <r>
    <s v="APS26NRate80WaterDry"/>
    <d v="1995-10-19T00:00:00"/>
    <m/>
    <m/>
    <n v="395.47191224766101"/>
    <m/>
    <m/>
    <m/>
    <m/>
    <m/>
    <m/>
    <m/>
    <m/>
    <m/>
    <m/>
    <m/>
    <n v="9.4"/>
    <n v="912.4"/>
    <n v="544.36666666666667"/>
    <m/>
    <m/>
    <n v="1.8800000000000001E-2"/>
    <n v="4.0899999999999999E-2"/>
    <n v="7.6"/>
    <n v="9886.7000000000007"/>
    <m/>
    <n v="404.4"/>
    <m/>
    <m/>
    <m/>
    <m/>
    <m/>
    <m/>
    <m/>
    <m/>
    <m/>
    <m/>
    <m/>
    <m/>
    <m/>
    <m/>
    <m/>
    <s v="HarvestRipe"/>
    <m/>
    <n v="85"/>
    <n v="124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6NRate80WaterWet"/>
    <d v="1995-08-01T00:00:00"/>
    <m/>
    <m/>
    <m/>
    <m/>
    <m/>
    <m/>
    <m/>
    <m/>
    <m/>
    <m/>
    <m/>
    <m/>
    <m/>
    <m/>
    <n v="3.6"/>
    <n v="63.2"/>
    <m/>
    <m/>
    <m/>
    <m/>
    <m/>
    <m/>
    <m/>
    <m/>
    <n v="0"/>
    <m/>
    <m/>
    <m/>
    <m/>
    <n v="0"/>
    <n v="0"/>
    <m/>
    <m/>
    <n v="0.66"/>
    <m/>
    <n v="2.1410860237358098"/>
    <n v="35.582565437658317"/>
    <m/>
    <m/>
    <m/>
    <m/>
    <m/>
    <m/>
    <m/>
    <m/>
    <m/>
    <m/>
    <m/>
    <m/>
    <m/>
    <m/>
    <n v="0.79601701421334081"/>
    <m/>
    <n v="16.634101229008351"/>
    <m/>
    <m/>
    <m/>
    <m/>
    <m/>
    <m/>
    <m/>
    <m/>
    <m/>
    <m/>
    <m/>
    <m/>
    <m/>
    <m/>
    <m/>
    <m/>
    <m/>
    <m/>
    <m/>
    <m/>
    <m/>
  </r>
  <r>
    <s v="APS26NRate80WaterWet"/>
    <d v="1995-08-31T00:00:00"/>
    <m/>
    <m/>
    <m/>
    <m/>
    <m/>
    <m/>
    <m/>
    <m/>
    <m/>
    <m/>
    <m/>
    <m/>
    <m/>
    <m/>
    <n v="7.4"/>
    <n v="423.6"/>
    <m/>
    <m/>
    <m/>
    <m/>
    <m/>
    <m/>
    <m/>
    <m/>
    <n v="0"/>
    <m/>
    <m/>
    <m/>
    <m/>
    <n v="0.21725812925247859"/>
    <n v="23.035572525280553"/>
    <m/>
    <m/>
    <n v="3.91"/>
    <m/>
    <n v="4.4670311482934295"/>
    <n v="151.58572847688447"/>
    <m/>
    <m/>
    <m/>
    <m/>
    <m/>
    <m/>
    <m/>
    <m/>
    <m/>
    <m/>
    <m/>
    <m/>
    <m/>
    <m/>
    <n v="1.9947933156425217"/>
    <m/>
    <n v="240.07869899783501"/>
    <m/>
    <m/>
    <m/>
    <m/>
    <m/>
    <m/>
    <m/>
    <m/>
    <m/>
    <m/>
    <m/>
    <m/>
    <m/>
    <m/>
    <m/>
    <m/>
    <m/>
    <m/>
    <m/>
    <m/>
    <m/>
  </r>
  <r>
    <s v="APS26NRate80WaterWet"/>
    <d v="1995-09-20T00:00:00"/>
    <m/>
    <m/>
    <m/>
    <m/>
    <m/>
    <m/>
    <m/>
    <m/>
    <m/>
    <m/>
    <m/>
    <m/>
    <m/>
    <m/>
    <n v="8.5"/>
    <n v="716.7"/>
    <n v="147.9357056019536"/>
    <m/>
    <n v="2.2986820865401287"/>
    <m/>
    <m/>
    <m/>
    <m/>
    <m/>
    <n v="0"/>
    <m/>
    <m/>
    <m/>
    <m/>
    <n v="0.30763956315612256"/>
    <n v="52.022277459213534"/>
    <m/>
    <m/>
    <n v="2.82"/>
    <m/>
    <n v="2.666393905454818"/>
    <n v="114.21220207328646"/>
    <m/>
    <m/>
    <m/>
    <m/>
    <m/>
    <m/>
    <m/>
    <m/>
    <m/>
    <m/>
    <m/>
    <m/>
    <m/>
    <m/>
    <n v="2.5660428426219171"/>
    <m/>
    <n v="418.47981486554636"/>
    <m/>
    <m/>
    <m/>
    <m/>
    <m/>
    <m/>
    <m/>
    <m/>
    <m/>
    <m/>
    <m/>
    <m/>
    <m/>
    <m/>
    <m/>
    <m/>
    <m/>
    <m/>
    <m/>
    <m/>
    <m/>
  </r>
  <r>
    <s v="APS26NRate80WaterWet"/>
    <d v="1995-10-19T00:00:00"/>
    <m/>
    <m/>
    <m/>
    <m/>
    <m/>
    <m/>
    <m/>
    <m/>
    <m/>
    <m/>
    <m/>
    <m/>
    <m/>
    <m/>
    <n v="12.1"/>
    <n v="1106.0999999999999"/>
    <n v="594.83333333333337"/>
    <m/>
    <m/>
    <n v="1.9300000000000001E-2"/>
    <n v="4.2000000000000003E-2"/>
    <n v="9.1999999999999993"/>
    <n v="11395.6"/>
    <m/>
    <n v="478.2"/>
    <m/>
    <m/>
    <m/>
    <m/>
    <m/>
    <m/>
    <m/>
    <m/>
    <m/>
    <m/>
    <m/>
    <m/>
    <m/>
    <m/>
    <m/>
    <s v="HarvestRipe"/>
    <m/>
    <n v="95"/>
    <n v="128"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TOS1"/>
    <d v="1991-07-01T00:00:00"/>
    <m/>
    <m/>
    <m/>
    <m/>
    <m/>
    <m/>
    <m/>
    <m/>
    <m/>
    <m/>
    <m/>
    <m/>
    <m/>
    <n v="6.1333333333333302"/>
    <m/>
    <m/>
    <m/>
    <m/>
    <m/>
    <m/>
    <m/>
    <m/>
    <m/>
    <m/>
    <m/>
    <n v="5.8571428571428603"/>
    <m/>
    <m/>
    <m/>
    <m/>
    <m/>
    <n v="0"/>
    <m/>
    <m/>
    <m/>
    <m/>
    <m/>
    <m/>
    <m/>
    <m/>
    <m/>
    <m/>
    <m/>
    <m/>
    <m/>
    <m/>
    <m/>
    <m/>
    <m/>
    <m/>
    <m/>
    <m/>
    <m/>
    <m/>
    <n v="367.99999999999983"/>
    <m/>
    <m/>
    <m/>
    <m/>
    <m/>
    <m/>
    <m/>
    <m/>
    <m/>
    <m/>
    <m/>
    <m/>
    <m/>
    <m/>
    <m/>
    <m/>
    <m/>
    <m/>
    <m/>
    <m/>
  </r>
  <r>
    <s v="APS2TOS1"/>
    <d v="1991-07-04T00:00:00"/>
    <m/>
    <m/>
    <m/>
    <m/>
    <m/>
    <m/>
    <m/>
    <m/>
    <m/>
    <m/>
    <m/>
    <m/>
    <m/>
    <m/>
    <n v="2.2424918618860099"/>
    <n v="35.313913161281597"/>
    <m/>
    <m/>
    <m/>
    <m/>
    <m/>
    <m/>
    <m/>
    <m/>
    <m/>
    <m/>
    <m/>
    <m/>
    <m/>
    <m/>
    <m/>
    <m/>
    <m/>
    <n v="0.686539691894758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TOS1"/>
    <d v="1991-07-15T00:00:00"/>
    <m/>
    <m/>
    <m/>
    <m/>
    <m/>
    <m/>
    <m/>
    <m/>
    <m/>
    <m/>
    <m/>
    <m/>
    <m/>
    <n v="11.266666666666699"/>
    <m/>
    <m/>
    <m/>
    <m/>
    <m/>
    <m/>
    <m/>
    <m/>
    <m/>
    <m/>
    <m/>
    <n v="7.93333333333333"/>
    <m/>
    <m/>
    <m/>
    <m/>
    <m/>
    <n v="1.6"/>
    <n v="6"/>
    <m/>
    <m/>
    <m/>
    <m/>
    <m/>
    <m/>
    <m/>
    <m/>
    <m/>
    <m/>
    <m/>
    <m/>
    <m/>
    <m/>
    <m/>
    <m/>
    <m/>
    <m/>
    <m/>
    <m/>
    <m/>
    <n v="676.00000000000193"/>
    <m/>
    <m/>
    <m/>
    <m/>
    <m/>
    <m/>
    <m/>
    <m/>
    <m/>
    <m/>
    <m/>
    <m/>
    <m/>
    <m/>
    <m/>
    <m/>
    <m/>
    <m/>
    <m/>
    <m/>
  </r>
  <r>
    <s v="APS2TOS1"/>
    <d v="1991-07-23T00:00:00"/>
    <m/>
    <m/>
    <m/>
    <m/>
    <m/>
    <m/>
    <m/>
    <m/>
    <m/>
    <m/>
    <m/>
    <m/>
    <m/>
    <m/>
    <n v="9.4329815227589595"/>
    <n v="182.431848383485"/>
    <m/>
    <m/>
    <m/>
    <m/>
    <m/>
    <m/>
    <m/>
    <m/>
    <m/>
    <m/>
    <m/>
    <m/>
    <m/>
    <m/>
    <m/>
    <m/>
    <m/>
    <n v="2.7445178577371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TOS1"/>
    <d v="1991-07-30T00:00:00"/>
    <m/>
    <m/>
    <m/>
    <m/>
    <m/>
    <m/>
    <m/>
    <m/>
    <m/>
    <m/>
    <m/>
    <m/>
    <m/>
    <n v="10.7"/>
    <m/>
    <m/>
    <m/>
    <m/>
    <m/>
    <m/>
    <m/>
    <m/>
    <m/>
    <m/>
    <m/>
    <n v="9.0526315789474001"/>
    <m/>
    <m/>
    <m/>
    <m/>
    <m/>
    <n v="3.2631578947368398"/>
    <n v="7.6315789473684204"/>
    <m/>
    <m/>
    <m/>
    <m/>
    <m/>
    <m/>
    <m/>
    <m/>
    <m/>
    <m/>
    <m/>
    <m/>
    <m/>
    <m/>
    <m/>
    <m/>
    <m/>
    <m/>
    <m/>
    <m/>
    <m/>
    <n v="642"/>
    <m/>
    <m/>
    <m/>
    <m/>
    <m/>
    <m/>
    <m/>
    <m/>
    <m/>
    <m/>
    <m/>
    <m/>
    <m/>
    <m/>
    <m/>
    <m/>
    <m/>
    <m/>
    <m/>
    <m/>
  </r>
  <r>
    <s v="APS2TOS1"/>
    <d v="1991-08-16T00:00:00"/>
    <m/>
    <m/>
    <m/>
    <m/>
    <m/>
    <m/>
    <m/>
    <m/>
    <m/>
    <m/>
    <m/>
    <m/>
    <m/>
    <n v="9.4"/>
    <n v="18.498999702466399"/>
    <n v="670.20951505517098"/>
    <m/>
    <m/>
    <m/>
    <m/>
    <m/>
    <m/>
    <m/>
    <m/>
    <m/>
    <n v="10.6666666666667"/>
    <m/>
    <m/>
    <m/>
    <m/>
    <m/>
    <n v="5.8"/>
    <n v="10.533333333333299"/>
    <n v="5.5488860835139704"/>
    <m/>
    <m/>
    <m/>
    <m/>
    <m/>
    <m/>
    <m/>
    <m/>
    <m/>
    <m/>
    <m/>
    <m/>
    <m/>
    <m/>
    <m/>
    <m/>
    <m/>
    <m/>
    <m/>
    <m/>
    <n v="564"/>
    <m/>
    <m/>
    <m/>
    <m/>
    <m/>
    <m/>
    <m/>
    <m/>
    <m/>
    <m/>
    <m/>
    <m/>
    <m/>
    <m/>
    <m/>
    <m/>
    <m/>
    <m/>
    <m/>
    <m/>
  </r>
  <r>
    <s v="APS2TOS1"/>
    <d v="1991-08-30T00:00:00"/>
    <m/>
    <m/>
    <m/>
    <m/>
    <m/>
    <m/>
    <m/>
    <m/>
    <m/>
    <m/>
    <m/>
    <m/>
    <m/>
    <n v="6.7333333333333298"/>
    <m/>
    <m/>
    <m/>
    <m/>
    <m/>
    <m/>
    <m/>
    <m/>
    <m/>
    <m/>
    <m/>
    <n v="10.6666666666667"/>
    <m/>
    <m/>
    <m/>
    <m/>
    <m/>
    <n v="6.3333333333333304"/>
    <n v="10.6666666666667"/>
    <m/>
    <m/>
    <m/>
    <m/>
    <m/>
    <m/>
    <m/>
    <m/>
    <m/>
    <m/>
    <m/>
    <m/>
    <m/>
    <m/>
    <m/>
    <m/>
    <m/>
    <m/>
    <m/>
    <m/>
    <m/>
    <n v="403.99999999999977"/>
    <m/>
    <m/>
    <m/>
    <m/>
    <m/>
    <m/>
    <m/>
    <m/>
    <m/>
    <m/>
    <m/>
    <m/>
    <m/>
    <m/>
    <m/>
    <m/>
    <m/>
    <m/>
    <m/>
    <m/>
  </r>
  <r>
    <s v="APS2TOS1"/>
    <d v="1991-09-10T00:00:00"/>
    <m/>
    <m/>
    <m/>
    <m/>
    <m/>
    <m/>
    <m/>
    <m/>
    <m/>
    <m/>
    <m/>
    <m/>
    <m/>
    <n v="5"/>
    <n v="14.8452921871404"/>
    <n v="924.10003844885898"/>
    <m/>
    <m/>
    <m/>
    <m/>
    <m/>
    <m/>
    <m/>
    <m/>
    <m/>
    <n v="10.6666666666667"/>
    <m/>
    <m/>
    <m/>
    <m/>
    <m/>
    <n v="6.6666666666666696"/>
    <n v="10.6666666666667"/>
    <n v="3.5856666666666701"/>
    <m/>
    <m/>
    <m/>
    <m/>
    <m/>
    <m/>
    <m/>
    <m/>
    <m/>
    <m/>
    <m/>
    <m/>
    <m/>
    <m/>
    <m/>
    <m/>
    <m/>
    <m/>
    <m/>
    <m/>
    <n v="300"/>
    <m/>
    <m/>
    <m/>
    <m/>
    <m/>
    <m/>
    <m/>
    <m/>
    <m/>
    <m/>
    <m/>
    <m/>
    <m/>
    <m/>
    <m/>
    <m/>
    <m/>
    <m/>
    <m/>
    <m/>
  </r>
  <r>
    <s v="APS2TOS1"/>
    <d v="1991-10-02T00:00:00"/>
    <m/>
    <m/>
    <m/>
    <m/>
    <m/>
    <m/>
    <m/>
    <m/>
    <m/>
    <m/>
    <m/>
    <m/>
    <m/>
    <m/>
    <n v="18.2339951272244"/>
    <n v="1298.4713931264"/>
    <m/>
    <m/>
    <m/>
    <m/>
    <m/>
    <m/>
    <m/>
    <m/>
    <m/>
    <m/>
    <m/>
    <m/>
    <m/>
    <m/>
    <m/>
    <m/>
    <m/>
    <n v="1.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TOS1"/>
    <d v="1991-10-18T00:00:00"/>
    <m/>
    <m/>
    <m/>
    <m/>
    <m/>
    <m/>
    <m/>
    <m/>
    <m/>
    <m/>
    <m/>
    <m/>
    <m/>
    <m/>
    <n v="18.644127998804599"/>
    <n v="1604.4136276852"/>
    <m/>
    <m/>
    <m/>
    <m/>
    <n v="4.0899999999999999E-2"/>
    <m/>
    <n v="17741.658403475802"/>
    <m/>
    <n v="725.23290576948204"/>
    <m/>
    <m/>
    <m/>
    <m/>
    <m/>
    <m/>
    <m/>
    <m/>
    <n v="0"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TOS2"/>
    <d v="1991-09-02T00:00:00"/>
    <m/>
    <m/>
    <m/>
    <m/>
    <m/>
    <m/>
    <m/>
    <m/>
    <m/>
    <m/>
    <m/>
    <m/>
    <m/>
    <n v="5.6"/>
    <m/>
    <m/>
    <m/>
    <m/>
    <m/>
    <m/>
    <m/>
    <m/>
    <m/>
    <m/>
    <m/>
    <n v="5.9285714285714297"/>
    <m/>
    <m/>
    <m/>
    <m/>
    <m/>
    <n v="2"/>
    <n v="4.21428571428571"/>
    <m/>
    <m/>
    <m/>
    <m/>
    <m/>
    <m/>
    <m/>
    <m/>
    <m/>
    <m/>
    <m/>
    <m/>
    <m/>
    <m/>
    <m/>
    <m/>
    <m/>
    <m/>
    <m/>
    <m/>
    <m/>
    <n v="336"/>
    <m/>
    <m/>
    <m/>
    <m/>
    <m/>
    <m/>
    <m/>
    <m/>
    <m/>
    <m/>
    <m/>
    <m/>
    <m/>
    <m/>
    <m/>
    <m/>
    <m/>
    <m/>
    <m/>
    <m/>
  </r>
  <r>
    <s v="APS2TOS2"/>
    <d v="1991-09-06T00:00:00"/>
    <m/>
    <m/>
    <m/>
    <m/>
    <m/>
    <m/>
    <m/>
    <m/>
    <m/>
    <m/>
    <m/>
    <m/>
    <m/>
    <m/>
    <n v="2.7294763765373902"/>
    <n v="43.749995654063397"/>
    <m/>
    <m/>
    <m/>
    <m/>
    <m/>
    <m/>
    <m/>
    <m/>
    <m/>
    <m/>
    <m/>
    <m/>
    <m/>
    <m/>
    <m/>
    <m/>
    <m/>
    <n v="0.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TOS2"/>
    <d v="1991-09-25T00:00:00"/>
    <m/>
    <m/>
    <m/>
    <m/>
    <m/>
    <m/>
    <m/>
    <m/>
    <m/>
    <m/>
    <m/>
    <m/>
    <m/>
    <m/>
    <n v="11.4253567865458"/>
    <n v="277.06931765688699"/>
    <m/>
    <m/>
    <m/>
    <m/>
    <m/>
    <m/>
    <m/>
    <m/>
    <m/>
    <m/>
    <m/>
    <m/>
    <m/>
    <m/>
    <m/>
    <m/>
    <m/>
    <n v="3.7066666666666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TOS2"/>
    <d v="1991-09-26T00:00:00"/>
    <m/>
    <m/>
    <m/>
    <m/>
    <m/>
    <m/>
    <m/>
    <m/>
    <m/>
    <m/>
    <m/>
    <m/>
    <m/>
    <n v="11.1666666666667"/>
    <m/>
    <m/>
    <m/>
    <m/>
    <m/>
    <m/>
    <m/>
    <m/>
    <m/>
    <m/>
    <m/>
    <n v="10"/>
    <m/>
    <m/>
    <m/>
    <m/>
    <m/>
    <n v="5"/>
    <n v="9"/>
    <m/>
    <m/>
    <m/>
    <m/>
    <m/>
    <m/>
    <m/>
    <m/>
    <m/>
    <m/>
    <m/>
    <m/>
    <m/>
    <m/>
    <m/>
    <m/>
    <m/>
    <m/>
    <m/>
    <m/>
    <m/>
    <n v="670.00000000000205"/>
    <m/>
    <m/>
    <m/>
    <m/>
    <m/>
    <m/>
    <m/>
    <m/>
    <m/>
    <m/>
    <m/>
    <m/>
    <m/>
    <m/>
    <m/>
    <m/>
    <m/>
    <m/>
    <m/>
    <m/>
  </r>
  <r>
    <s v="APS2TOS2"/>
    <d v="1991-10-07T00:00:00"/>
    <m/>
    <m/>
    <m/>
    <m/>
    <m/>
    <m/>
    <m/>
    <m/>
    <m/>
    <m/>
    <m/>
    <m/>
    <m/>
    <n v="11.2"/>
    <m/>
    <m/>
    <m/>
    <m/>
    <m/>
    <m/>
    <m/>
    <m/>
    <m/>
    <m/>
    <m/>
    <n v="9.5"/>
    <m/>
    <m/>
    <m/>
    <m/>
    <m/>
    <n v="5.5"/>
    <n v="9.5"/>
    <m/>
    <m/>
    <m/>
    <m/>
    <m/>
    <m/>
    <m/>
    <m/>
    <m/>
    <m/>
    <m/>
    <m/>
    <m/>
    <m/>
    <m/>
    <m/>
    <m/>
    <m/>
    <m/>
    <m/>
    <m/>
    <n v="672"/>
    <m/>
    <m/>
    <m/>
    <m/>
    <m/>
    <m/>
    <m/>
    <m/>
    <m/>
    <m/>
    <m/>
    <m/>
    <m/>
    <m/>
    <m/>
    <m/>
    <m/>
    <m/>
    <m/>
    <m/>
  </r>
  <r>
    <s v="APS2TOS2"/>
    <d v="1991-10-24T00:00:00"/>
    <m/>
    <m/>
    <m/>
    <m/>
    <m/>
    <m/>
    <m/>
    <m/>
    <m/>
    <m/>
    <m/>
    <m/>
    <m/>
    <m/>
    <n v="18.097752757724901"/>
    <n v="1068.9052750845501"/>
    <m/>
    <m/>
    <m/>
    <m/>
    <m/>
    <m/>
    <m/>
    <m/>
    <m/>
    <m/>
    <m/>
    <m/>
    <m/>
    <m/>
    <m/>
    <m/>
    <m/>
    <n v="3.9766666666666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2TOS2"/>
    <d v="1991-10-30T00:00:00"/>
    <m/>
    <m/>
    <m/>
    <m/>
    <m/>
    <m/>
    <m/>
    <m/>
    <m/>
    <m/>
    <m/>
    <m/>
    <m/>
    <n v="5.8888888888888902"/>
    <m/>
    <m/>
    <m/>
    <m/>
    <m/>
    <m/>
    <m/>
    <m/>
    <m/>
    <m/>
    <m/>
    <n v="9.6999999999999993"/>
    <m/>
    <m/>
    <m/>
    <m/>
    <m/>
    <n v="7.3"/>
    <n v="9.6999999999999993"/>
    <m/>
    <m/>
    <m/>
    <m/>
    <m/>
    <m/>
    <m/>
    <m/>
    <m/>
    <m/>
    <m/>
    <m/>
    <m/>
    <m/>
    <m/>
    <m/>
    <m/>
    <m/>
    <m/>
    <m/>
    <m/>
    <n v="353.33333333333343"/>
    <m/>
    <m/>
    <m/>
    <m/>
    <m/>
    <m/>
    <m/>
    <m/>
    <m/>
    <m/>
    <m/>
    <m/>
    <m/>
    <m/>
    <m/>
    <m/>
    <m/>
    <m/>
    <m/>
    <m/>
  </r>
  <r>
    <s v="APS2TOS2"/>
    <d v="1991-11-12T00:00:00"/>
    <m/>
    <m/>
    <m/>
    <m/>
    <m/>
    <m/>
    <m/>
    <m/>
    <m/>
    <m/>
    <m/>
    <m/>
    <m/>
    <m/>
    <n v="16.353745439800502"/>
    <n v="1164.5275665177801"/>
    <m/>
    <m/>
    <m/>
    <m/>
    <n v="2.87E-2"/>
    <m/>
    <n v="16295.3319298855"/>
    <m/>
    <n v="468.44832234248503"/>
    <m/>
    <m/>
    <m/>
    <m/>
    <m/>
    <m/>
    <m/>
    <m/>
    <n v="0"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6NRate0"/>
    <d v="1992-07-12T00:00:00"/>
    <m/>
    <m/>
    <m/>
    <m/>
    <m/>
    <m/>
    <m/>
    <m/>
    <m/>
    <m/>
    <m/>
    <m/>
    <m/>
    <m/>
    <n v="0.16"/>
    <n v="4.0999999999999996"/>
    <m/>
    <m/>
    <m/>
    <m/>
    <m/>
    <m/>
    <m/>
    <m/>
    <m/>
    <m/>
    <m/>
    <m/>
    <m/>
    <m/>
    <m/>
    <m/>
    <m/>
    <n v="0.06"/>
    <n v="4.1935483870967703E-2"/>
    <n v="0.13"/>
    <n v="3.1"/>
    <m/>
    <m/>
    <n v="19354.838709677399"/>
    <m/>
    <m/>
    <m/>
    <m/>
    <m/>
    <m/>
    <m/>
    <m/>
    <m/>
    <m/>
    <n v="0.03"/>
    <n v="0.03"/>
    <m/>
    <n v="1"/>
    <m/>
    <m/>
    <m/>
    <m/>
    <m/>
    <m/>
    <m/>
    <m/>
    <m/>
    <m/>
    <m/>
    <m/>
    <m/>
    <m/>
    <m/>
    <m/>
    <m/>
    <m/>
    <m/>
    <m/>
    <m/>
  </r>
  <r>
    <s v="APS6NRate0"/>
    <d v="1992-07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7.499996185303"/>
    <m/>
    <m/>
    <m/>
    <m/>
    <m/>
    <m/>
    <m/>
    <m/>
    <m/>
    <m/>
    <m/>
    <m/>
    <m/>
    <m/>
    <m/>
    <m/>
    <m/>
    <m/>
    <m/>
    <m/>
  </r>
  <r>
    <s v="APS6NRate0"/>
    <d v="1992-07-27T00:00:00"/>
    <m/>
    <m/>
    <m/>
    <m/>
    <m/>
    <m/>
    <m/>
    <m/>
    <m/>
    <m/>
    <m/>
    <m/>
    <m/>
    <m/>
    <n v="0.43"/>
    <n v="15.02"/>
    <m/>
    <m/>
    <m/>
    <m/>
    <m/>
    <m/>
    <m/>
    <m/>
    <m/>
    <m/>
    <m/>
    <m/>
    <m/>
    <m/>
    <m/>
    <m/>
    <m/>
    <n v="0.17"/>
    <n v="3.3333333333333298E-2"/>
    <n v="0.35"/>
    <n v="10.5"/>
    <m/>
    <m/>
    <n v="16190.4761904762"/>
    <m/>
    <m/>
    <m/>
    <m/>
    <m/>
    <m/>
    <m/>
    <m/>
    <m/>
    <m/>
    <n v="1.9565217391304301E-2"/>
    <n v="0.09"/>
    <m/>
    <n v="4.5999999999999996"/>
    <m/>
    <m/>
    <m/>
    <m/>
    <m/>
    <m/>
    <m/>
    <m/>
    <m/>
    <m/>
    <m/>
    <m/>
    <m/>
    <m/>
    <m/>
    <m/>
    <m/>
    <m/>
    <m/>
    <m/>
    <m/>
  </r>
  <r>
    <s v="APS6NRate0"/>
    <d v="1992-07-2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6.666667938232"/>
    <m/>
    <m/>
    <m/>
    <m/>
    <m/>
    <m/>
    <m/>
    <m/>
    <m/>
    <m/>
    <m/>
    <m/>
    <m/>
    <m/>
    <m/>
    <m/>
    <m/>
    <m/>
    <m/>
    <m/>
  </r>
  <r>
    <s v="APS6NRate0"/>
    <d v="1992-08-24T00:00:00"/>
    <m/>
    <m/>
    <m/>
    <m/>
    <m/>
    <m/>
    <m/>
    <m/>
    <m/>
    <m/>
    <m/>
    <m/>
    <m/>
    <m/>
    <n v="0.59"/>
    <n v="48.6"/>
    <m/>
    <m/>
    <m/>
    <m/>
    <m/>
    <m/>
    <m/>
    <m/>
    <m/>
    <m/>
    <m/>
    <m/>
    <n v="6.1224489795918399E-3"/>
    <n v="0.03"/>
    <n v="4.9000000000000004"/>
    <m/>
    <m/>
    <n v="0.35"/>
    <n v="1.9774011299434999E-2"/>
    <n v="0.35"/>
    <n v="17.7"/>
    <m/>
    <m/>
    <n v="19774.011299434998"/>
    <m/>
    <m/>
    <m/>
    <m/>
    <m/>
    <m/>
    <m/>
    <m/>
    <m/>
    <m/>
    <n v="8.1081081081081103E-3"/>
    <n v="0.21"/>
    <m/>
    <n v="25.9"/>
    <n v="243.58333587646499"/>
    <m/>
    <m/>
    <m/>
    <m/>
    <m/>
    <m/>
    <m/>
    <m/>
    <m/>
    <m/>
    <m/>
    <m/>
    <m/>
    <m/>
    <m/>
    <m/>
    <m/>
    <m/>
    <m/>
    <m/>
  </r>
  <r>
    <s v="APS6NRate0"/>
    <d v="1992-09-09T00:00:00"/>
    <m/>
    <m/>
    <m/>
    <m/>
    <m/>
    <m/>
    <m/>
    <m/>
    <m/>
    <m/>
    <m/>
    <m/>
    <m/>
    <m/>
    <n v="0.56999999999999995"/>
    <n v="65.27"/>
    <m/>
    <m/>
    <m/>
    <m/>
    <m/>
    <m/>
    <m/>
    <m/>
    <m/>
    <m/>
    <m/>
    <m/>
    <n v="4.3859649122806998E-3"/>
    <n v="0.05"/>
    <n v="11.4"/>
    <m/>
    <m/>
    <n v="0.22"/>
    <n v="1.7699115044247801E-2"/>
    <n v="0.2"/>
    <n v="11.3"/>
    <m/>
    <m/>
    <n v="19469.026548672598"/>
    <m/>
    <m/>
    <m/>
    <m/>
    <m/>
    <m/>
    <m/>
    <m/>
    <m/>
    <m/>
    <n v="6.3013698630136998E-3"/>
    <n v="0.23"/>
    <m/>
    <n v="36.5"/>
    <n v="161.875"/>
    <m/>
    <m/>
    <m/>
    <m/>
    <m/>
    <m/>
    <m/>
    <m/>
    <m/>
    <m/>
    <m/>
    <m/>
    <m/>
    <m/>
    <m/>
    <m/>
    <m/>
    <m/>
    <m/>
    <m/>
  </r>
  <r>
    <s v="APS6NRate0"/>
    <d v="1992-09-30T00:00:00"/>
    <m/>
    <m/>
    <m/>
    <m/>
    <m/>
    <m/>
    <m/>
    <m/>
    <m/>
    <m/>
    <m/>
    <m/>
    <m/>
    <m/>
    <n v="1.2"/>
    <n v="128.74"/>
    <m/>
    <m/>
    <m/>
    <m/>
    <m/>
    <m/>
    <m/>
    <m/>
    <m/>
    <m/>
    <m/>
    <m/>
    <n v="4.7999999999999996E-3"/>
    <n v="0.06"/>
    <n v="12.5"/>
    <m/>
    <m/>
    <n v="0.11"/>
    <n v="1.6494845360824701E-2"/>
    <n v="0.16"/>
    <n v="9.6999999999999993"/>
    <m/>
    <m/>
    <n v="11340.206185567"/>
    <m/>
    <m/>
    <m/>
    <m/>
    <m/>
    <m/>
    <m/>
    <m/>
    <m/>
    <m/>
    <n v="5.8015267175572502E-3"/>
    <n v="0.38"/>
    <m/>
    <n v="65.5"/>
    <n v="130.902912139893"/>
    <m/>
    <m/>
    <m/>
    <m/>
    <m/>
    <m/>
    <m/>
    <m/>
    <m/>
    <m/>
    <m/>
    <m/>
    <m/>
    <m/>
    <m/>
    <m/>
    <m/>
    <m/>
    <m/>
    <m/>
  </r>
  <r>
    <s v="APS6NRate0"/>
    <d v="1992-10-12T00:00:00"/>
    <m/>
    <m/>
    <m/>
    <m/>
    <m/>
    <m/>
    <m/>
    <m/>
    <m/>
    <m/>
    <m/>
    <m/>
    <m/>
    <m/>
    <n v="1.74"/>
    <n v="162.91999999999999"/>
    <m/>
    <m/>
    <m/>
    <m/>
    <m/>
    <m/>
    <m/>
    <m/>
    <n v="48.75"/>
    <m/>
    <m/>
    <m/>
    <n v="4.5801526717557297E-3"/>
    <n v="0.06"/>
    <n v="13.1"/>
    <m/>
    <m/>
    <n v="0.11"/>
    <n v="1.2987012987013E-2"/>
    <n v="0.1"/>
    <n v="7.7"/>
    <m/>
    <m/>
    <n v="14285.714285714301"/>
    <m/>
    <m/>
    <m/>
    <m/>
    <m/>
    <m/>
    <m/>
    <m/>
    <m/>
    <m/>
    <n v="4.6325878594249198E-3"/>
    <n v="0.28999999999999998"/>
    <m/>
    <n v="62.6"/>
    <n v="125.541667938232"/>
    <m/>
    <m/>
    <m/>
    <m/>
    <m/>
    <m/>
    <m/>
    <m/>
    <m/>
    <m/>
    <m/>
    <m/>
    <m/>
    <m/>
    <m/>
    <m/>
    <m/>
    <m/>
    <m/>
    <m/>
  </r>
  <r>
    <s v="APS6NRate0"/>
    <d v="1992-10-30T00:00:00"/>
    <m/>
    <m/>
    <m/>
    <m/>
    <m/>
    <m/>
    <m/>
    <m/>
    <m/>
    <m/>
    <m/>
    <m/>
    <m/>
    <m/>
    <n v="1.97"/>
    <n v="198.73"/>
    <m/>
    <m/>
    <m/>
    <n v="1.9300000000000001E-2"/>
    <n v="4.07E-2"/>
    <n v="1.66"/>
    <n v="2102.69"/>
    <n v="11"/>
    <n v="85.9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n v="61"/>
    <n v="135"/>
    <m/>
    <m/>
    <m/>
    <m/>
    <m/>
    <m/>
    <m/>
    <m/>
    <m/>
    <m/>
    <m/>
    <m/>
    <m/>
    <m/>
    <m/>
    <m/>
    <m/>
    <m/>
    <m/>
    <m/>
  </r>
  <r>
    <s v="APS6NRate120"/>
    <d v="1992-07-12T00:00:00"/>
    <m/>
    <m/>
    <m/>
    <m/>
    <m/>
    <m/>
    <m/>
    <m/>
    <m/>
    <m/>
    <m/>
    <m/>
    <m/>
    <m/>
    <n v="0.53"/>
    <n v="8.9499999999999993"/>
    <m/>
    <m/>
    <m/>
    <m/>
    <m/>
    <m/>
    <m/>
    <m/>
    <m/>
    <m/>
    <m/>
    <m/>
    <m/>
    <m/>
    <m/>
    <m/>
    <m/>
    <n v="0.13"/>
    <n v="6.30769230769231E-2"/>
    <n v="0.41"/>
    <n v="6.5"/>
    <m/>
    <m/>
    <n v="20000"/>
    <m/>
    <m/>
    <m/>
    <m/>
    <m/>
    <m/>
    <m/>
    <m/>
    <m/>
    <m/>
    <n v="0.05"/>
    <n v="0.12"/>
    <m/>
    <n v="2.4"/>
    <m/>
    <m/>
    <m/>
    <m/>
    <m/>
    <m/>
    <m/>
    <m/>
    <m/>
    <m/>
    <m/>
    <m/>
    <m/>
    <m/>
    <m/>
    <m/>
    <m/>
    <m/>
    <m/>
    <m/>
    <m/>
  </r>
  <r>
    <s v="APS6NRate120"/>
    <d v="1992-07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8.75"/>
    <m/>
    <m/>
    <m/>
    <m/>
    <m/>
    <m/>
    <m/>
    <m/>
    <m/>
    <m/>
    <m/>
    <m/>
    <m/>
    <m/>
    <m/>
    <m/>
    <m/>
    <m/>
    <m/>
    <m/>
  </r>
  <r>
    <s v="APS6NRate120"/>
    <d v="1992-07-27T00:00:00"/>
    <m/>
    <m/>
    <m/>
    <m/>
    <m/>
    <m/>
    <m/>
    <m/>
    <m/>
    <m/>
    <m/>
    <m/>
    <m/>
    <m/>
    <n v="2.44"/>
    <n v="52.61"/>
    <m/>
    <m/>
    <m/>
    <m/>
    <m/>
    <m/>
    <m/>
    <m/>
    <m/>
    <m/>
    <m/>
    <m/>
    <m/>
    <m/>
    <m/>
    <m/>
    <m/>
    <n v="0.79"/>
    <n v="5.1862464183381099E-2"/>
    <n v="1.81"/>
    <n v="34.9"/>
    <m/>
    <m/>
    <n v="22636.103151862499"/>
    <m/>
    <m/>
    <m/>
    <m/>
    <m/>
    <m/>
    <m/>
    <m/>
    <m/>
    <m/>
    <n v="3.55932203389831E-2"/>
    <n v="0.63"/>
    <m/>
    <n v="17.7"/>
    <m/>
    <m/>
    <m/>
    <m/>
    <m/>
    <m/>
    <m/>
    <m/>
    <m/>
    <m/>
    <m/>
    <m/>
    <m/>
    <m/>
    <m/>
    <m/>
    <m/>
    <m/>
    <m/>
    <m/>
    <m/>
  </r>
  <r>
    <s v="APS6NRate120"/>
    <d v="1992-07-2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2.5"/>
    <m/>
    <m/>
    <m/>
    <m/>
    <m/>
    <m/>
    <m/>
    <m/>
    <m/>
    <m/>
    <m/>
    <m/>
    <m/>
    <m/>
    <m/>
    <m/>
    <m/>
    <m/>
    <m/>
    <m/>
  </r>
  <r>
    <s v="APS6NRate120"/>
    <d v="1992-08-24T00:00:00"/>
    <m/>
    <m/>
    <m/>
    <m/>
    <m/>
    <m/>
    <m/>
    <m/>
    <m/>
    <m/>
    <m/>
    <m/>
    <m/>
    <m/>
    <n v="6.6"/>
    <n v="360.62"/>
    <m/>
    <m/>
    <m/>
    <m/>
    <m/>
    <m/>
    <m/>
    <m/>
    <m/>
    <m/>
    <m/>
    <m/>
    <n v="8.3333333333333297E-3"/>
    <n v="0.13"/>
    <n v="15.6"/>
    <m/>
    <m/>
    <n v="3.27"/>
    <n v="3.1057764441110299E-2"/>
    <n v="4.1399999999999997"/>
    <n v="133.30000000000001"/>
    <m/>
    <m/>
    <n v="24531.132783195801"/>
    <m/>
    <m/>
    <m/>
    <m/>
    <m/>
    <m/>
    <m/>
    <m/>
    <m/>
    <m/>
    <n v="1.1006140765233799E-2"/>
    <n v="2.33"/>
    <m/>
    <n v="211.7"/>
    <n v="523.5"/>
    <m/>
    <m/>
    <m/>
    <m/>
    <m/>
    <m/>
    <m/>
    <m/>
    <m/>
    <m/>
    <m/>
    <m/>
    <m/>
    <m/>
    <m/>
    <m/>
    <m/>
    <m/>
    <m/>
    <m/>
  </r>
  <r>
    <s v="APS6NRate120"/>
    <d v="1992-09-09T00:00:00"/>
    <m/>
    <m/>
    <m/>
    <m/>
    <m/>
    <m/>
    <m/>
    <m/>
    <m/>
    <m/>
    <m/>
    <m/>
    <m/>
    <m/>
    <n v="6.93"/>
    <n v="604.07000000000005"/>
    <m/>
    <m/>
    <m/>
    <m/>
    <m/>
    <m/>
    <m/>
    <m/>
    <m/>
    <m/>
    <m/>
    <m/>
    <n v="5.9322033898305104E-3"/>
    <n v="0.21"/>
    <n v="35.4"/>
    <m/>
    <m/>
    <n v="3.6"/>
    <n v="2.48627450980392E-2"/>
    <n v="3.17"/>
    <n v="127.5"/>
    <m/>
    <m/>
    <n v="28235.294117647099"/>
    <m/>
    <m/>
    <m/>
    <m/>
    <m/>
    <m/>
    <m/>
    <m/>
    <m/>
    <m/>
    <n v="6.18612157073695E-3"/>
    <n v="2.2999999999999998"/>
    <m/>
    <n v="371.8"/>
    <n v="501.52915954589798"/>
    <m/>
    <m/>
    <m/>
    <m/>
    <m/>
    <m/>
    <m/>
    <m/>
    <m/>
    <m/>
    <m/>
    <m/>
    <m/>
    <m/>
    <m/>
    <m/>
    <m/>
    <m/>
    <m/>
    <m/>
  </r>
  <r>
    <s v="APS6NRate120"/>
    <d v="1992-09-30T00:00:00"/>
    <m/>
    <m/>
    <m/>
    <m/>
    <m/>
    <m/>
    <m/>
    <m/>
    <m/>
    <m/>
    <m/>
    <m/>
    <m/>
    <m/>
    <n v="8.07"/>
    <n v="1070.5899999999999"/>
    <m/>
    <m/>
    <m/>
    <m/>
    <m/>
    <m/>
    <m/>
    <m/>
    <m/>
    <m/>
    <m/>
    <m/>
    <n v="4.6742209631728104E-3"/>
    <n v="0.33"/>
    <n v="70.599999999999994"/>
    <m/>
    <m/>
    <n v="2.2799999999999998"/>
    <n v="1.53434433541481E-2"/>
    <n v="1.72"/>
    <n v="112.1"/>
    <m/>
    <m/>
    <n v="20338.983050847499"/>
    <m/>
    <m/>
    <m/>
    <m/>
    <m/>
    <m/>
    <m/>
    <m/>
    <m/>
    <m/>
    <n v="3.7487828627069098E-3"/>
    <n v="2.31"/>
    <m/>
    <n v="616.20000000000005"/>
    <n v="369.16665649414102"/>
    <m/>
    <m/>
    <m/>
    <m/>
    <m/>
    <m/>
    <m/>
    <m/>
    <m/>
    <m/>
    <m/>
    <m/>
    <m/>
    <m/>
    <m/>
    <m/>
    <m/>
    <m/>
    <m/>
    <m/>
  </r>
  <r>
    <s v="APS6NRate120"/>
    <d v="1992-10-12T00:00:00"/>
    <m/>
    <m/>
    <m/>
    <m/>
    <m/>
    <m/>
    <m/>
    <m/>
    <m/>
    <m/>
    <m/>
    <m/>
    <m/>
    <m/>
    <n v="10.15"/>
    <n v="1294.04"/>
    <m/>
    <m/>
    <m/>
    <m/>
    <m/>
    <m/>
    <m/>
    <m/>
    <n v="332.07"/>
    <m/>
    <m/>
    <m/>
    <n v="4.9836601307189504E-3"/>
    <n v="0.61"/>
    <n v="122.4"/>
    <m/>
    <m/>
    <n v="1.06"/>
    <n v="9.7069597069597106E-3"/>
    <n v="0.53"/>
    <n v="54.6"/>
    <m/>
    <m/>
    <n v="19413.919413919401"/>
    <m/>
    <m/>
    <m/>
    <m/>
    <m/>
    <m/>
    <m/>
    <m/>
    <m/>
    <m/>
    <n v="2.8446033810143002E-3"/>
    <n v="1.75"/>
    <m/>
    <n v="615.20000000000005"/>
    <n v="351.59709167480497"/>
    <m/>
    <m/>
    <m/>
    <m/>
    <m/>
    <m/>
    <m/>
    <m/>
    <m/>
    <m/>
    <m/>
    <m/>
    <m/>
    <m/>
    <m/>
    <m/>
    <m/>
    <m/>
    <m/>
    <m/>
  </r>
  <r>
    <s v="APS6NRate120"/>
    <d v="1992-10-30T00:00:00"/>
    <m/>
    <m/>
    <m/>
    <m/>
    <m/>
    <m/>
    <m/>
    <m/>
    <m/>
    <m/>
    <m/>
    <m/>
    <m/>
    <m/>
    <n v="8.41"/>
    <n v="1202.75"/>
    <m/>
    <m/>
    <m/>
    <n v="1.43E-2"/>
    <n v="4.0800000000000003E-2"/>
    <n v="6.89"/>
    <n v="11760.51"/>
    <n v="8.15"/>
    <n v="480.1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n v="407.6"/>
    <n v="297.5"/>
    <m/>
    <m/>
    <m/>
    <m/>
    <m/>
    <m/>
    <m/>
    <m/>
    <m/>
    <m/>
    <m/>
    <m/>
    <m/>
    <m/>
    <m/>
    <m/>
    <m/>
    <m/>
    <m/>
    <m/>
  </r>
  <r>
    <s v="APS6NRate160"/>
    <d v="1992-07-12T00:00:00"/>
    <m/>
    <m/>
    <m/>
    <m/>
    <m/>
    <m/>
    <m/>
    <m/>
    <m/>
    <m/>
    <m/>
    <m/>
    <m/>
    <m/>
    <n v="0.5"/>
    <n v="9.08"/>
    <m/>
    <m/>
    <m/>
    <m/>
    <m/>
    <m/>
    <m/>
    <m/>
    <m/>
    <m/>
    <m/>
    <m/>
    <m/>
    <m/>
    <m/>
    <m/>
    <m/>
    <n v="0.16"/>
    <n v="5.75342465753425E-2"/>
    <n v="0.42"/>
    <n v="7.3"/>
    <m/>
    <m/>
    <n v="21917.8082191781"/>
    <m/>
    <m/>
    <m/>
    <m/>
    <m/>
    <m/>
    <m/>
    <m/>
    <m/>
    <m/>
    <n v="4.4444444444444398E-2"/>
    <n v="0.08"/>
    <m/>
    <n v="1.8"/>
    <m/>
    <m/>
    <m/>
    <m/>
    <m/>
    <m/>
    <m/>
    <m/>
    <m/>
    <m/>
    <m/>
    <m/>
    <m/>
    <m/>
    <m/>
    <m/>
    <m/>
    <m/>
    <m/>
    <m/>
    <m/>
  </r>
  <r>
    <s v="APS6NRate160"/>
    <d v="1992-07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5"/>
    <m/>
    <m/>
    <m/>
    <m/>
    <m/>
    <m/>
    <m/>
    <m/>
    <m/>
    <m/>
    <m/>
    <m/>
    <m/>
    <m/>
    <m/>
    <m/>
    <m/>
    <m/>
    <m/>
    <m/>
  </r>
  <r>
    <s v="APS6NRate160"/>
    <d v="1992-07-27T00:00:00"/>
    <m/>
    <m/>
    <m/>
    <m/>
    <m/>
    <m/>
    <m/>
    <m/>
    <m/>
    <m/>
    <m/>
    <m/>
    <m/>
    <m/>
    <n v="1.82"/>
    <n v="48.19"/>
    <m/>
    <m/>
    <m/>
    <m/>
    <m/>
    <m/>
    <m/>
    <m/>
    <m/>
    <m/>
    <m/>
    <m/>
    <m/>
    <m/>
    <m/>
    <m/>
    <m/>
    <n v="0.8"/>
    <n v="4.3076923076923103E-2"/>
    <n v="1.4"/>
    <n v="32.5"/>
    <m/>
    <m/>
    <n v="24615.384615384599"/>
    <m/>
    <m/>
    <m/>
    <m/>
    <m/>
    <m/>
    <m/>
    <m/>
    <m/>
    <m/>
    <n v="2.73885350318471E-2"/>
    <n v="0.43"/>
    <m/>
    <n v="15.7"/>
    <m/>
    <m/>
    <m/>
    <m/>
    <m/>
    <m/>
    <m/>
    <m/>
    <m/>
    <m/>
    <m/>
    <m/>
    <m/>
    <m/>
    <m/>
    <m/>
    <m/>
    <m/>
    <m/>
    <m/>
    <m/>
  </r>
  <r>
    <s v="APS6NRate160"/>
    <d v="1992-07-2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2.083332061768"/>
    <m/>
    <m/>
    <m/>
    <m/>
    <m/>
    <m/>
    <m/>
    <m/>
    <m/>
    <m/>
    <m/>
    <m/>
    <m/>
    <m/>
    <m/>
    <m/>
    <m/>
    <m/>
    <m/>
    <m/>
  </r>
  <r>
    <s v="APS6NRate160"/>
    <d v="1992-08-24T00:00:00"/>
    <m/>
    <m/>
    <m/>
    <m/>
    <m/>
    <m/>
    <m/>
    <m/>
    <m/>
    <m/>
    <m/>
    <m/>
    <m/>
    <m/>
    <n v="7.99"/>
    <n v="323.04000000000002"/>
    <m/>
    <m/>
    <m/>
    <m/>
    <m/>
    <m/>
    <m/>
    <m/>
    <m/>
    <m/>
    <m/>
    <m/>
    <n v="1.05263157894737E-2"/>
    <n v="0.08"/>
    <n v="7.6"/>
    <m/>
    <m/>
    <n v="3.72"/>
    <n v="3.6924167257264301E-2"/>
    <n v="5.21"/>
    <n v="141.1"/>
    <m/>
    <m/>
    <n v="26364.280652019799"/>
    <m/>
    <m/>
    <m/>
    <m/>
    <m/>
    <m/>
    <m/>
    <m/>
    <m/>
    <m/>
    <n v="1.5433161216293701E-2"/>
    <n v="2.69"/>
    <m/>
    <n v="174.3"/>
    <n v="518.87501525878895"/>
    <m/>
    <m/>
    <m/>
    <m/>
    <m/>
    <m/>
    <m/>
    <m/>
    <m/>
    <m/>
    <m/>
    <m/>
    <m/>
    <m/>
    <m/>
    <m/>
    <m/>
    <m/>
    <m/>
    <m/>
  </r>
  <r>
    <s v="APS6NRate160"/>
    <d v="1992-09-09T00:00:00"/>
    <m/>
    <m/>
    <m/>
    <m/>
    <m/>
    <m/>
    <m/>
    <m/>
    <m/>
    <m/>
    <m/>
    <m/>
    <m/>
    <m/>
    <n v="10.33"/>
    <n v="604.15"/>
    <m/>
    <m/>
    <m/>
    <m/>
    <m/>
    <m/>
    <m/>
    <m/>
    <m/>
    <m/>
    <m/>
    <m/>
    <n v="7.9710144927536194E-3"/>
    <n v="0.11"/>
    <n v="13.8"/>
    <m/>
    <m/>
    <n v="5"/>
    <n v="3.2391930835734897E-2"/>
    <n v="5.62"/>
    <n v="173.5"/>
    <m/>
    <m/>
    <n v="28818.443804034599"/>
    <m/>
    <m/>
    <m/>
    <m/>
    <m/>
    <m/>
    <m/>
    <m/>
    <m/>
    <m/>
    <n v="9.5238095238095195E-3"/>
    <n v="3.4"/>
    <m/>
    <n v="357"/>
    <n v="534.09584045410202"/>
    <m/>
    <m/>
    <m/>
    <m/>
    <m/>
    <m/>
    <m/>
    <m/>
    <m/>
    <m/>
    <m/>
    <m/>
    <m/>
    <m/>
    <m/>
    <m/>
    <m/>
    <m/>
    <m/>
    <m/>
  </r>
  <r>
    <s v="APS6NRate160"/>
    <d v="1992-09-30T00:00:00"/>
    <m/>
    <m/>
    <m/>
    <m/>
    <m/>
    <m/>
    <m/>
    <m/>
    <m/>
    <m/>
    <m/>
    <m/>
    <m/>
    <m/>
    <n v="10.91"/>
    <n v="1105.1600000000001"/>
    <m/>
    <m/>
    <m/>
    <m/>
    <m/>
    <m/>
    <m/>
    <m/>
    <m/>
    <m/>
    <m/>
    <m/>
    <n v="5.5655296229802503E-3"/>
    <n v="0.31"/>
    <n v="55.7"/>
    <m/>
    <m/>
    <n v="3.64"/>
    <n v="2.1433182698515199E-2"/>
    <n v="3.32"/>
    <n v="154.9"/>
    <m/>
    <m/>
    <n v="23499.031633311799"/>
    <m/>
    <m/>
    <m/>
    <m/>
    <m/>
    <m/>
    <m/>
    <m/>
    <m/>
    <m/>
    <n v="5.0136590069098496E-3"/>
    <n v="3.12"/>
    <m/>
    <n v="622.29999999999995"/>
    <n v="389.58332824707003"/>
    <m/>
    <m/>
    <m/>
    <m/>
    <m/>
    <m/>
    <m/>
    <m/>
    <m/>
    <m/>
    <m/>
    <m/>
    <m/>
    <m/>
    <m/>
    <m/>
    <m/>
    <m/>
    <m/>
    <m/>
  </r>
  <r>
    <s v="APS6NRate160"/>
    <d v="1992-10-12T00:00:00"/>
    <m/>
    <m/>
    <m/>
    <m/>
    <m/>
    <m/>
    <m/>
    <m/>
    <m/>
    <m/>
    <m/>
    <m/>
    <m/>
    <m/>
    <n v="14.36"/>
    <n v="1414.58"/>
    <m/>
    <m/>
    <m/>
    <m/>
    <m/>
    <m/>
    <m/>
    <m/>
    <n v="321.08999999999997"/>
    <m/>
    <m/>
    <m/>
    <n v="5.5722891566265097E-3"/>
    <n v="0.37"/>
    <n v="66.400000000000006"/>
    <m/>
    <m/>
    <n v="2.58"/>
    <n v="1.7808219178082198E-2"/>
    <n v="2.34"/>
    <n v="131.4"/>
    <m/>
    <m/>
    <n v="19634.703196347"/>
    <m/>
    <m/>
    <m/>
    <m/>
    <m/>
    <m/>
    <m/>
    <m/>
    <m/>
    <m/>
    <n v="4.1370979918465998E-3"/>
    <n v="2.74"/>
    <m/>
    <n v="662.3"/>
    <n v="455"/>
    <m/>
    <m/>
    <m/>
    <m/>
    <m/>
    <m/>
    <m/>
    <m/>
    <m/>
    <m/>
    <m/>
    <m/>
    <m/>
    <m/>
    <m/>
    <m/>
    <m/>
    <m/>
    <m/>
    <m/>
  </r>
  <r>
    <s v="APS6NRate160"/>
    <d v="1992-10-30T00:00:00"/>
    <m/>
    <m/>
    <m/>
    <m/>
    <m/>
    <m/>
    <m/>
    <m/>
    <m/>
    <m/>
    <m/>
    <m/>
    <m/>
    <m/>
    <n v="13.78"/>
    <n v="1720.61"/>
    <m/>
    <m/>
    <m/>
    <n v="1.6199999999999999E-2"/>
    <n v="4.36E-2"/>
    <n v="11.06"/>
    <n v="15809.27"/>
    <n v="9.23"/>
    <n v="684.4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n v="556"/>
    <n v="373.61125183105497"/>
    <m/>
    <m/>
    <m/>
    <m/>
    <m/>
    <m/>
    <m/>
    <m/>
    <m/>
    <m/>
    <m/>
    <m/>
    <m/>
    <m/>
    <m/>
    <m/>
    <m/>
    <m/>
    <m/>
    <m/>
  </r>
  <r>
    <s v="APS6NRate3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91"/>
    <n v="1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PS6NRate360"/>
    <d v="1992-07-12T00:00:00"/>
    <m/>
    <m/>
    <m/>
    <m/>
    <m/>
    <m/>
    <m/>
    <m/>
    <m/>
    <m/>
    <m/>
    <m/>
    <m/>
    <m/>
    <n v="0.56999999999999995"/>
    <n v="9.11"/>
    <m/>
    <m/>
    <m/>
    <m/>
    <m/>
    <m/>
    <m/>
    <m/>
    <m/>
    <m/>
    <m/>
    <m/>
    <m/>
    <m/>
    <m/>
    <m/>
    <m/>
    <n v="0.14000000000000001"/>
    <n v="6.5714285714285697E-2"/>
    <n v="0.46"/>
    <n v="7"/>
    <m/>
    <m/>
    <n v="20000"/>
    <m/>
    <m/>
    <m/>
    <m/>
    <m/>
    <m/>
    <m/>
    <m/>
    <m/>
    <m/>
    <n v="5.4545454545454501E-2"/>
    <n v="0.12"/>
    <m/>
    <n v="2.2000000000000002"/>
    <m/>
    <m/>
    <m/>
    <m/>
    <m/>
    <m/>
    <m/>
    <m/>
    <m/>
    <m/>
    <m/>
    <m/>
    <m/>
    <m/>
    <m/>
    <m/>
    <m/>
    <m/>
    <m/>
    <m/>
    <m/>
  </r>
  <r>
    <s v="APS6NRate360"/>
    <d v="1992-07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1.249996185303"/>
    <m/>
    <m/>
    <m/>
    <m/>
    <m/>
    <m/>
    <m/>
    <m/>
    <m/>
    <m/>
    <m/>
    <m/>
    <m/>
    <m/>
    <m/>
    <m/>
    <m/>
    <m/>
    <m/>
    <m/>
  </r>
  <r>
    <s v="APS6NRate360"/>
    <d v="1992-07-27T00:00:00"/>
    <m/>
    <m/>
    <m/>
    <m/>
    <m/>
    <m/>
    <m/>
    <m/>
    <m/>
    <m/>
    <m/>
    <m/>
    <m/>
    <m/>
    <n v="3.5"/>
    <n v="66.2"/>
    <m/>
    <m/>
    <m/>
    <m/>
    <m/>
    <m/>
    <m/>
    <m/>
    <m/>
    <m/>
    <m/>
    <m/>
    <m/>
    <m/>
    <m/>
    <m/>
    <m/>
    <n v="1.03"/>
    <n v="5.8144796380090499E-2"/>
    <n v="2.57"/>
    <n v="44.2"/>
    <m/>
    <m/>
    <n v="23303.167420814501"/>
    <m/>
    <m/>
    <m/>
    <m/>
    <m/>
    <m/>
    <m/>
    <m/>
    <m/>
    <m/>
    <n v="4.2272727272727302E-2"/>
    <n v="0.93"/>
    <m/>
    <n v="22"/>
    <m/>
    <m/>
    <m/>
    <m/>
    <m/>
    <m/>
    <m/>
    <m/>
    <m/>
    <m/>
    <m/>
    <m/>
    <m/>
    <m/>
    <m/>
    <m/>
    <m/>
    <m/>
    <m/>
    <m/>
    <m/>
  </r>
  <r>
    <s v="APS6NRate360"/>
    <d v="1992-07-2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5.833332061768"/>
    <m/>
    <m/>
    <m/>
    <m/>
    <m/>
    <m/>
    <m/>
    <m/>
    <m/>
    <m/>
    <m/>
    <m/>
    <m/>
    <m/>
    <m/>
    <m/>
    <m/>
    <m/>
    <m/>
    <m/>
  </r>
  <r>
    <s v="APS6NRate360"/>
    <d v="1992-08-24T00:00:00"/>
    <m/>
    <m/>
    <m/>
    <m/>
    <m/>
    <m/>
    <m/>
    <m/>
    <m/>
    <m/>
    <m/>
    <m/>
    <m/>
    <m/>
    <n v="15.68"/>
    <n v="465.18"/>
    <m/>
    <m/>
    <m/>
    <m/>
    <m/>
    <m/>
    <m/>
    <m/>
    <m/>
    <m/>
    <m/>
    <m/>
    <n v="1.37931034482759E-2"/>
    <n v="0.2"/>
    <n v="14.5"/>
    <m/>
    <m/>
    <n v="6.27"/>
    <n v="4.2731092436974802E-2"/>
    <n v="10.17"/>
    <n v="238"/>
    <m/>
    <m/>
    <n v="26344.537815126099"/>
    <m/>
    <m/>
    <m/>
    <m/>
    <m/>
    <m/>
    <m/>
    <m/>
    <m/>
    <m/>
    <n v="2.4917724494593299E-2"/>
    <n v="5.3"/>
    <m/>
    <n v="212.7"/>
    <n v="786.08334350585903"/>
    <m/>
    <m/>
    <m/>
    <m/>
    <m/>
    <m/>
    <m/>
    <m/>
    <m/>
    <m/>
    <m/>
    <m/>
    <m/>
    <m/>
    <m/>
    <m/>
    <m/>
    <m/>
    <m/>
    <m/>
  </r>
  <r>
    <s v="APS6NRate360"/>
    <d v="1992-09-09T00:00:00"/>
    <m/>
    <m/>
    <m/>
    <m/>
    <m/>
    <m/>
    <m/>
    <m/>
    <m/>
    <m/>
    <m/>
    <m/>
    <m/>
    <m/>
    <n v="16.2"/>
    <n v="702.86"/>
    <m/>
    <m/>
    <m/>
    <m/>
    <m/>
    <m/>
    <m/>
    <m/>
    <m/>
    <m/>
    <m/>
    <m/>
    <n v="1.27768313458262E-2"/>
    <n v="0.75"/>
    <n v="58.7"/>
    <m/>
    <m/>
    <n v="7.25"/>
    <n v="3.7963376507369397E-2"/>
    <n v="8.5"/>
    <n v="223.9"/>
    <m/>
    <m/>
    <n v="32380.5270209915"/>
    <m/>
    <m/>
    <m/>
    <m/>
    <m/>
    <m/>
    <m/>
    <m/>
    <m/>
    <m/>
    <n v="1.58826504805261E-2"/>
    <n v="6.28"/>
    <m/>
    <n v="395.4"/>
    <n v="836.48747253418003"/>
    <m/>
    <m/>
    <m/>
    <m/>
    <m/>
    <m/>
    <m/>
    <m/>
    <m/>
    <m/>
    <m/>
    <m/>
    <m/>
    <m/>
    <m/>
    <m/>
    <m/>
    <m/>
    <m/>
    <m/>
  </r>
  <r>
    <s v="APS6NRate360"/>
    <d v="1992-09-30T00:00:00"/>
    <m/>
    <m/>
    <m/>
    <m/>
    <m/>
    <m/>
    <m/>
    <m/>
    <m/>
    <m/>
    <m/>
    <m/>
    <m/>
    <m/>
    <n v="23.38"/>
    <n v="1317.75"/>
    <m/>
    <m/>
    <m/>
    <m/>
    <m/>
    <m/>
    <m/>
    <m/>
    <m/>
    <m/>
    <m/>
    <m/>
    <n v="1.1265164644714E-2"/>
    <n v="0.65"/>
    <n v="57.7"/>
    <m/>
    <m/>
    <n v="6.44"/>
    <n v="3.56317093311313E-2"/>
    <n v="8.6300000000000008"/>
    <n v="242.2"/>
    <m/>
    <m/>
    <n v="26589.5953757225"/>
    <m/>
    <m/>
    <m/>
    <m/>
    <m/>
    <m/>
    <m/>
    <m/>
    <m/>
    <m/>
    <n v="1.1982019946621699E-2"/>
    <n v="8.5299999999999994"/>
    <m/>
    <n v="711.9"/>
    <n v="450.20832824707003"/>
    <m/>
    <m/>
    <m/>
    <m/>
    <m/>
    <m/>
    <m/>
    <m/>
    <m/>
    <m/>
    <m/>
    <m/>
    <m/>
    <m/>
    <m/>
    <m/>
    <m/>
    <m/>
    <m/>
    <m/>
  </r>
  <r>
    <s v="APS6NRate360"/>
    <d v="1992-10-12T00:00:00"/>
    <m/>
    <m/>
    <m/>
    <m/>
    <m/>
    <m/>
    <m/>
    <m/>
    <m/>
    <m/>
    <m/>
    <m/>
    <m/>
    <m/>
    <n v="26.93"/>
    <n v="1484.85"/>
    <m/>
    <m/>
    <m/>
    <m/>
    <m/>
    <m/>
    <m/>
    <m/>
    <n v="273.06"/>
    <m/>
    <m/>
    <m/>
    <n v="1.29177958446251E-2"/>
    <n v="1.43"/>
    <n v="110.7"/>
    <m/>
    <m/>
    <n v="3.84"/>
    <n v="3.13946922642575E-2"/>
    <n v="5.56"/>
    <n v="177.1"/>
    <m/>
    <m/>
    <n v="21682.665160926001"/>
    <m/>
    <m/>
    <m/>
    <m/>
    <m/>
    <m/>
    <m/>
    <m/>
    <m/>
    <m/>
    <n v="1.23743016759777E-2"/>
    <n v="8.86"/>
    <m/>
    <n v="716"/>
    <n v="504.86123657226602"/>
    <m/>
    <m/>
    <m/>
    <m/>
    <m/>
    <m/>
    <m/>
    <m/>
    <m/>
    <m/>
    <m/>
    <m/>
    <m/>
    <m/>
    <m/>
    <m/>
    <m/>
    <m/>
    <m/>
    <m/>
  </r>
  <r>
    <s v="APS6NRate360"/>
    <d v="1992-10-30T00:00:00"/>
    <m/>
    <m/>
    <m/>
    <m/>
    <m/>
    <m/>
    <m/>
    <m/>
    <m/>
    <m/>
    <m/>
    <m/>
    <m/>
    <m/>
    <n v="25.97"/>
    <n v="1768.45"/>
    <m/>
    <m/>
    <m/>
    <n v="2.4199999999999999E-2"/>
    <n v="3.44E-2"/>
    <n v="16.7"/>
    <n v="20225.400000000001"/>
    <n v="13.8"/>
    <n v="689.52"/>
    <m/>
    <m/>
    <m/>
    <m/>
    <m/>
    <m/>
    <m/>
    <m/>
    <m/>
    <m/>
    <m/>
    <m/>
    <m/>
    <m/>
    <m/>
    <s v="HarvestRipe"/>
    <m/>
    <n v="91"/>
    <n v="129"/>
    <n v="90"/>
    <m/>
    <m/>
    <m/>
    <m/>
    <m/>
    <m/>
    <m/>
    <m/>
    <n v="617.70000000000005"/>
    <n v="422.36125183105497"/>
    <m/>
    <m/>
    <m/>
    <m/>
    <m/>
    <m/>
    <m/>
    <m/>
    <m/>
    <m/>
    <m/>
    <m/>
    <m/>
    <m/>
    <m/>
    <m/>
    <m/>
    <m/>
    <m/>
    <m/>
  </r>
  <r>
    <s v="APS6NRate40"/>
    <d v="1992-07-12T00:00:00"/>
    <m/>
    <m/>
    <m/>
    <m/>
    <m/>
    <m/>
    <m/>
    <m/>
    <m/>
    <m/>
    <m/>
    <m/>
    <m/>
    <m/>
    <n v="0.43"/>
    <n v="7.34"/>
    <m/>
    <m/>
    <m/>
    <m/>
    <m/>
    <m/>
    <m/>
    <m/>
    <m/>
    <m/>
    <m/>
    <m/>
    <m/>
    <m/>
    <m/>
    <m/>
    <m/>
    <n v="0.11"/>
    <n v="6.14035087719298E-2"/>
    <n v="0.35"/>
    <n v="5.7"/>
    <m/>
    <m/>
    <n v="19298.245614035099"/>
    <m/>
    <m/>
    <m/>
    <m/>
    <m/>
    <m/>
    <m/>
    <m/>
    <m/>
    <m/>
    <n v="4.7058823529411799E-2"/>
    <n v="0.08"/>
    <m/>
    <n v="1.7"/>
    <m/>
    <m/>
    <m/>
    <m/>
    <m/>
    <m/>
    <m/>
    <m/>
    <m/>
    <m/>
    <m/>
    <m/>
    <m/>
    <m/>
    <m/>
    <m/>
    <m/>
    <m/>
    <m/>
    <m/>
    <m/>
  </r>
  <r>
    <s v="APS6NRate40"/>
    <d v="1992-07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9.583332061768"/>
    <m/>
    <m/>
    <m/>
    <m/>
    <m/>
    <m/>
    <m/>
    <m/>
    <m/>
    <m/>
    <m/>
    <m/>
    <m/>
    <m/>
    <m/>
    <m/>
    <m/>
    <m/>
    <m/>
    <m/>
  </r>
  <r>
    <s v="APS6NRate40"/>
    <d v="1992-07-27T00:00:00"/>
    <m/>
    <m/>
    <m/>
    <m/>
    <m/>
    <m/>
    <m/>
    <m/>
    <m/>
    <m/>
    <m/>
    <m/>
    <m/>
    <m/>
    <n v="1.74"/>
    <n v="42.48"/>
    <m/>
    <m/>
    <m/>
    <m/>
    <m/>
    <m/>
    <m/>
    <m/>
    <m/>
    <m/>
    <m/>
    <m/>
    <m/>
    <m/>
    <m/>
    <m/>
    <m/>
    <n v="0.7"/>
    <n v="4.6735395189003402E-2"/>
    <n v="1.36"/>
    <n v="29.1"/>
    <m/>
    <m/>
    <n v="24054.982817869401"/>
    <m/>
    <m/>
    <m/>
    <m/>
    <m/>
    <m/>
    <m/>
    <m/>
    <m/>
    <m/>
    <n v="2.8358208955223899E-2"/>
    <n v="0.38"/>
    <m/>
    <n v="13.4"/>
    <m/>
    <m/>
    <m/>
    <m/>
    <m/>
    <m/>
    <m/>
    <m/>
    <m/>
    <m/>
    <m/>
    <m/>
    <m/>
    <m/>
    <m/>
    <m/>
    <m/>
    <m/>
    <m/>
    <m/>
    <m/>
  </r>
  <r>
    <s v="APS6NRate40"/>
    <d v="1992-07-2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0.416667938232"/>
    <m/>
    <m/>
    <m/>
    <m/>
    <m/>
    <m/>
    <m/>
    <m/>
    <m/>
    <m/>
    <m/>
    <m/>
    <m/>
    <m/>
    <m/>
    <m/>
    <m/>
    <m/>
    <m/>
    <m/>
  </r>
  <r>
    <s v="APS6NRate40"/>
    <d v="1992-08-24T00:00:00"/>
    <m/>
    <m/>
    <m/>
    <m/>
    <m/>
    <m/>
    <m/>
    <m/>
    <m/>
    <m/>
    <m/>
    <m/>
    <m/>
    <m/>
    <n v="2.59"/>
    <n v="231.15"/>
    <m/>
    <m/>
    <m/>
    <m/>
    <m/>
    <m/>
    <m/>
    <m/>
    <m/>
    <m/>
    <m/>
    <m/>
    <n v="5.7692307692307704E-3"/>
    <n v="0.09"/>
    <n v="15.6"/>
    <m/>
    <m/>
    <n v="1.72"/>
    <n v="1.9538834951456301E-2"/>
    <n v="1.61"/>
    <n v="82.4"/>
    <m/>
    <m/>
    <n v="20873.786407766998"/>
    <m/>
    <m/>
    <m/>
    <m/>
    <m/>
    <m/>
    <m/>
    <m/>
    <m/>
    <m/>
    <n v="6.6867017280240401E-3"/>
    <n v="0.89"/>
    <m/>
    <n v="133.1"/>
    <n v="468.5"/>
    <m/>
    <m/>
    <m/>
    <m/>
    <m/>
    <m/>
    <m/>
    <m/>
    <m/>
    <m/>
    <m/>
    <m/>
    <m/>
    <m/>
    <m/>
    <m/>
    <m/>
    <m/>
    <m/>
    <m/>
  </r>
  <r>
    <s v="APS6NRate40"/>
    <d v="1992-09-09T00:00:00"/>
    <m/>
    <m/>
    <m/>
    <m/>
    <m/>
    <m/>
    <m/>
    <m/>
    <m/>
    <m/>
    <m/>
    <m/>
    <m/>
    <m/>
    <n v="2.59"/>
    <n v="344.94"/>
    <m/>
    <m/>
    <m/>
    <m/>
    <m/>
    <m/>
    <m/>
    <m/>
    <m/>
    <m/>
    <m/>
    <m/>
    <n v="3.8585209003215398E-3"/>
    <n v="0.12"/>
    <n v="31.1"/>
    <m/>
    <m/>
    <n v="1.5"/>
    <n v="1.6147859922179E-2"/>
    <n v="0.83"/>
    <n v="51.4"/>
    <m/>
    <m/>
    <n v="29182.879377431898"/>
    <m/>
    <m/>
    <m/>
    <m/>
    <m/>
    <m/>
    <m/>
    <m/>
    <m/>
    <m/>
    <n v="4.1489863272041504E-3"/>
    <n v="0.88"/>
    <m/>
    <n v="212.1"/>
    <n v="424.16667175292997"/>
    <m/>
    <m/>
    <m/>
    <m/>
    <m/>
    <m/>
    <m/>
    <m/>
    <m/>
    <m/>
    <m/>
    <m/>
    <m/>
    <m/>
    <m/>
    <m/>
    <m/>
    <m/>
    <m/>
    <m/>
  </r>
  <r>
    <s v="APS6NRate40"/>
    <d v="1992-09-30T00:00:00"/>
    <m/>
    <m/>
    <m/>
    <m/>
    <m/>
    <m/>
    <m/>
    <m/>
    <m/>
    <m/>
    <m/>
    <m/>
    <m/>
    <m/>
    <n v="3.21"/>
    <n v="527.84"/>
    <m/>
    <m/>
    <m/>
    <m/>
    <m/>
    <m/>
    <m/>
    <m/>
    <m/>
    <m/>
    <m/>
    <m/>
    <n v="3.2692307692307699E-3"/>
    <n v="0.17"/>
    <n v="52"/>
    <m/>
    <m/>
    <n v="0.47"/>
    <n v="1.1598746081504701E-2"/>
    <n v="0.37"/>
    <n v="31.9"/>
    <m/>
    <m/>
    <n v="14733.5423197492"/>
    <m/>
    <m/>
    <m/>
    <m/>
    <m/>
    <m/>
    <m/>
    <m/>
    <m/>
    <m/>
    <n v="2.6483405967147201E-3"/>
    <n v="0.79"/>
    <m/>
    <n v="298.3"/>
    <n v="167.77791595458999"/>
    <m/>
    <m/>
    <m/>
    <m/>
    <m/>
    <m/>
    <m/>
    <m/>
    <m/>
    <m/>
    <m/>
    <m/>
    <m/>
    <m/>
    <m/>
    <m/>
    <m/>
    <m/>
    <m/>
    <m/>
  </r>
  <r>
    <s v="APS6NRate40"/>
    <d v="1992-10-12T00:00:00"/>
    <m/>
    <m/>
    <m/>
    <m/>
    <m/>
    <m/>
    <m/>
    <m/>
    <m/>
    <m/>
    <m/>
    <m/>
    <m/>
    <m/>
    <n v="4.2699999999999996"/>
    <n v="629.27"/>
    <m/>
    <m/>
    <m/>
    <m/>
    <m/>
    <m/>
    <m/>
    <m/>
    <n v="175.69"/>
    <m/>
    <m/>
    <m/>
    <n v="3.2397408207343399E-3"/>
    <n v="0.3"/>
    <n v="92.6"/>
    <m/>
    <m/>
    <m/>
    <m/>
    <m/>
    <m/>
    <m/>
    <m/>
    <m/>
    <m/>
    <m/>
    <m/>
    <m/>
    <m/>
    <m/>
    <m/>
    <m/>
    <m/>
    <m/>
    <n v="2.2318214542836599E-3"/>
    <n v="0.62"/>
    <m/>
    <n v="277.8"/>
    <n v="177.08332824707"/>
    <m/>
    <m/>
    <m/>
    <m/>
    <m/>
    <m/>
    <m/>
    <m/>
    <m/>
    <m/>
    <m/>
    <m/>
    <m/>
    <m/>
    <m/>
    <m/>
    <m/>
    <m/>
    <m/>
    <m/>
  </r>
  <r>
    <s v="APS6NRate40"/>
    <d v="1992-10-30T00:00:00"/>
    <m/>
    <m/>
    <m/>
    <m/>
    <m/>
    <m/>
    <m/>
    <m/>
    <m/>
    <m/>
    <m/>
    <m/>
    <m/>
    <m/>
    <n v="4.37"/>
    <n v="661.04"/>
    <m/>
    <m/>
    <m/>
    <n v="1.4500000000000001E-2"/>
    <n v="4.0500000000000001E-2"/>
    <n v="3.62"/>
    <n v="6192.93"/>
    <n v="8.27"/>
    <n v="249.96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n v="220.1"/>
    <n v="214.99999745686799"/>
    <m/>
    <m/>
    <m/>
    <m/>
    <m/>
    <m/>
    <m/>
    <m/>
    <m/>
    <m/>
    <m/>
    <m/>
    <m/>
    <m/>
    <m/>
    <m/>
    <m/>
    <m/>
    <m/>
    <m/>
  </r>
  <r>
    <s v="APS6NRate80"/>
    <d v="1992-07-12T00:00:00"/>
    <m/>
    <m/>
    <m/>
    <m/>
    <m/>
    <m/>
    <m/>
    <m/>
    <m/>
    <m/>
    <m/>
    <m/>
    <m/>
    <m/>
    <n v="0.53"/>
    <n v="8.91"/>
    <m/>
    <m/>
    <m/>
    <m/>
    <m/>
    <m/>
    <m/>
    <m/>
    <m/>
    <m/>
    <m/>
    <m/>
    <m/>
    <m/>
    <m/>
    <m/>
    <m/>
    <n v="0.14000000000000001"/>
    <n v="6.1111111111111102E-2"/>
    <n v="0.44"/>
    <n v="7.2"/>
    <m/>
    <m/>
    <n v="19444.444444444402"/>
    <m/>
    <m/>
    <m/>
    <m/>
    <m/>
    <m/>
    <m/>
    <m/>
    <m/>
    <m/>
    <n v="5.8823529411764698E-2"/>
    <n v="0.1"/>
    <m/>
    <n v="1.7"/>
    <m/>
    <m/>
    <m/>
    <m/>
    <m/>
    <m/>
    <m/>
    <m/>
    <m/>
    <m/>
    <m/>
    <m/>
    <m/>
    <m/>
    <m/>
    <m/>
    <m/>
    <m/>
    <m/>
    <m/>
    <m/>
  </r>
  <r>
    <s v="APS6NRate80"/>
    <d v="1992-07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7.5"/>
    <m/>
    <m/>
    <m/>
    <m/>
    <m/>
    <m/>
    <m/>
    <m/>
    <m/>
    <m/>
    <m/>
    <m/>
    <m/>
    <m/>
    <m/>
    <m/>
    <m/>
    <m/>
    <m/>
    <m/>
  </r>
  <r>
    <s v="APS6NRate80"/>
    <d v="1992-07-27T00:00:00"/>
    <m/>
    <m/>
    <m/>
    <m/>
    <m/>
    <m/>
    <m/>
    <m/>
    <m/>
    <m/>
    <m/>
    <m/>
    <m/>
    <m/>
    <n v="2.8"/>
    <n v="59.11"/>
    <m/>
    <m/>
    <m/>
    <m/>
    <m/>
    <m/>
    <m/>
    <m/>
    <m/>
    <m/>
    <m/>
    <m/>
    <m/>
    <m/>
    <m/>
    <m/>
    <m/>
    <n v="0.83"/>
    <n v="5.2525252525252503E-2"/>
    <n v="2.08"/>
    <n v="39.6"/>
    <m/>
    <m/>
    <n v="20959.595959596001"/>
    <m/>
    <m/>
    <m/>
    <m/>
    <m/>
    <m/>
    <m/>
    <m/>
    <m/>
    <m/>
    <n v="3.6923076923076899E-2"/>
    <n v="0.72"/>
    <m/>
    <n v="19.5"/>
    <m/>
    <m/>
    <m/>
    <m/>
    <m/>
    <m/>
    <m/>
    <m/>
    <m/>
    <m/>
    <m/>
    <m/>
    <m/>
    <m/>
    <m/>
    <m/>
    <m/>
    <m/>
    <m/>
    <m/>
    <m/>
  </r>
  <r>
    <s v="APS6NRate80"/>
    <d v="1992-07-2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8.333335876465"/>
    <m/>
    <m/>
    <m/>
    <m/>
    <m/>
    <m/>
    <m/>
    <m/>
    <m/>
    <m/>
    <m/>
    <m/>
    <m/>
    <m/>
    <m/>
    <m/>
    <m/>
    <m/>
    <m/>
    <m/>
  </r>
  <r>
    <s v="APS6NRate80"/>
    <d v="1992-08-24T00:00:00"/>
    <m/>
    <m/>
    <m/>
    <m/>
    <m/>
    <m/>
    <m/>
    <m/>
    <m/>
    <m/>
    <m/>
    <m/>
    <m/>
    <m/>
    <n v="4.43"/>
    <n v="333.4"/>
    <m/>
    <m/>
    <m/>
    <m/>
    <m/>
    <m/>
    <m/>
    <m/>
    <m/>
    <m/>
    <m/>
    <m/>
    <n v="7.9439252336448597E-3"/>
    <n v="0.17"/>
    <n v="21.4"/>
    <m/>
    <m/>
    <n v="2.93"/>
    <n v="2.4354561101549099E-2"/>
    <n v="2.83"/>
    <n v="116.2"/>
    <m/>
    <m/>
    <n v="25215.1462994836"/>
    <m/>
    <m/>
    <m/>
    <m/>
    <m/>
    <m/>
    <m/>
    <m/>
    <m/>
    <m/>
    <n v="7.3033707865168499E-3"/>
    <n v="1.43"/>
    <m/>
    <n v="195.8"/>
    <n v="522.66665649414097"/>
    <m/>
    <m/>
    <m/>
    <m/>
    <m/>
    <m/>
    <m/>
    <m/>
    <m/>
    <m/>
    <m/>
    <m/>
    <m/>
    <m/>
    <m/>
    <m/>
    <m/>
    <m/>
    <m/>
    <m/>
  </r>
  <r>
    <s v="APS6NRate80"/>
    <d v="1992-09-09T00:00:00"/>
    <m/>
    <m/>
    <m/>
    <m/>
    <m/>
    <m/>
    <m/>
    <m/>
    <m/>
    <m/>
    <m/>
    <m/>
    <m/>
    <m/>
    <n v="3.77"/>
    <n v="465.44"/>
    <m/>
    <m/>
    <m/>
    <m/>
    <m/>
    <m/>
    <m/>
    <m/>
    <m/>
    <m/>
    <m/>
    <m/>
    <n v="4.6961325966850802E-3"/>
    <n v="0.17"/>
    <n v="36.200000000000003"/>
    <m/>
    <m/>
    <n v="2.14"/>
    <n v="1.8013856812933E-2"/>
    <n v="1.56"/>
    <n v="86.6"/>
    <m/>
    <m/>
    <n v="24711.316397228598"/>
    <m/>
    <m/>
    <m/>
    <m/>
    <m/>
    <m/>
    <m/>
    <m/>
    <m/>
    <m/>
    <n v="4.5226130653266304E-3"/>
    <n v="1.35"/>
    <m/>
    <n v="298.5"/>
    <n v="344.69166564941401"/>
    <m/>
    <m/>
    <m/>
    <m/>
    <m/>
    <m/>
    <m/>
    <m/>
    <m/>
    <m/>
    <m/>
    <m/>
    <m/>
    <m/>
    <m/>
    <m/>
    <m/>
    <m/>
    <m/>
    <m/>
  </r>
  <r>
    <s v="APS6NRate80"/>
    <d v="1992-09-30T00:00:00"/>
    <m/>
    <m/>
    <m/>
    <m/>
    <m/>
    <m/>
    <m/>
    <m/>
    <m/>
    <m/>
    <m/>
    <m/>
    <m/>
    <m/>
    <n v="6.48"/>
    <n v="1016.97"/>
    <m/>
    <m/>
    <m/>
    <m/>
    <m/>
    <m/>
    <m/>
    <m/>
    <m/>
    <m/>
    <m/>
    <m/>
    <n v="4.2328042328042296E-3"/>
    <n v="0.32"/>
    <n v="75.599999999999994"/>
    <m/>
    <m/>
    <n v="1.57"/>
    <n v="1.2739571589628001E-2"/>
    <n v="1.1299999999999999"/>
    <n v="88.7"/>
    <m/>
    <m/>
    <n v="17700.112739571599"/>
    <m/>
    <m/>
    <m/>
    <m/>
    <m/>
    <m/>
    <m/>
    <m/>
    <m/>
    <m/>
    <n v="2.9475799698542998E-3"/>
    <n v="1.76"/>
    <m/>
    <n v="597.1"/>
    <n v="493.055419921875"/>
    <m/>
    <m/>
    <m/>
    <m/>
    <m/>
    <m/>
    <m/>
    <m/>
    <m/>
    <m/>
    <m/>
    <m/>
    <m/>
    <m/>
    <m/>
    <m/>
    <m/>
    <m/>
    <m/>
    <m/>
  </r>
  <r>
    <s v="APS6NRate80"/>
    <d v="1992-10-12T00:00:00"/>
    <m/>
    <m/>
    <m/>
    <m/>
    <m/>
    <m/>
    <m/>
    <m/>
    <m/>
    <m/>
    <m/>
    <m/>
    <m/>
    <m/>
    <n v="9.17"/>
    <n v="1272.1300000000001"/>
    <m/>
    <m/>
    <m/>
    <m/>
    <m/>
    <m/>
    <m/>
    <m/>
    <n v="306.19"/>
    <m/>
    <m/>
    <m/>
    <n v="4.3026706231453996E-3"/>
    <n v="0.57999999999999996"/>
    <n v="134.80000000000001"/>
    <m/>
    <m/>
    <n v="0.72"/>
    <n v="8.8607594936708899E-3"/>
    <n v="0.42"/>
    <n v="47.4"/>
    <m/>
    <m/>
    <n v="15189.873417721499"/>
    <m/>
    <m/>
    <m/>
    <m/>
    <m/>
    <m/>
    <m/>
    <m/>
    <m/>
    <m/>
    <n v="2.4185746533376298E-3"/>
    <n v="1.5"/>
    <m/>
    <n v="620.20000000000005"/>
    <n v="287.569580078125"/>
    <m/>
    <m/>
    <m/>
    <m/>
    <m/>
    <m/>
    <m/>
    <m/>
    <m/>
    <m/>
    <m/>
    <m/>
    <m/>
    <m/>
    <m/>
    <m/>
    <m/>
    <m/>
    <m/>
    <m/>
  </r>
  <r>
    <s v="APS6NRate80"/>
    <d v="1992-10-30T00:00:00"/>
    <m/>
    <m/>
    <m/>
    <m/>
    <m/>
    <m/>
    <m/>
    <m/>
    <m/>
    <m/>
    <m/>
    <m/>
    <m/>
    <m/>
    <n v="7.49"/>
    <n v="1229.53"/>
    <m/>
    <m/>
    <m/>
    <n v="1.3899999999999999E-2"/>
    <n v="4.0099999999999997E-2"/>
    <n v="5.76"/>
    <n v="10299.34"/>
    <n v="7.92"/>
    <n v="412.9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n v="431.7"/>
    <n v="304.72207641601602"/>
    <m/>
    <m/>
    <m/>
    <m/>
    <m/>
    <m/>
    <m/>
    <m/>
    <m/>
    <m/>
    <m/>
    <m/>
    <m/>
    <m/>
    <m/>
    <m/>
    <m/>
    <m/>
    <m/>
    <m/>
  </r>
  <r>
    <s v="ArizonaFACE92CO2HighIrrDry"/>
    <d v="1993-01-12T00:00:00"/>
    <m/>
    <m/>
    <m/>
    <m/>
    <m/>
    <m/>
    <m/>
    <m/>
    <m/>
    <m/>
    <m/>
    <m/>
    <m/>
    <m/>
    <m/>
    <n v="3.0270000000000001"/>
    <m/>
    <m/>
    <m/>
    <m/>
    <m/>
    <m/>
    <m/>
    <m/>
    <n v="0"/>
    <m/>
    <m/>
    <m/>
    <m/>
    <m/>
    <m/>
    <m/>
    <m/>
    <n v="6.8699999999999997E-2"/>
    <m/>
    <m/>
    <m/>
    <m/>
    <m/>
    <m/>
    <m/>
    <m/>
    <m/>
    <m/>
    <n v="12.5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1-22T00:00:00"/>
    <m/>
    <m/>
    <m/>
    <m/>
    <m/>
    <m/>
    <m/>
    <m/>
    <m/>
    <m/>
    <m/>
    <m/>
    <m/>
    <m/>
    <m/>
    <n v="10.95"/>
    <m/>
    <m/>
    <m/>
    <m/>
    <m/>
    <m/>
    <m/>
    <m/>
    <n v="0"/>
    <m/>
    <m/>
    <m/>
    <m/>
    <m/>
    <m/>
    <m/>
    <m/>
    <n v="0.23719999999999999"/>
    <m/>
    <m/>
    <m/>
    <m/>
    <m/>
    <m/>
    <m/>
    <m/>
    <m/>
    <m/>
    <n v="22.2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2-01T00:00:00"/>
    <m/>
    <m/>
    <m/>
    <m/>
    <m/>
    <m/>
    <m/>
    <m/>
    <m/>
    <m/>
    <m/>
    <m/>
    <m/>
    <m/>
    <m/>
    <n v="43.87"/>
    <m/>
    <m/>
    <m/>
    <m/>
    <m/>
    <m/>
    <m/>
    <m/>
    <n v="0"/>
    <m/>
    <m/>
    <m/>
    <m/>
    <m/>
    <m/>
    <m/>
    <m/>
    <n v="0.86950000000000005"/>
    <m/>
    <m/>
    <m/>
    <m/>
    <m/>
    <m/>
    <m/>
    <m/>
    <m/>
    <m/>
    <n v="25.4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2-09T00:00:00"/>
    <m/>
    <m/>
    <m/>
    <m/>
    <m/>
    <m/>
    <m/>
    <m/>
    <m/>
    <m/>
    <m/>
    <m/>
    <m/>
    <m/>
    <m/>
    <n v="95.3"/>
    <m/>
    <m/>
    <m/>
    <m/>
    <m/>
    <m/>
    <m/>
    <m/>
    <n v="0"/>
    <m/>
    <m/>
    <m/>
    <m/>
    <m/>
    <m/>
    <m/>
    <m/>
    <n v="2.0950000000000002"/>
    <m/>
    <m/>
    <m/>
    <m/>
    <m/>
    <m/>
    <m/>
    <m/>
    <m/>
    <m/>
    <n v="28.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2-16T00:00:00"/>
    <m/>
    <m/>
    <m/>
    <m/>
    <m/>
    <m/>
    <m/>
    <m/>
    <m/>
    <m/>
    <m/>
    <m/>
    <m/>
    <m/>
    <m/>
    <n v="181.2"/>
    <m/>
    <m/>
    <m/>
    <m/>
    <m/>
    <m/>
    <m/>
    <m/>
    <n v="0"/>
    <m/>
    <m/>
    <m/>
    <m/>
    <m/>
    <m/>
    <m/>
    <m/>
    <n v="3.5640000000000001"/>
    <m/>
    <m/>
    <m/>
    <m/>
    <m/>
    <m/>
    <m/>
    <m/>
    <m/>
    <m/>
    <n v="30.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2-23T00:00:00"/>
    <m/>
    <m/>
    <m/>
    <m/>
    <m/>
    <m/>
    <m/>
    <m/>
    <m/>
    <m/>
    <m/>
    <m/>
    <m/>
    <m/>
    <m/>
    <n v="250.3"/>
    <m/>
    <m/>
    <m/>
    <m/>
    <m/>
    <m/>
    <m/>
    <m/>
    <n v="0"/>
    <m/>
    <m/>
    <m/>
    <m/>
    <m/>
    <m/>
    <m/>
    <m/>
    <n v="4.8310000000000004"/>
    <m/>
    <m/>
    <m/>
    <m/>
    <m/>
    <m/>
    <m/>
    <m/>
    <m/>
    <m/>
    <n v="32.020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3-02T00:00:00"/>
    <m/>
    <m/>
    <m/>
    <m/>
    <m/>
    <m/>
    <m/>
    <m/>
    <m/>
    <m/>
    <m/>
    <m/>
    <m/>
    <m/>
    <m/>
    <n v="365.1"/>
    <m/>
    <m/>
    <m/>
    <m/>
    <m/>
    <m/>
    <m/>
    <m/>
    <n v="0"/>
    <m/>
    <m/>
    <m/>
    <m/>
    <m/>
    <m/>
    <m/>
    <m/>
    <n v="6.13"/>
    <m/>
    <m/>
    <m/>
    <m/>
    <m/>
    <m/>
    <m/>
    <m/>
    <m/>
    <m/>
    <n v="32.1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3-09T00:00:00"/>
    <m/>
    <m/>
    <m/>
    <m/>
    <m/>
    <m/>
    <m/>
    <m/>
    <m/>
    <m/>
    <m/>
    <m/>
    <m/>
    <m/>
    <m/>
    <n v="510.2"/>
    <m/>
    <m/>
    <m/>
    <m/>
    <m/>
    <m/>
    <m/>
    <m/>
    <n v="0"/>
    <m/>
    <m/>
    <m/>
    <m/>
    <m/>
    <m/>
    <m/>
    <m/>
    <n v="5.8120000000000003"/>
    <m/>
    <m/>
    <m/>
    <m/>
    <m/>
    <m/>
    <m/>
    <m/>
    <m/>
    <m/>
    <n v="40.0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3-16T00:00:00"/>
    <m/>
    <m/>
    <m/>
    <m/>
    <m/>
    <m/>
    <m/>
    <m/>
    <m/>
    <m/>
    <m/>
    <m/>
    <m/>
    <m/>
    <m/>
    <n v="604.5"/>
    <m/>
    <m/>
    <m/>
    <m/>
    <m/>
    <m/>
    <m/>
    <m/>
    <n v="0"/>
    <m/>
    <m/>
    <m/>
    <m/>
    <m/>
    <m/>
    <m/>
    <m/>
    <m/>
    <m/>
    <m/>
    <m/>
    <m/>
    <m/>
    <m/>
    <m/>
    <m/>
    <m/>
    <m/>
    <n v="53.0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3-23T00:00:00"/>
    <m/>
    <m/>
    <m/>
    <m/>
    <m/>
    <m/>
    <m/>
    <m/>
    <m/>
    <m/>
    <m/>
    <m/>
    <m/>
    <m/>
    <m/>
    <n v="795.5"/>
    <m/>
    <m/>
    <m/>
    <m/>
    <m/>
    <m/>
    <m/>
    <m/>
    <n v="0"/>
    <m/>
    <m/>
    <m/>
    <m/>
    <m/>
    <m/>
    <m/>
    <m/>
    <m/>
    <m/>
    <m/>
    <m/>
    <m/>
    <m/>
    <m/>
    <m/>
    <m/>
    <m/>
    <m/>
    <n v="65.2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3-31T00:00:00"/>
    <m/>
    <m/>
    <m/>
    <m/>
    <m/>
    <m/>
    <m/>
    <m/>
    <m/>
    <m/>
    <m/>
    <m/>
    <m/>
    <m/>
    <m/>
    <n v="1091.7"/>
    <m/>
    <m/>
    <m/>
    <m/>
    <m/>
    <m/>
    <m/>
    <m/>
    <n v="25.75"/>
    <m/>
    <m/>
    <m/>
    <m/>
    <m/>
    <m/>
    <m/>
    <m/>
    <n v="4.7279999999999998"/>
    <m/>
    <m/>
    <m/>
    <m/>
    <m/>
    <m/>
    <m/>
    <m/>
    <m/>
    <m/>
    <n v="72.90000000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4-07T00:00:00"/>
    <m/>
    <m/>
    <m/>
    <m/>
    <m/>
    <m/>
    <m/>
    <m/>
    <m/>
    <m/>
    <m/>
    <m/>
    <m/>
    <m/>
    <m/>
    <n v="1340.2"/>
    <m/>
    <m/>
    <m/>
    <m/>
    <m/>
    <m/>
    <m/>
    <m/>
    <n v="108.7"/>
    <m/>
    <m/>
    <m/>
    <m/>
    <m/>
    <m/>
    <m/>
    <m/>
    <n v="4.6239999999999997"/>
    <m/>
    <m/>
    <m/>
    <m/>
    <m/>
    <m/>
    <m/>
    <m/>
    <m/>
    <m/>
    <n v="82.4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4-14T00:00:00"/>
    <m/>
    <m/>
    <m/>
    <m/>
    <m/>
    <m/>
    <m/>
    <m/>
    <m/>
    <m/>
    <m/>
    <m/>
    <m/>
    <m/>
    <m/>
    <n v="1554.9"/>
    <m/>
    <m/>
    <m/>
    <m/>
    <m/>
    <m/>
    <m/>
    <m/>
    <n v="291.2"/>
    <m/>
    <m/>
    <m/>
    <m/>
    <m/>
    <m/>
    <m/>
    <m/>
    <n v="4.5910000000000002"/>
    <m/>
    <m/>
    <m/>
    <m/>
    <m/>
    <m/>
    <m/>
    <m/>
    <m/>
    <m/>
    <n v="85.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4-21T00:00:00"/>
    <m/>
    <m/>
    <m/>
    <m/>
    <m/>
    <m/>
    <m/>
    <m/>
    <m/>
    <m/>
    <m/>
    <m/>
    <m/>
    <m/>
    <m/>
    <n v="1921.3"/>
    <m/>
    <m/>
    <m/>
    <m/>
    <m/>
    <m/>
    <m/>
    <m/>
    <n v="562.9"/>
    <m/>
    <m/>
    <m/>
    <m/>
    <m/>
    <m/>
    <m/>
    <m/>
    <n v="3.9249999999999998"/>
    <m/>
    <m/>
    <m/>
    <m/>
    <m/>
    <m/>
    <m/>
    <m/>
    <m/>
    <m/>
    <n v="86.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4-28T00:00:00"/>
    <m/>
    <m/>
    <m/>
    <m/>
    <m/>
    <m/>
    <m/>
    <m/>
    <m/>
    <m/>
    <m/>
    <m/>
    <m/>
    <m/>
    <m/>
    <n v="1881.4"/>
    <m/>
    <m/>
    <m/>
    <m/>
    <m/>
    <m/>
    <m/>
    <m/>
    <n v="724.9"/>
    <m/>
    <m/>
    <m/>
    <m/>
    <m/>
    <m/>
    <m/>
    <m/>
    <n v="1.7829999999999999"/>
    <m/>
    <m/>
    <m/>
    <m/>
    <m/>
    <m/>
    <m/>
    <m/>
    <m/>
    <m/>
    <n v="88.4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5-05T00:00:00"/>
    <m/>
    <m/>
    <m/>
    <m/>
    <m/>
    <m/>
    <m/>
    <m/>
    <m/>
    <m/>
    <m/>
    <m/>
    <m/>
    <m/>
    <m/>
    <n v="1711.6"/>
    <m/>
    <m/>
    <m/>
    <m/>
    <m/>
    <m/>
    <m/>
    <m/>
    <n v="755.1"/>
    <m/>
    <m/>
    <m/>
    <m/>
    <m/>
    <m/>
    <m/>
    <m/>
    <n v="0.20250000000000001"/>
    <m/>
    <m/>
    <m/>
    <m/>
    <m/>
    <m/>
    <m/>
    <m/>
    <m/>
    <m/>
    <n v="89.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5-12T00:00:00"/>
    <m/>
    <m/>
    <m/>
    <m/>
    <m/>
    <m/>
    <m/>
    <m/>
    <m/>
    <m/>
    <m/>
    <m/>
    <m/>
    <m/>
    <m/>
    <n v="2069.5"/>
    <m/>
    <m/>
    <m/>
    <m/>
    <m/>
    <m/>
    <m/>
    <m/>
    <n v="900.8"/>
    <m/>
    <m/>
    <m/>
    <m/>
    <m/>
    <m/>
    <m/>
    <m/>
    <n v="8.9999999999999993E-3"/>
    <m/>
    <m/>
    <m/>
    <m/>
    <m/>
    <m/>
    <m/>
    <m/>
    <m/>
    <m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Dry"/>
    <d v="1993-05-19T00:00:00"/>
    <m/>
    <m/>
    <m/>
    <m/>
    <m/>
    <m/>
    <m/>
    <m/>
    <m/>
    <m/>
    <m/>
    <m/>
    <m/>
    <m/>
    <m/>
    <n v="1552.3"/>
    <m/>
    <m/>
    <m/>
    <m/>
    <n v="4.6450000000000005E-2"/>
    <m/>
    <n v="15821.3132400431"/>
    <m/>
    <n v="734.9"/>
    <m/>
    <m/>
    <m/>
    <m/>
    <m/>
    <m/>
    <m/>
    <m/>
    <n v="0"/>
    <m/>
    <m/>
    <m/>
    <m/>
    <m/>
    <m/>
    <s v="HarvestRipe"/>
    <m/>
    <m/>
    <m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1-12T00:00:00"/>
    <m/>
    <m/>
    <m/>
    <m/>
    <m/>
    <m/>
    <m/>
    <m/>
    <m/>
    <m/>
    <m/>
    <m/>
    <m/>
    <m/>
    <m/>
    <n v="3.117"/>
    <m/>
    <m/>
    <m/>
    <m/>
    <m/>
    <m/>
    <m/>
    <m/>
    <n v="0"/>
    <m/>
    <m/>
    <m/>
    <m/>
    <m/>
    <m/>
    <m/>
    <m/>
    <n v="7.2700000000000001E-2"/>
    <m/>
    <m/>
    <m/>
    <m/>
    <m/>
    <m/>
    <m/>
    <m/>
    <m/>
    <m/>
    <n v="12.4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1-22T00:00:00"/>
    <m/>
    <m/>
    <m/>
    <m/>
    <m/>
    <m/>
    <m/>
    <m/>
    <m/>
    <m/>
    <m/>
    <m/>
    <m/>
    <m/>
    <m/>
    <n v="12.2"/>
    <m/>
    <m/>
    <m/>
    <m/>
    <m/>
    <m/>
    <m/>
    <m/>
    <n v="0"/>
    <m/>
    <m/>
    <m/>
    <m/>
    <m/>
    <m/>
    <m/>
    <m/>
    <n v="0.2712"/>
    <m/>
    <m/>
    <m/>
    <m/>
    <m/>
    <m/>
    <m/>
    <m/>
    <m/>
    <m/>
    <n v="22.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2-01T00:00:00"/>
    <m/>
    <m/>
    <m/>
    <m/>
    <m/>
    <m/>
    <m/>
    <m/>
    <m/>
    <m/>
    <m/>
    <m/>
    <m/>
    <m/>
    <m/>
    <n v="45.56"/>
    <m/>
    <m/>
    <m/>
    <m/>
    <m/>
    <m/>
    <m/>
    <m/>
    <n v="0"/>
    <m/>
    <m/>
    <m/>
    <m/>
    <m/>
    <m/>
    <m/>
    <m/>
    <n v="0.92249999999999999"/>
    <m/>
    <m/>
    <m/>
    <m/>
    <m/>
    <m/>
    <m/>
    <m/>
    <m/>
    <m/>
    <n v="25.5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2-09T00:00:00"/>
    <m/>
    <m/>
    <m/>
    <m/>
    <m/>
    <m/>
    <m/>
    <m/>
    <m/>
    <m/>
    <m/>
    <m/>
    <m/>
    <m/>
    <m/>
    <n v="88.95"/>
    <m/>
    <m/>
    <m/>
    <m/>
    <m/>
    <m/>
    <m/>
    <m/>
    <n v="0"/>
    <m/>
    <m/>
    <m/>
    <m/>
    <m/>
    <m/>
    <m/>
    <m/>
    <n v="1.946"/>
    <m/>
    <m/>
    <m/>
    <m/>
    <m/>
    <m/>
    <m/>
    <m/>
    <m/>
    <m/>
    <n v="28.1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2-16T00:00:00"/>
    <m/>
    <m/>
    <m/>
    <m/>
    <m/>
    <m/>
    <m/>
    <m/>
    <m/>
    <m/>
    <m/>
    <m/>
    <m/>
    <m/>
    <m/>
    <n v="177.5"/>
    <m/>
    <m/>
    <m/>
    <m/>
    <m/>
    <m/>
    <m/>
    <m/>
    <n v="0"/>
    <m/>
    <m/>
    <m/>
    <m/>
    <m/>
    <m/>
    <m/>
    <m/>
    <n v="3.48"/>
    <m/>
    <m/>
    <m/>
    <m/>
    <m/>
    <m/>
    <m/>
    <m/>
    <m/>
    <m/>
    <n v="30.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2-23T00:00:00"/>
    <m/>
    <m/>
    <m/>
    <m/>
    <m/>
    <m/>
    <m/>
    <m/>
    <m/>
    <m/>
    <m/>
    <m/>
    <m/>
    <m/>
    <m/>
    <n v="270.39999999999998"/>
    <m/>
    <m/>
    <m/>
    <m/>
    <m/>
    <m/>
    <m/>
    <m/>
    <n v="0"/>
    <m/>
    <m/>
    <m/>
    <m/>
    <m/>
    <m/>
    <m/>
    <m/>
    <n v="5.3129999999999997"/>
    <m/>
    <m/>
    <m/>
    <m/>
    <m/>
    <m/>
    <m/>
    <m/>
    <m/>
    <m/>
    <n v="31.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3-02T00:00:00"/>
    <m/>
    <m/>
    <m/>
    <m/>
    <m/>
    <m/>
    <m/>
    <m/>
    <m/>
    <m/>
    <m/>
    <m/>
    <m/>
    <m/>
    <m/>
    <n v="359.2"/>
    <m/>
    <m/>
    <m/>
    <m/>
    <m/>
    <m/>
    <m/>
    <m/>
    <n v="0"/>
    <m/>
    <m/>
    <m/>
    <m/>
    <m/>
    <m/>
    <m/>
    <m/>
    <n v="5.9569999999999999"/>
    <m/>
    <m/>
    <m/>
    <m/>
    <m/>
    <m/>
    <m/>
    <m/>
    <m/>
    <m/>
    <n v="32.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3-09T00:00:00"/>
    <m/>
    <m/>
    <m/>
    <m/>
    <m/>
    <m/>
    <m/>
    <m/>
    <m/>
    <m/>
    <m/>
    <m/>
    <m/>
    <m/>
    <m/>
    <n v="527.20000000000005"/>
    <m/>
    <m/>
    <m/>
    <m/>
    <m/>
    <m/>
    <m/>
    <m/>
    <n v="0"/>
    <m/>
    <m/>
    <m/>
    <m/>
    <m/>
    <m/>
    <m/>
    <m/>
    <n v="6.7050000000000001"/>
    <m/>
    <m/>
    <m/>
    <m/>
    <m/>
    <m/>
    <m/>
    <m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3-16T00:00:00"/>
    <m/>
    <m/>
    <m/>
    <m/>
    <m/>
    <m/>
    <m/>
    <m/>
    <m/>
    <m/>
    <m/>
    <m/>
    <m/>
    <m/>
    <m/>
    <n v="616.6"/>
    <m/>
    <m/>
    <m/>
    <m/>
    <m/>
    <m/>
    <m/>
    <m/>
    <n v="0"/>
    <m/>
    <m/>
    <m/>
    <m/>
    <m/>
    <m/>
    <m/>
    <m/>
    <m/>
    <m/>
    <m/>
    <m/>
    <m/>
    <m/>
    <m/>
    <m/>
    <m/>
    <m/>
    <m/>
    <n v="52.5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3-23T00:00:00"/>
    <m/>
    <m/>
    <m/>
    <m/>
    <m/>
    <m/>
    <m/>
    <m/>
    <m/>
    <m/>
    <m/>
    <m/>
    <m/>
    <m/>
    <m/>
    <n v="757.4"/>
    <m/>
    <m/>
    <m/>
    <m/>
    <m/>
    <m/>
    <m/>
    <m/>
    <n v="0"/>
    <m/>
    <m/>
    <m/>
    <m/>
    <m/>
    <m/>
    <m/>
    <m/>
    <m/>
    <m/>
    <m/>
    <m/>
    <m/>
    <m/>
    <m/>
    <m/>
    <m/>
    <m/>
    <m/>
    <n v="62.2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3-31T00:00:00"/>
    <m/>
    <m/>
    <m/>
    <m/>
    <m/>
    <m/>
    <m/>
    <m/>
    <m/>
    <m/>
    <m/>
    <m/>
    <m/>
    <m/>
    <m/>
    <n v="1184.4000000000001"/>
    <m/>
    <m/>
    <m/>
    <m/>
    <m/>
    <m/>
    <m/>
    <m/>
    <n v="16.77"/>
    <m/>
    <m/>
    <m/>
    <m/>
    <m/>
    <m/>
    <m/>
    <m/>
    <n v="6.4290000000000003"/>
    <m/>
    <m/>
    <m/>
    <m/>
    <m/>
    <m/>
    <m/>
    <m/>
    <m/>
    <m/>
    <n v="72.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4-07T00:00:00"/>
    <m/>
    <m/>
    <m/>
    <m/>
    <m/>
    <m/>
    <m/>
    <m/>
    <m/>
    <m/>
    <m/>
    <m/>
    <m/>
    <m/>
    <m/>
    <n v="1395.1"/>
    <m/>
    <m/>
    <m/>
    <m/>
    <m/>
    <m/>
    <m/>
    <m/>
    <n v="78.25"/>
    <m/>
    <m/>
    <m/>
    <m/>
    <m/>
    <m/>
    <m/>
    <m/>
    <n v="5.7450000000000001"/>
    <m/>
    <m/>
    <m/>
    <m/>
    <m/>
    <m/>
    <m/>
    <m/>
    <m/>
    <m/>
    <n v="82.9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4-14T00:00:00"/>
    <m/>
    <m/>
    <m/>
    <m/>
    <m/>
    <m/>
    <m/>
    <m/>
    <m/>
    <m/>
    <m/>
    <m/>
    <m/>
    <m/>
    <m/>
    <n v="1573.5"/>
    <m/>
    <m/>
    <m/>
    <m/>
    <m/>
    <m/>
    <m/>
    <m/>
    <n v="228.5"/>
    <m/>
    <m/>
    <m/>
    <m/>
    <m/>
    <m/>
    <m/>
    <m/>
    <n v="5.6529999999999996"/>
    <m/>
    <m/>
    <m/>
    <m/>
    <m/>
    <m/>
    <m/>
    <m/>
    <m/>
    <m/>
    <n v="85.1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4-21T00:00:00"/>
    <m/>
    <m/>
    <m/>
    <m/>
    <m/>
    <m/>
    <m/>
    <m/>
    <m/>
    <m/>
    <m/>
    <m/>
    <m/>
    <m/>
    <m/>
    <n v="1952.4"/>
    <m/>
    <m/>
    <m/>
    <m/>
    <m/>
    <m/>
    <m/>
    <m/>
    <n v="479.6"/>
    <m/>
    <m/>
    <m/>
    <m/>
    <m/>
    <m/>
    <m/>
    <m/>
    <n v="5.8819999999999997"/>
    <m/>
    <m/>
    <m/>
    <m/>
    <m/>
    <m/>
    <m/>
    <m/>
    <m/>
    <m/>
    <n v="86.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4-28T00:00:00"/>
    <m/>
    <m/>
    <m/>
    <m/>
    <m/>
    <m/>
    <m/>
    <m/>
    <m/>
    <m/>
    <m/>
    <m/>
    <m/>
    <m/>
    <m/>
    <n v="1807.5"/>
    <m/>
    <m/>
    <m/>
    <m/>
    <m/>
    <m/>
    <m/>
    <m/>
    <n v="616.9"/>
    <m/>
    <m/>
    <m/>
    <m/>
    <m/>
    <m/>
    <m/>
    <m/>
    <n v="4.2859999999999996"/>
    <m/>
    <m/>
    <m/>
    <m/>
    <m/>
    <m/>
    <m/>
    <m/>
    <m/>
    <m/>
    <n v="88.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5-05T00:00:00"/>
    <m/>
    <m/>
    <m/>
    <m/>
    <m/>
    <m/>
    <m/>
    <m/>
    <m/>
    <m/>
    <m/>
    <m/>
    <m/>
    <m/>
    <m/>
    <n v="2185.6999999999998"/>
    <m/>
    <m/>
    <m/>
    <m/>
    <m/>
    <m/>
    <m/>
    <m/>
    <n v="919.6"/>
    <m/>
    <m/>
    <m/>
    <m/>
    <m/>
    <m/>
    <m/>
    <m/>
    <n v="2.5920000000000001"/>
    <m/>
    <m/>
    <m/>
    <m/>
    <m/>
    <m/>
    <m/>
    <m/>
    <m/>
    <m/>
    <n v="88.9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5-12T00:00:00"/>
    <m/>
    <m/>
    <m/>
    <m/>
    <m/>
    <m/>
    <m/>
    <m/>
    <m/>
    <m/>
    <m/>
    <m/>
    <m/>
    <m/>
    <m/>
    <n v="2081.6999999999998"/>
    <m/>
    <m/>
    <m/>
    <m/>
    <m/>
    <m/>
    <m/>
    <m/>
    <n v="853.4"/>
    <m/>
    <m/>
    <m/>
    <m/>
    <m/>
    <m/>
    <m/>
    <m/>
    <n v="0.23269999999999999"/>
    <m/>
    <m/>
    <m/>
    <m/>
    <m/>
    <m/>
    <m/>
    <m/>
    <m/>
    <m/>
    <n v="92.5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HighIrrWet"/>
    <d v="1993-05-19T00:00:00"/>
    <m/>
    <m/>
    <m/>
    <m/>
    <m/>
    <m/>
    <m/>
    <m/>
    <m/>
    <m/>
    <m/>
    <m/>
    <m/>
    <m/>
    <m/>
    <n v="1983.2"/>
    <m/>
    <m/>
    <m/>
    <m/>
    <n v="4.7130000000000005E-2"/>
    <m/>
    <n v="19452.5779758116"/>
    <m/>
    <n v="916.8"/>
    <m/>
    <m/>
    <m/>
    <m/>
    <m/>
    <m/>
    <m/>
    <m/>
    <n v="2.1700000000000001E-2"/>
    <m/>
    <m/>
    <m/>
    <m/>
    <m/>
    <m/>
    <s v="HarvestRipe"/>
    <m/>
    <m/>
    <m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1-12T00:00:00"/>
    <m/>
    <m/>
    <m/>
    <m/>
    <m/>
    <m/>
    <m/>
    <m/>
    <m/>
    <m/>
    <m/>
    <m/>
    <m/>
    <m/>
    <m/>
    <n v="3.3479999999999999"/>
    <m/>
    <m/>
    <m/>
    <m/>
    <m/>
    <m/>
    <m/>
    <m/>
    <n v="0"/>
    <m/>
    <m/>
    <m/>
    <m/>
    <m/>
    <m/>
    <m/>
    <m/>
    <n v="7.6200000000000004E-2"/>
    <m/>
    <m/>
    <m/>
    <m/>
    <m/>
    <m/>
    <m/>
    <m/>
    <m/>
    <m/>
    <n v="12.7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1-22T00:00:00"/>
    <m/>
    <m/>
    <m/>
    <m/>
    <m/>
    <m/>
    <m/>
    <m/>
    <m/>
    <m/>
    <m/>
    <m/>
    <m/>
    <m/>
    <m/>
    <n v="11.65"/>
    <m/>
    <m/>
    <m/>
    <m/>
    <m/>
    <m/>
    <m/>
    <m/>
    <n v="0"/>
    <m/>
    <m/>
    <m/>
    <m/>
    <m/>
    <m/>
    <m/>
    <m/>
    <n v="0.26369999999999999"/>
    <m/>
    <m/>
    <m/>
    <m/>
    <m/>
    <m/>
    <m/>
    <m/>
    <m/>
    <m/>
    <n v="22.4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2-01T00:00:00"/>
    <m/>
    <m/>
    <m/>
    <m/>
    <m/>
    <m/>
    <m/>
    <m/>
    <m/>
    <m/>
    <m/>
    <m/>
    <m/>
    <m/>
    <m/>
    <n v="41.12"/>
    <m/>
    <m/>
    <m/>
    <m/>
    <m/>
    <m/>
    <m/>
    <m/>
    <n v="0"/>
    <m/>
    <m/>
    <m/>
    <m/>
    <m/>
    <m/>
    <m/>
    <m/>
    <n v="0.85219999999999996"/>
    <m/>
    <m/>
    <m/>
    <m/>
    <m/>
    <m/>
    <m/>
    <m/>
    <m/>
    <m/>
    <n v="25.0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2-09T00:00:00"/>
    <m/>
    <m/>
    <m/>
    <m/>
    <m/>
    <m/>
    <m/>
    <m/>
    <m/>
    <m/>
    <m/>
    <m/>
    <m/>
    <m/>
    <m/>
    <n v="81.66"/>
    <m/>
    <m/>
    <m/>
    <m/>
    <m/>
    <m/>
    <m/>
    <m/>
    <n v="0"/>
    <m/>
    <m/>
    <m/>
    <m/>
    <m/>
    <m/>
    <m/>
    <m/>
    <n v="1.823"/>
    <m/>
    <m/>
    <m/>
    <m/>
    <m/>
    <m/>
    <m/>
    <m/>
    <m/>
    <m/>
    <n v="27.7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2-16T00:00:00"/>
    <m/>
    <m/>
    <m/>
    <m/>
    <m/>
    <m/>
    <m/>
    <m/>
    <m/>
    <m/>
    <m/>
    <m/>
    <m/>
    <m/>
    <m/>
    <n v="164.2"/>
    <m/>
    <m/>
    <m/>
    <m/>
    <m/>
    <m/>
    <m/>
    <m/>
    <n v="0"/>
    <m/>
    <m/>
    <m/>
    <m/>
    <m/>
    <m/>
    <m/>
    <m/>
    <n v="3.3210000000000002"/>
    <m/>
    <m/>
    <m/>
    <m/>
    <m/>
    <m/>
    <m/>
    <m/>
    <m/>
    <m/>
    <n v="31.1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2-23T00:00:00"/>
    <m/>
    <m/>
    <m/>
    <m/>
    <m/>
    <m/>
    <m/>
    <m/>
    <m/>
    <m/>
    <m/>
    <m/>
    <m/>
    <m/>
    <m/>
    <n v="239.8"/>
    <m/>
    <m/>
    <m/>
    <m/>
    <m/>
    <m/>
    <m/>
    <m/>
    <n v="0"/>
    <m/>
    <m/>
    <m/>
    <m/>
    <m/>
    <m/>
    <m/>
    <m/>
    <n v="4.9450000000000003"/>
    <m/>
    <m/>
    <m/>
    <m/>
    <m/>
    <m/>
    <m/>
    <m/>
    <m/>
    <m/>
    <n v="32.04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3-02T00:00:00"/>
    <m/>
    <m/>
    <m/>
    <m/>
    <m/>
    <m/>
    <m/>
    <m/>
    <m/>
    <m/>
    <m/>
    <m/>
    <m/>
    <m/>
    <m/>
    <n v="311.3"/>
    <m/>
    <m/>
    <m/>
    <m/>
    <m/>
    <m/>
    <m/>
    <m/>
    <n v="0"/>
    <m/>
    <m/>
    <m/>
    <m/>
    <m/>
    <m/>
    <m/>
    <m/>
    <n v="5.3760000000000003"/>
    <m/>
    <m/>
    <m/>
    <m/>
    <m/>
    <m/>
    <m/>
    <m/>
    <m/>
    <m/>
    <n v="32.200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3-09T00:00:00"/>
    <m/>
    <m/>
    <m/>
    <m/>
    <m/>
    <m/>
    <m/>
    <m/>
    <m/>
    <m/>
    <m/>
    <m/>
    <m/>
    <m/>
    <m/>
    <n v="456.1"/>
    <m/>
    <m/>
    <m/>
    <m/>
    <m/>
    <m/>
    <m/>
    <m/>
    <n v="0"/>
    <m/>
    <m/>
    <m/>
    <m/>
    <m/>
    <m/>
    <m/>
    <m/>
    <n v="5.5259999999999998"/>
    <m/>
    <m/>
    <m/>
    <m/>
    <m/>
    <m/>
    <m/>
    <m/>
    <m/>
    <m/>
    <n v="38.5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3-16T00:00:00"/>
    <m/>
    <m/>
    <m/>
    <m/>
    <m/>
    <m/>
    <m/>
    <m/>
    <m/>
    <m/>
    <m/>
    <m/>
    <m/>
    <m/>
    <m/>
    <n v="535.9"/>
    <m/>
    <m/>
    <m/>
    <m/>
    <m/>
    <m/>
    <m/>
    <m/>
    <n v="0"/>
    <m/>
    <m/>
    <m/>
    <m/>
    <m/>
    <m/>
    <m/>
    <m/>
    <n v="8.0739999999999998"/>
    <m/>
    <m/>
    <m/>
    <m/>
    <m/>
    <m/>
    <m/>
    <m/>
    <m/>
    <m/>
    <n v="49.7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3-23T00:00:00"/>
    <m/>
    <m/>
    <m/>
    <m/>
    <m/>
    <m/>
    <m/>
    <m/>
    <m/>
    <m/>
    <m/>
    <m/>
    <m/>
    <m/>
    <m/>
    <n v="637.79999999999995"/>
    <m/>
    <m/>
    <m/>
    <m/>
    <m/>
    <m/>
    <m/>
    <m/>
    <n v="0"/>
    <m/>
    <m/>
    <m/>
    <m/>
    <m/>
    <m/>
    <m/>
    <m/>
    <m/>
    <m/>
    <m/>
    <m/>
    <m/>
    <m/>
    <m/>
    <m/>
    <m/>
    <m/>
    <m/>
    <n v="61.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3-31T00:00:00"/>
    <m/>
    <m/>
    <m/>
    <m/>
    <m/>
    <m/>
    <m/>
    <m/>
    <m/>
    <m/>
    <m/>
    <m/>
    <m/>
    <m/>
    <m/>
    <n v="899.6"/>
    <m/>
    <m/>
    <m/>
    <m/>
    <m/>
    <m/>
    <m/>
    <m/>
    <n v="12.78"/>
    <m/>
    <m/>
    <m/>
    <m/>
    <m/>
    <m/>
    <m/>
    <m/>
    <n v="5.2939999999999996"/>
    <m/>
    <m/>
    <m/>
    <m/>
    <m/>
    <m/>
    <m/>
    <m/>
    <m/>
    <m/>
    <n v="71.81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4-07T00:00:00"/>
    <m/>
    <m/>
    <m/>
    <m/>
    <m/>
    <m/>
    <m/>
    <m/>
    <m/>
    <m/>
    <m/>
    <m/>
    <m/>
    <m/>
    <m/>
    <n v="1112.7"/>
    <m/>
    <m/>
    <m/>
    <m/>
    <m/>
    <m/>
    <m/>
    <m/>
    <n v="59.48"/>
    <m/>
    <m/>
    <m/>
    <m/>
    <m/>
    <m/>
    <m/>
    <m/>
    <n v="5.1580000000000004"/>
    <m/>
    <m/>
    <m/>
    <m/>
    <m/>
    <m/>
    <m/>
    <m/>
    <m/>
    <m/>
    <n v="82.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4-14T00:00:00"/>
    <m/>
    <m/>
    <m/>
    <m/>
    <m/>
    <m/>
    <m/>
    <m/>
    <m/>
    <m/>
    <m/>
    <m/>
    <m/>
    <m/>
    <m/>
    <n v="1206.9000000000001"/>
    <m/>
    <m/>
    <m/>
    <m/>
    <m/>
    <m/>
    <m/>
    <m/>
    <n v="172.2"/>
    <m/>
    <m/>
    <m/>
    <m/>
    <m/>
    <m/>
    <m/>
    <m/>
    <n v="4.1230000000000002"/>
    <m/>
    <m/>
    <m/>
    <m/>
    <m/>
    <m/>
    <m/>
    <m/>
    <m/>
    <m/>
    <n v="84.0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4-21T00:00:00"/>
    <m/>
    <m/>
    <m/>
    <m/>
    <m/>
    <m/>
    <m/>
    <m/>
    <m/>
    <m/>
    <m/>
    <m/>
    <m/>
    <m/>
    <m/>
    <n v="1435.7"/>
    <m/>
    <m/>
    <m/>
    <m/>
    <m/>
    <m/>
    <m/>
    <m/>
    <n v="364.1"/>
    <m/>
    <m/>
    <m/>
    <m/>
    <m/>
    <m/>
    <m/>
    <m/>
    <n v="3.403"/>
    <m/>
    <m/>
    <m/>
    <m/>
    <m/>
    <m/>
    <m/>
    <m/>
    <m/>
    <m/>
    <n v="86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4-28T00:00:00"/>
    <m/>
    <m/>
    <m/>
    <m/>
    <m/>
    <m/>
    <m/>
    <m/>
    <m/>
    <m/>
    <m/>
    <m/>
    <m/>
    <m/>
    <m/>
    <n v="1519.5"/>
    <m/>
    <m/>
    <m/>
    <m/>
    <m/>
    <m/>
    <m/>
    <m/>
    <n v="534.79999999999995"/>
    <m/>
    <m/>
    <m/>
    <m/>
    <m/>
    <m/>
    <m/>
    <m/>
    <n v="2.2160000000000002"/>
    <m/>
    <m/>
    <m/>
    <m/>
    <m/>
    <m/>
    <m/>
    <m/>
    <m/>
    <m/>
    <n v="87.0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5-05T00:00:00"/>
    <m/>
    <m/>
    <m/>
    <m/>
    <m/>
    <m/>
    <m/>
    <m/>
    <m/>
    <m/>
    <m/>
    <m/>
    <m/>
    <m/>
    <m/>
    <n v="1522"/>
    <m/>
    <m/>
    <m/>
    <m/>
    <m/>
    <m/>
    <m/>
    <m/>
    <n v="637.79999999999995"/>
    <m/>
    <m/>
    <m/>
    <m/>
    <m/>
    <m/>
    <m/>
    <m/>
    <n v="0.6552"/>
    <m/>
    <m/>
    <m/>
    <m/>
    <m/>
    <m/>
    <m/>
    <m/>
    <m/>
    <m/>
    <n v="88.6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5-12T00:00:00"/>
    <m/>
    <m/>
    <m/>
    <m/>
    <m/>
    <m/>
    <m/>
    <m/>
    <m/>
    <m/>
    <m/>
    <m/>
    <m/>
    <m/>
    <m/>
    <n v="1540.9"/>
    <m/>
    <m/>
    <m/>
    <m/>
    <m/>
    <m/>
    <m/>
    <m/>
    <n v="668.8"/>
    <m/>
    <m/>
    <m/>
    <m/>
    <m/>
    <m/>
    <m/>
    <m/>
    <n v="5.7000000000000002E-2"/>
    <m/>
    <m/>
    <m/>
    <m/>
    <m/>
    <m/>
    <m/>
    <m/>
    <m/>
    <m/>
    <n v="92.9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3-05-19T00:00:00"/>
    <m/>
    <m/>
    <m/>
    <m/>
    <m/>
    <m/>
    <m/>
    <m/>
    <m/>
    <m/>
    <m/>
    <m/>
    <m/>
    <m/>
    <m/>
    <n v="1491.3"/>
    <m/>
    <m/>
    <m/>
    <m/>
    <m/>
    <m/>
    <m/>
    <m/>
    <n v="676.8"/>
    <m/>
    <m/>
    <m/>
    <m/>
    <m/>
    <m/>
    <m/>
    <m/>
    <n v="6.9999999999999999E-4"/>
    <m/>
    <m/>
    <m/>
    <m/>
    <m/>
    <m/>
    <s v="HarvestRipe"/>
    <m/>
    <m/>
    <m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1-12T00:00:00"/>
    <m/>
    <m/>
    <m/>
    <m/>
    <m/>
    <m/>
    <m/>
    <m/>
    <m/>
    <m/>
    <m/>
    <m/>
    <m/>
    <m/>
    <m/>
    <n v="3.145"/>
    <m/>
    <m/>
    <m/>
    <m/>
    <m/>
    <m/>
    <m/>
    <m/>
    <n v="0"/>
    <m/>
    <m/>
    <m/>
    <m/>
    <m/>
    <m/>
    <m/>
    <m/>
    <n v="7.0499999999999993E-2"/>
    <m/>
    <m/>
    <m/>
    <m/>
    <m/>
    <m/>
    <m/>
    <m/>
    <m/>
    <m/>
    <n v="12.7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1-22T00:00:00"/>
    <m/>
    <m/>
    <m/>
    <m/>
    <m/>
    <m/>
    <m/>
    <m/>
    <m/>
    <m/>
    <m/>
    <m/>
    <m/>
    <m/>
    <m/>
    <n v="11.09"/>
    <m/>
    <m/>
    <m/>
    <m/>
    <m/>
    <m/>
    <m/>
    <m/>
    <n v="0"/>
    <m/>
    <m/>
    <m/>
    <m/>
    <m/>
    <m/>
    <m/>
    <m/>
    <n v="0.25750000000000001"/>
    <m/>
    <m/>
    <m/>
    <m/>
    <m/>
    <m/>
    <m/>
    <m/>
    <m/>
    <m/>
    <n v="22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2-01T00:00:00"/>
    <m/>
    <m/>
    <m/>
    <m/>
    <m/>
    <m/>
    <m/>
    <m/>
    <m/>
    <m/>
    <m/>
    <m/>
    <m/>
    <m/>
    <m/>
    <n v="39.700000000000003"/>
    <m/>
    <m/>
    <m/>
    <m/>
    <m/>
    <m/>
    <m/>
    <m/>
    <n v="0"/>
    <m/>
    <m/>
    <m/>
    <m/>
    <m/>
    <m/>
    <m/>
    <m/>
    <n v="0.83499999999999996"/>
    <m/>
    <m/>
    <m/>
    <m/>
    <m/>
    <m/>
    <m/>
    <m/>
    <m/>
    <m/>
    <n v="24.9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2-09T00:00:00"/>
    <m/>
    <m/>
    <m/>
    <m/>
    <m/>
    <m/>
    <m/>
    <m/>
    <m/>
    <m/>
    <m/>
    <m/>
    <m/>
    <m/>
    <m/>
    <n v="75.72"/>
    <m/>
    <m/>
    <m/>
    <m/>
    <m/>
    <m/>
    <m/>
    <m/>
    <n v="0"/>
    <m/>
    <m/>
    <m/>
    <m/>
    <m/>
    <m/>
    <m/>
    <m/>
    <n v="1.7170000000000001"/>
    <m/>
    <m/>
    <m/>
    <m/>
    <m/>
    <m/>
    <m/>
    <m/>
    <m/>
    <m/>
    <n v="28.0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2-16T00:00:00"/>
    <m/>
    <m/>
    <m/>
    <m/>
    <m/>
    <m/>
    <m/>
    <m/>
    <m/>
    <m/>
    <m/>
    <m/>
    <m/>
    <m/>
    <m/>
    <n v="166.9"/>
    <m/>
    <m/>
    <m/>
    <m/>
    <m/>
    <m/>
    <m/>
    <m/>
    <n v="0"/>
    <m/>
    <m/>
    <m/>
    <m/>
    <m/>
    <m/>
    <m/>
    <m/>
    <n v="3.4830000000000001"/>
    <m/>
    <m/>
    <m/>
    <m/>
    <m/>
    <m/>
    <m/>
    <m/>
    <m/>
    <m/>
    <n v="30.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2-23T00:00:00"/>
    <m/>
    <m/>
    <m/>
    <m/>
    <m/>
    <m/>
    <m/>
    <m/>
    <m/>
    <m/>
    <m/>
    <m/>
    <m/>
    <m/>
    <m/>
    <n v="225.6"/>
    <m/>
    <m/>
    <m/>
    <m/>
    <m/>
    <m/>
    <m/>
    <m/>
    <n v="0"/>
    <m/>
    <m/>
    <m/>
    <m/>
    <m/>
    <m/>
    <m/>
    <m/>
    <n v="4.9390000000000001"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3-02T00:00:00"/>
    <m/>
    <m/>
    <m/>
    <m/>
    <m/>
    <m/>
    <m/>
    <m/>
    <m/>
    <m/>
    <m/>
    <m/>
    <m/>
    <m/>
    <m/>
    <n v="321"/>
    <m/>
    <m/>
    <m/>
    <m/>
    <m/>
    <m/>
    <m/>
    <m/>
    <n v="0"/>
    <m/>
    <m/>
    <m/>
    <m/>
    <m/>
    <m/>
    <m/>
    <m/>
    <n v="5.42"/>
    <m/>
    <m/>
    <m/>
    <m/>
    <m/>
    <m/>
    <m/>
    <m/>
    <m/>
    <m/>
    <n v="32.11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3-09T00:00:00"/>
    <m/>
    <m/>
    <m/>
    <m/>
    <m/>
    <m/>
    <m/>
    <m/>
    <m/>
    <m/>
    <m/>
    <m/>
    <m/>
    <m/>
    <m/>
    <n v="464.7"/>
    <m/>
    <m/>
    <m/>
    <m/>
    <m/>
    <m/>
    <m/>
    <m/>
    <n v="0"/>
    <m/>
    <m/>
    <m/>
    <m/>
    <m/>
    <m/>
    <m/>
    <m/>
    <n v="5.7080000000000002"/>
    <m/>
    <m/>
    <m/>
    <m/>
    <m/>
    <m/>
    <m/>
    <m/>
    <m/>
    <m/>
    <n v="38.29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3-16T00:00:00"/>
    <m/>
    <m/>
    <m/>
    <m/>
    <m/>
    <m/>
    <m/>
    <m/>
    <m/>
    <m/>
    <m/>
    <m/>
    <m/>
    <m/>
    <m/>
    <n v="541.5"/>
    <m/>
    <m/>
    <m/>
    <m/>
    <m/>
    <m/>
    <m/>
    <m/>
    <n v="0"/>
    <m/>
    <m/>
    <m/>
    <m/>
    <m/>
    <m/>
    <m/>
    <m/>
    <n v="6.9489999999999998"/>
    <m/>
    <m/>
    <m/>
    <m/>
    <m/>
    <m/>
    <m/>
    <m/>
    <m/>
    <m/>
    <n v="47.7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3-23T00:00:00"/>
    <m/>
    <m/>
    <m/>
    <m/>
    <m/>
    <m/>
    <m/>
    <m/>
    <m/>
    <m/>
    <m/>
    <m/>
    <m/>
    <m/>
    <m/>
    <n v="637.5"/>
    <m/>
    <m/>
    <m/>
    <m/>
    <m/>
    <m/>
    <m/>
    <m/>
    <n v="0"/>
    <m/>
    <m/>
    <m/>
    <m/>
    <m/>
    <m/>
    <m/>
    <m/>
    <m/>
    <m/>
    <m/>
    <m/>
    <m/>
    <m/>
    <m/>
    <m/>
    <m/>
    <m/>
    <m/>
    <n v="58.5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3-31T00:00:00"/>
    <m/>
    <m/>
    <m/>
    <m/>
    <m/>
    <m/>
    <m/>
    <m/>
    <m/>
    <m/>
    <m/>
    <m/>
    <m/>
    <m/>
    <m/>
    <n v="1027.8"/>
    <m/>
    <m/>
    <m/>
    <m/>
    <m/>
    <m/>
    <m/>
    <m/>
    <n v="5.7949999999999999"/>
    <m/>
    <m/>
    <m/>
    <m/>
    <m/>
    <m/>
    <m/>
    <m/>
    <n v="6.2"/>
    <m/>
    <m/>
    <m/>
    <m/>
    <m/>
    <m/>
    <m/>
    <m/>
    <m/>
    <m/>
    <n v="71.2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4-07T00:00:00"/>
    <m/>
    <m/>
    <m/>
    <m/>
    <m/>
    <m/>
    <m/>
    <m/>
    <m/>
    <m/>
    <m/>
    <m/>
    <m/>
    <m/>
    <m/>
    <n v="1128.2"/>
    <m/>
    <m/>
    <m/>
    <m/>
    <m/>
    <m/>
    <m/>
    <m/>
    <n v="39.74"/>
    <m/>
    <m/>
    <m/>
    <m/>
    <m/>
    <m/>
    <m/>
    <m/>
    <n v="5.9829999999999997"/>
    <m/>
    <m/>
    <m/>
    <m/>
    <m/>
    <m/>
    <m/>
    <m/>
    <m/>
    <m/>
    <n v="79.9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4-14T00:00:00"/>
    <m/>
    <m/>
    <m/>
    <m/>
    <m/>
    <m/>
    <m/>
    <m/>
    <m/>
    <m/>
    <m/>
    <m/>
    <m/>
    <m/>
    <m/>
    <n v="1375.8"/>
    <m/>
    <m/>
    <m/>
    <m/>
    <m/>
    <m/>
    <m/>
    <m/>
    <n v="127.3"/>
    <m/>
    <m/>
    <m/>
    <m/>
    <m/>
    <m/>
    <m/>
    <m/>
    <n v="6"/>
    <m/>
    <m/>
    <m/>
    <m/>
    <m/>
    <m/>
    <m/>
    <m/>
    <m/>
    <m/>
    <n v="83.9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4-21T00:00:00"/>
    <m/>
    <m/>
    <m/>
    <m/>
    <m/>
    <m/>
    <m/>
    <m/>
    <m/>
    <m/>
    <m/>
    <m/>
    <m/>
    <m/>
    <m/>
    <n v="1616.9"/>
    <m/>
    <m/>
    <m/>
    <m/>
    <m/>
    <m/>
    <m/>
    <m/>
    <n v="330.3"/>
    <m/>
    <m/>
    <m/>
    <m/>
    <m/>
    <m/>
    <m/>
    <m/>
    <n v="5.7519999999999998"/>
    <m/>
    <m/>
    <m/>
    <m/>
    <m/>
    <m/>
    <m/>
    <m/>
    <m/>
    <m/>
    <n v="85.8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4-28T00:00:00"/>
    <m/>
    <m/>
    <m/>
    <m/>
    <m/>
    <m/>
    <m/>
    <m/>
    <m/>
    <m/>
    <m/>
    <m/>
    <m/>
    <m/>
    <m/>
    <n v="1693.8"/>
    <m/>
    <m/>
    <m/>
    <m/>
    <m/>
    <m/>
    <m/>
    <m/>
    <n v="522.5"/>
    <m/>
    <m/>
    <m/>
    <m/>
    <m/>
    <m/>
    <m/>
    <m/>
    <n v="5.1920000000000002"/>
    <m/>
    <m/>
    <m/>
    <m/>
    <m/>
    <m/>
    <m/>
    <m/>
    <m/>
    <m/>
    <n v="87.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5-05T00:00:00"/>
    <m/>
    <m/>
    <m/>
    <m/>
    <m/>
    <m/>
    <m/>
    <m/>
    <m/>
    <m/>
    <m/>
    <m/>
    <m/>
    <m/>
    <m/>
    <n v="1961.5"/>
    <m/>
    <m/>
    <m/>
    <m/>
    <m/>
    <m/>
    <m/>
    <m/>
    <n v="767.1"/>
    <m/>
    <m/>
    <m/>
    <m/>
    <m/>
    <m/>
    <m/>
    <m/>
    <n v="4.53"/>
    <m/>
    <m/>
    <m/>
    <m/>
    <m/>
    <m/>
    <m/>
    <m/>
    <m/>
    <m/>
    <n v="87.1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5-12T00:00:00"/>
    <m/>
    <m/>
    <m/>
    <m/>
    <m/>
    <m/>
    <m/>
    <m/>
    <m/>
    <m/>
    <m/>
    <m/>
    <m/>
    <m/>
    <m/>
    <n v="2012.2"/>
    <m/>
    <m/>
    <m/>
    <m/>
    <m/>
    <m/>
    <m/>
    <m/>
    <n v="833.6"/>
    <m/>
    <m/>
    <m/>
    <m/>
    <m/>
    <m/>
    <m/>
    <m/>
    <n v="2.14"/>
    <m/>
    <m/>
    <m/>
    <m/>
    <m/>
    <m/>
    <m/>
    <m/>
    <m/>
    <m/>
    <n v="88.8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Wet"/>
    <d v="1993-05-19T00:00:00"/>
    <m/>
    <m/>
    <m/>
    <m/>
    <m/>
    <m/>
    <m/>
    <m/>
    <m/>
    <m/>
    <m/>
    <m/>
    <m/>
    <m/>
    <m/>
    <n v="1827.5"/>
    <m/>
    <m/>
    <m/>
    <m/>
    <m/>
    <m/>
    <m/>
    <m/>
    <n v="804"/>
    <m/>
    <m/>
    <m/>
    <m/>
    <m/>
    <m/>
    <m/>
    <m/>
    <n v="0.23369999999999999"/>
    <m/>
    <m/>
    <m/>
    <m/>
    <m/>
    <m/>
    <s v="HarvestRipe"/>
    <m/>
    <m/>
    <m/>
    <n v="92.9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1-04T00:00:00"/>
    <m/>
    <m/>
    <m/>
    <m/>
    <m/>
    <m/>
    <m/>
    <m/>
    <m/>
    <m/>
    <m/>
    <m/>
    <m/>
    <m/>
    <m/>
    <n v="2.8340000000000001"/>
    <m/>
    <m/>
    <m/>
    <m/>
    <m/>
    <m/>
    <m/>
    <m/>
    <n v="0"/>
    <m/>
    <m/>
    <m/>
    <m/>
    <m/>
    <m/>
    <m/>
    <m/>
    <n v="3.1699999999999999E-2"/>
    <m/>
    <m/>
    <m/>
    <m/>
    <m/>
    <m/>
    <m/>
    <m/>
    <m/>
    <m/>
    <n v="10.6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1-11T00:00:00"/>
    <m/>
    <m/>
    <m/>
    <m/>
    <m/>
    <m/>
    <m/>
    <m/>
    <m/>
    <m/>
    <m/>
    <m/>
    <m/>
    <m/>
    <m/>
    <n v="5.8109999999999999"/>
    <m/>
    <m/>
    <m/>
    <m/>
    <m/>
    <m/>
    <m/>
    <m/>
    <n v="0"/>
    <m/>
    <m/>
    <m/>
    <m/>
    <m/>
    <m/>
    <m/>
    <m/>
    <n v="6.1699999999999998E-2"/>
    <m/>
    <m/>
    <m/>
    <m/>
    <m/>
    <m/>
    <m/>
    <m/>
    <m/>
    <m/>
    <n v="11.4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1-18T00:00:00"/>
    <m/>
    <m/>
    <m/>
    <m/>
    <m/>
    <m/>
    <m/>
    <m/>
    <m/>
    <m/>
    <m/>
    <m/>
    <m/>
    <m/>
    <m/>
    <n v="10.050000000000001"/>
    <m/>
    <m/>
    <m/>
    <m/>
    <m/>
    <m/>
    <m/>
    <m/>
    <n v="0"/>
    <m/>
    <m/>
    <m/>
    <m/>
    <m/>
    <m/>
    <m/>
    <m/>
    <n v="0.10349999999999999"/>
    <m/>
    <m/>
    <m/>
    <m/>
    <m/>
    <m/>
    <m/>
    <m/>
    <m/>
    <m/>
    <n v="15.4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1-25T00:00:00"/>
    <m/>
    <m/>
    <m/>
    <m/>
    <m/>
    <m/>
    <m/>
    <m/>
    <m/>
    <m/>
    <m/>
    <m/>
    <m/>
    <m/>
    <m/>
    <n v="17.3"/>
    <m/>
    <m/>
    <m/>
    <m/>
    <m/>
    <m/>
    <m/>
    <m/>
    <n v="0"/>
    <m/>
    <m/>
    <m/>
    <m/>
    <m/>
    <m/>
    <m/>
    <m/>
    <n v="0.22470000000000001"/>
    <m/>
    <m/>
    <m/>
    <m/>
    <m/>
    <m/>
    <m/>
    <m/>
    <m/>
    <m/>
    <n v="21.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2-01T00:00:00"/>
    <m/>
    <m/>
    <m/>
    <m/>
    <m/>
    <m/>
    <m/>
    <m/>
    <m/>
    <m/>
    <m/>
    <m/>
    <m/>
    <m/>
    <m/>
    <n v="33.270000000000003"/>
    <m/>
    <m/>
    <m/>
    <m/>
    <m/>
    <m/>
    <m/>
    <m/>
    <n v="0"/>
    <m/>
    <m/>
    <m/>
    <m/>
    <m/>
    <m/>
    <m/>
    <m/>
    <n v="0.41099999999999998"/>
    <m/>
    <m/>
    <m/>
    <m/>
    <m/>
    <m/>
    <m/>
    <m/>
    <m/>
    <m/>
    <n v="23.0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2-08T00:00:00"/>
    <m/>
    <m/>
    <m/>
    <m/>
    <m/>
    <m/>
    <m/>
    <m/>
    <m/>
    <m/>
    <m/>
    <m/>
    <m/>
    <m/>
    <m/>
    <n v="46.9"/>
    <m/>
    <m/>
    <m/>
    <m/>
    <m/>
    <m/>
    <m/>
    <m/>
    <n v="0"/>
    <m/>
    <m/>
    <m/>
    <m/>
    <m/>
    <m/>
    <m/>
    <m/>
    <n v="0.79520000000000002"/>
    <m/>
    <m/>
    <m/>
    <m/>
    <m/>
    <m/>
    <m/>
    <m/>
    <m/>
    <m/>
    <n v="23.8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2-15T00:00:00"/>
    <m/>
    <m/>
    <m/>
    <m/>
    <m/>
    <m/>
    <m/>
    <m/>
    <m/>
    <m/>
    <m/>
    <m/>
    <m/>
    <m/>
    <m/>
    <n v="92.83"/>
    <m/>
    <m/>
    <m/>
    <m/>
    <m/>
    <m/>
    <m/>
    <m/>
    <n v="0"/>
    <m/>
    <m/>
    <m/>
    <m/>
    <m/>
    <m/>
    <m/>
    <m/>
    <n v="1.45"/>
    <m/>
    <m/>
    <m/>
    <m/>
    <m/>
    <m/>
    <m/>
    <m/>
    <m/>
    <m/>
    <n v="26.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2-22T00:00:00"/>
    <m/>
    <m/>
    <m/>
    <m/>
    <m/>
    <m/>
    <m/>
    <m/>
    <m/>
    <m/>
    <m/>
    <m/>
    <m/>
    <m/>
    <m/>
    <n v="156.4"/>
    <m/>
    <m/>
    <m/>
    <m/>
    <m/>
    <m/>
    <m/>
    <m/>
    <n v="0"/>
    <m/>
    <m/>
    <m/>
    <m/>
    <m/>
    <m/>
    <m/>
    <m/>
    <n v="2.423"/>
    <m/>
    <m/>
    <m/>
    <m/>
    <m/>
    <m/>
    <m/>
    <m/>
    <m/>
    <m/>
    <n v="29.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3-01T00:00:00"/>
    <m/>
    <m/>
    <m/>
    <m/>
    <m/>
    <m/>
    <m/>
    <m/>
    <m/>
    <m/>
    <m/>
    <m/>
    <m/>
    <m/>
    <m/>
    <n v="265.3"/>
    <m/>
    <m/>
    <m/>
    <m/>
    <m/>
    <m/>
    <m/>
    <m/>
    <n v="0"/>
    <m/>
    <m/>
    <m/>
    <m/>
    <m/>
    <m/>
    <m/>
    <m/>
    <n v="3.9409999999999998"/>
    <m/>
    <m/>
    <m/>
    <m/>
    <m/>
    <m/>
    <m/>
    <m/>
    <m/>
    <m/>
    <n v="31.2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3-08T00:00:00"/>
    <m/>
    <m/>
    <m/>
    <m/>
    <m/>
    <m/>
    <m/>
    <m/>
    <m/>
    <m/>
    <m/>
    <m/>
    <m/>
    <m/>
    <m/>
    <n v="370.3"/>
    <m/>
    <m/>
    <m/>
    <m/>
    <m/>
    <m/>
    <m/>
    <m/>
    <n v="0"/>
    <m/>
    <m/>
    <m/>
    <m/>
    <m/>
    <m/>
    <m/>
    <m/>
    <n v="5.1539999999999999"/>
    <m/>
    <m/>
    <m/>
    <m/>
    <m/>
    <m/>
    <m/>
    <m/>
    <m/>
    <m/>
    <n v="31.9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3-15T00:00:00"/>
    <m/>
    <m/>
    <m/>
    <m/>
    <m/>
    <m/>
    <m/>
    <m/>
    <m/>
    <m/>
    <m/>
    <m/>
    <m/>
    <m/>
    <m/>
    <n v="473.1"/>
    <m/>
    <m/>
    <m/>
    <m/>
    <m/>
    <m/>
    <m/>
    <m/>
    <n v="0"/>
    <m/>
    <m/>
    <m/>
    <m/>
    <m/>
    <m/>
    <m/>
    <m/>
    <n v="5.1349999999999998"/>
    <m/>
    <m/>
    <m/>
    <m/>
    <m/>
    <m/>
    <m/>
    <m/>
    <m/>
    <m/>
    <n v="3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3-22T00:00:00"/>
    <m/>
    <m/>
    <m/>
    <m/>
    <m/>
    <m/>
    <m/>
    <m/>
    <m/>
    <m/>
    <m/>
    <m/>
    <m/>
    <m/>
    <m/>
    <n v="639.79999999999995"/>
    <m/>
    <m/>
    <m/>
    <m/>
    <m/>
    <m/>
    <m/>
    <m/>
    <n v="0"/>
    <m/>
    <m/>
    <m/>
    <m/>
    <m/>
    <m/>
    <m/>
    <m/>
    <n v="4.6539999999999999"/>
    <m/>
    <m/>
    <m/>
    <m/>
    <m/>
    <m/>
    <m/>
    <m/>
    <m/>
    <m/>
    <n v="52.5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3-29T00:00:00"/>
    <m/>
    <m/>
    <m/>
    <m/>
    <m/>
    <m/>
    <m/>
    <m/>
    <m/>
    <m/>
    <m/>
    <m/>
    <m/>
    <m/>
    <m/>
    <n v="825.2"/>
    <m/>
    <m/>
    <m/>
    <m/>
    <m/>
    <m/>
    <m/>
    <m/>
    <n v="0"/>
    <m/>
    <m/>
    <m/>
    <m/>
    <m/>
    <m/>
    <m/>
    <m/>
    <n v="4.9169999999999998"/>
    <m/>
    <m/>
    <m/>
    <m/>
    <m/>
    <m/>
    <m/>
    <m/>
    <m/>
    <m/>
    <n v="57.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4-05T00:00:00"/>
    <m/>
    <m/>
    <m/>
    <m/>
    <m/>
    <m/>
    <m/>
    <m/>
    <m/>
    <m/>
    <m/>
    <m/>
    <m/>
    <m/>
    <m/>
    <n v="929.4"/>
    <m/>
    <m/>
    <m/>
    <m/>
    <m/>
    <m/>
    <m/>
    <m/>
    <n v="32.07"/>
    <m/>
    <m/>
    <m/>
    <m/>
    <m/>
    <m/>
    <m/>
    <m/>
    <n v="3.9180000000000001"/>
    <m/>
    <m/>
    <m/>
    <m/>
    <m/>
    <m/>
    <m/>
    <m/>
    <m/>
    <m/>
    <n v="70.90000000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4-12T00:00:00"/>
    <m/>
    <m/>
    <m/>
    <m/>
    <m/>
    <m/>
    <m/>
    <m/>
    <m/>
    <m/>
    <m/>
    <m/>
    <m/>
    <m/>
    <m/>
    <n v="1069.4000000000001"/>
    <m/>
    <m/>
    <m/>
    <m/>
    <m/>
    <m/>
    <m/>
    <m/>
    <n v="109.2"/>
    <m/>
    <m/>
    <m/>
    <m/>
    <m/>
    <m/>
    <m/>
    <m/>
    <n v="3.3010000000000002"/>
    <m/>
    <m/>
    <m/>
    <m/>
    <m/>
    <m/>
    <m/>
    <m/>
    <m/>
    <m/>
    <n v="74.099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4-20T00:00:00"/>
    <m/>
    <m/>
    <m/>
    <m/>
    <m/>
    <m/>
    <m/>
    <m/>
    <m/>
    <m/>
    <m/>
    <m/>
    <m/>
    <m/>
    <m/>
    <n v="1339.8"/>
    <m/>
    <m/>
    <m/>
    <m/>
    <m/>
    <m/>
    <m/>
    <m/>
    <n v="340.2"/>
    <m/>
    <m/>
    <m/>
    <m/>
    <m/>
    <m/>
    <m/>
    <m/>
    <n v="2.5489999999999999"/>
    <m/>
    <m/>
    <m/>
    <m/>
    <m/>
    <m/>
    <m/>
    <m/>
    <m/>
    <m/>
    <n v="78.7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4-26T00:00:00"/>
    <m/>
    <m/>
    <m/>
    <m/>
    <m/>
    <m/>
    <m/>
    <m/>
    <m/>
    <m/>
    <m/>
    <m/>
    <m/>
    <m/>
    <m/>
    <n v="1383.7"/>
    <m/>
    <m/>
    <m/>
    <m/>
    <m/>
    <m/>
    <m/>
    <m/>
    <n v="510.8"/>
    <m/>
    <m/>
    <m/>
    <m/>
    <m/>
    <m/>
    <m/>
    <m/>
    <n v="1.637"/>
    <m/>
    <m/>
    <m/>
    <m/>
    <m/>
    <m/>
    <m/>
    <m/>
    <m/>
    <m/>
    <n v="82.6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5-04T00:00:00"/>
    <m/>
    <m/>
    <m/>
    <m/>
    <m/>
    <m/>
    <m/>
    <m/>
    <m/>
    <m/>
    <m/>
    <m/>
    <m/>
    <m/>
    <m/>
    <n v="1487.1"/>
    <m/>
    <m/>
    <m/>
    <m/>
    <m/>
    <m/>
    <m/>
    <m/>
    <n v="670.1"/>
    <m/>
    <m/>
    <m/>
    <m/>
    <m/>
    <m/>
    <m/>
    <m/>
    <n v="0.30449999999999999"/>
    <m/>
    <m/>
    <m/>
    <m/>
    <m/>
    <m/>
    <m/>
    <m/>
    <m/>
    <m/>
    <n v="85.7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5-11T00:00:00"/>
    <m/>
    <m/>
    <m/>
    <m/>
    <m/>
    <m/>
    <m/>
    <m/>
    <m/>
    <m/>
    <m/>
    <m/>
    <m/>
    <m/>
    <m/>
    <n v="1579.1"/>
    <m/>
    <m/>
    <m/>
    <m/>
    <m/>
    <m/>
    <m/>
    <m/>
    <n v="720.3"/>
    <m/>
    <m/>
    <m/>
    <m/>
    <m/>
    <m/>
    <m/>
    <m/>
    <n v="1.0200000000000001E-2"/>
    <m/>
    <m/>
    <m/>
    <m/>
    <m/>
    <m/>
    <m/>
    <m/>
    <m/>
    <m/>
    <n v="89.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5-18T00:00:00"/>
    <m/>
    <m/>
    <m/>
    <m/>
    <m/>
    <m/>
    <m/>
    <m/>
    <m/>
    <m/>
    <m/>
    <m/>
    <m/>
    <m/>
    <m/>
    <n v="1650.5"/>
    <m/>
    <m/>
    <m/>
    <m/>
    <m/>
    <m/>
    <m/>
    <m/>
    <n v="794.4"/>
    <m/>
    <m/>
    <m/>
    <m/>
    <m/>
    <m/>
    <m/>
    <m/>
    <n v="0"/>
    <m/>
    <m/>
    <m/>
    <m/>
    <m/>
    <m/>
    <m/>
    <m/>
    <m/>
    <m/>
    <n v="92.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Dry"/>
    <d v="1994-05-25T00:00:00"/>
    <m/>
    <m/>
    <m/>
    <m/>
    <m/>
    <m/>
    <m/>
    <m/>
    <m/>
    <m/>
    <m/>
    <m/>
    <m/>
    <m/>
    <m/>
    <n v="1583"/>
    <m/>
    <m/>
    <m/>
    <m/>
    <n v="4.5259999999999995E-2"/>
    <m/>
    <n v="16380.910296067201"/>
    <m/>
    <n v="741.4"/>
    <m/>
    <m/>
    <m/>
    <m/>
    <m/>
    <m/>
    <m/>
    <m/>
    <n v="0"/>
    <m/>
    <m/>
    <m/>
    <m/>
    <m/>
    <m/>
    <s v="HarvestRipe"/>
    <m/>
    <m/>
    <m/>
    <n v="92.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1-04T00:00:00"/>
    <m/>
    <m/>
    <m/>
    <m/>
    <m/>
    <m/>
    <m/>
    <m/>
    <m/>
    <m/>
    <m/>
    <m/>
    <m/>
    <m/>
    <m/>
    <n v="2.8069999999999999"/>
    <m/>
    <m/>
    <m/>
    <m/>
    <m/>
    <m/>
    <m/>
    <m/>
    <n v="0"/>
    <m/>
    <m/>
    <m/>
    <m/>
    <m/>
    <m/>
    <m/>
    <m/>
    <n v="0.03"/>
    <m/>
    <m/>
    <m/>
    <m/>
    <m/>
    <m/>
    <m/>
    <m/>
    <m/>
    <m/>
    <n v="10.6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1-11T00:00:00"/>
    <m/>
    <m/>
    <m/>
    <m/>
    <m/>
    <m/>
    <m/>
    <m/>
    <m/>
    <m/>
    <m/>
    <m/>
    <m/>
    <m/>
    <m/>
    <n v="5.8470000000000004"/>
    <m/>
    <m/>
    <m/>
    <m/>
    <m/>
    <m/>
    <m/>
    <m/>
    <n v="0"/>
    <m/>
    <m/>
    <m/>
    <m/>
    <m/>
    <m/>
    <m/>
    <m/>
    <n v="6.4500000000000002E-2"/>
    <m/>
    <m/>
    <m/>
    <m/>
    <m/>
    <m/>
    <m/>
    <m/>
    <m/>
    <m/>
    <n v="11.3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1-18T00:00:00"/>
    <m/>
    <m/>
    <m/>
    <m/>
    <m/>
    <m/>
    <m/>
    <m/>
    <m/>
    <m/>
    <m/>
    <m/>
    <m/>
    <m/>
    <m/>
    <n v="9.4700000000000006"/>
    <m/>
    <m/>
    <m/>
    <m/>
    <m/>
    <m/>
    <m/>
    <m/>
    <n v="0"/>
    <m/>
    <m/>
    <m/>
    <m/>
    <m/>
    <m/>
    <m/>
    <m/>
    <n v="9.0200000000000002E-2"/>
    <m/>
    <m/>
    <m/>
    <m/>
    <m/>
    <m/>
    <m/>
    <m/>
    <m/>
    <m/>
    <n v="15.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1-25T00:00:00"/>
    <m/>
    <m/>
    <m/>
    <m/>
    <m/>
    <m/>
    <m/>
    <m/>
    <m/>
    <m/>
    <m/>
    <m/>
    <m/>
    <m/>
    <m/>
    <n v="18.170000000000002"/>
    <m/>
    <m/>
    <m/>
    <m/>
    <m/>
    <m/>
    <m/>
    <m/>
    <n v="0"/>
    <m/>
    <m/>
    <m/>
    <m/>
    <m/>
    <m/>
    <m/>
    <m/>
    <n v="0.23949999999999999"/>
    <m/>
    <m/>
    <m/>
    <m/>
    <m/>
    <m/>
    <m/>
    <m/>
    <m/>
    <m/>
    <n v="21.9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2-01T00:00:00"/>
    <m/>
    <m/>
    <m/>
    <m/>
    <m/>
    <m/>
    <m/>
    <m/>
    <m/>
    <m/>
    <m/>
    <m/>
    <m/>
    <m/>
    <m/>
    <n v="28.03"/>
    <m/>
    <m/>
    <m/>
    <m/>
    <m/>
    <m/>
    <m/>
    <m/>
    <n v="0"/>
    <m/>
    <m/>
    <m/>
    <m/>
    <m/>
    <m/>
    <m/>
    <m/>
    <n v="0.35020000000000001"/>
    <m/>
    <m/>
    <m/>
    <m/>
    <m/>
    <m/>
    <m/>
    <m/>
    <m/>
    <m/>
    <n v="22.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2-08T00:00:00"/>
    <m/>
    <m/>
    <m/>
    <m/>
    <m/>
    <m/>
    <m/>
    <m/>
    <m/>
    <m/>
    <m/>
    <m/>
    <m/>
    <m/>
    <m/>
    <n v="47.07"/>
    <m/>
    <m/>
    <m/>
    <m/>
    <m/>
    <m/>
    <m/>
    <m/>
    <n v="0"/>
    <m/>
    <m/>
    <m/>
    <m/>
    <m/>
    <m/>
    <m/>
    <m/>
    <n v="0.78749999999999998"/>
    <m/>
    <m/>
    <m/>
    <m/>
    <m/>
    <m/>
    <m/>
    <m/>
    <m/>
    <m/>
    <n v="24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2-15T00:00:00"/>
    <m/>
    <m/>
    <m/>
    <m/>
    <m/>
    <m/>
    <m/>
    <m/>
    <m/>
    <m/>
    <m/>
    <m/>
    <m/>
    <m/>
    <m/>
    <n v="106.7"/>
    <m/>
    <m/>
    <m/>
    <m/>
    <m/>
    <m/>
    <m/>
    <m/>
    <n v="0"/>
    <m/>
    <m/>
    <m/>
    <m/>
    <m/>
    <m/>
    <m/>
    <m/>
    <n v="1.6919999999999999"/>
    <m/>
    <m/>
    <m/>
    <m/>
    <m/>
    <m/>
    <m/>
    <m/>
    <m/>
    <m/>
    <n v="26.0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2-22T00:00:00"/>
    <m/>
    <m/>
    <m/>
    <m/>
    <m/>
    <m/>
    <m/>
    <m/>
    <m/>
    <m/>
    <m/>
    <m/>
    <m/>
    <m/>
    <m/>
    <n v="173.1"/>
    <m/>
    <m/>
    <m/>
    <m/>
    <m/>
    <m/>
    <m/>
    <m/>
    <n v="0"/>
    <m/>
    <m/>
    <m/>
    <m/>
    <m/>
    <m/>
    <m/>
    <m/>
    <n v="2.7240000000000002"/>
    <m/>
    <m/>
    <m/>
    <m/>
    <m/>
    <m/>
    <m/>
    <m/>
    <m/>
    <m/>
    <n v="30.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3-01T00:00:00"/>
    <m/>
    <m/>
    <m/>
    <m/>
    <m/>
    <m/>
    <m/>
    <m/>
    <m/>
    <m/>
    <m/>
    <m/>
    <m/>
    <m/>
    <m/>
    <n v="256.89999999999998"/>
    <m/>
    <m/>
    <m/>
    <m/>
    <m/>
    <m/>
    <m/>
    <m/>
    <n v="0"/>
    <m/>
    <m/>
    <m/>
    <m/>
    <m/>
    <m/>
    <m/>
    <m/>
    <n v="3.9039999999999999"/>
    <m/>
    <m/>
    <m/>
    <m/>
    <m/>
    <m/>
    <m/>
    <m/>
    <m/>
    <m/>
    <n v="31.2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3-08T00:00:00"/>
    <m/>
    <m/>
    <m/>
    <m/>
    <m/>
    <m/>
    <m/>
    <m/>
    <m/>
    <m/>
    <m/>
    <m/>
    <m/>
    <m/>
    <m/>
    <n v="368.5"/>
    <m/>
    <m/>
    <m/>
    <m/>
    <m/>
    <m/>
    <m/>
    <m/>
    <n v="0"/>
    <m/>
    <m/>
    <m/>
    <m/>
    <m/>
    <m/>
    <m/>
    <m/>
    <n v="5.7050000000000001"/>
    <m/>
    <m/>
    <m/>
    <m/>
    <m/>
    <m/>
    <m/>
    <m/>
    <m/>
    <m/>
    <n v="31.8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3-15T00:00:00"/>
    <m/>
    <m/>
    <m/>
    <m/>
    <m/>
    <m/>
    <m/>
    <m/>
    <m/>
    <m/>
    <m/>
    <m/>
    <m/>
    <m/>
    <m/>
    <n v="504.6"/>
    <m/>
    <m/>
    <m/>
    <m/>
    <m/>
    <m/>
    <m/>
    <m/>
    <n v="0"/>
    <m/>
    <m/>
    <m/>
    <m/>
    <m/>
    <m/>
    <m/>
    <m/>
    <n v="6.7759999999999998"/>
    <m/>
    <m/>
    <m/>
    <m/>
    <m/>
    <m/>
    <m/>
    <m/>
    <m/>
    <m/>
    <n v="37.5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3-22T00:00:00"/>
    <m/>
    <m/>
    <m/>
    <m/>
    <m/>
    <m/>
    <m/>
    <m/>
    <m/>
    <m/>
    <m/>
    <m/>
    <m/>
    <m/>
    <m/>
    <n v="614.70000000000005"/>
    <m/>
    <m/>
    <m/>
    <m/>
    <m/>
    <m/>
    <m/>
    <m/>
    <n v="0"/>
    <m/>
    <m/>
    <m/>
    <m/>
    <m/>
    <m/>
    <m/>
    <m/>
    <n v="5.8250000000000002"/>
    <m/>
    <m/>
    <m/>
    <m/>
    <m/>
    <m/>
    <m/>
    <m/>
    <m/>
    <m/>
    <n v="48.0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3-29T00:00:00"/>
    <m/>
    <m/>
    <m/>
    <m/>
    <m/>
    <m/>
    <m/>
    <m/>
    <m/>
    <m/>
    <m/>
    <m/>
    <m/>
    <m/>
    <m/>
    <n v="845.9"/>
    <m/>
    <m/>
    <m/>
    <m/>
    <m/>
    <m/>
    <m/>
    <m/>
    <n v="0"/>
    <m/>
    <m/>
    <m/>
    <m/>
    <m/>
    <m/>
    <m/>
    <m/>
    <n v="6.8819999999999997"/>
    <m/>
    <m/>
    <m/>
    <m/>
    <m/>
    <m/>
    <m/>
    <m/>
    <m/>
    <m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4-05T00:00:00"/>
    <m/>
    <m/>
    <m/>
    <m/>
    <m/>
    <m/>
    <m/>
    <m/>
    <m/>
    <m/>
    <m/>
    <m/>
    <m/>
    <m/>
    <m/>
    <n v="1085.8"/>
    <m/>
    <m/>
    <m/>
    <m/>
    <m/>
    <m/>
    <m/>
    <m/>
    <n v="13.64"/>
    <m/>
    <m/>
    <m/>
    <m/>
    <m/>
    <m/>
    <m/>
    <m/>
    <n v="6.45"/>
    <m/>
    <m/>
    <m/>
    <m/>
    <m/>
    <m/>
    <m/>
    <m/>
    <m/>
    <m/>
    <n v="69.6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4-12T00:00:00"/>
    <m/>
    <m/>
    <m/>
    <m/>
    <m/>
    <m/>
    <m/>
    <m/>
    <m/>
    <m/>
    <m/>
    <m/>
    <m/>
    <m/>
    <m/>
    <n v="1208.3"/>
    <m/>
    <m/>
    <m/>
    <m/>
    <m/>
    <m/>
    <m/>
    <m/>
    <n v="68.11"/>
    <m/>
    <m/>
    <m/>
    <m/>
    <m/>
    <m/>
    <m/>
    <m/>
    <n v="5.1989999999999998"/>
    <m/>
    <m/>
    <m/>
    <m/>
    <m/>
    <m/>
    <m/>
    <m/>
    <m/>
    <m/>
    <n v="73.31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4-20T00:00:00"/>
    <m/>
    <m/>
    <m/>
    <m/>
    <m/>
    <m/>
    <m/>
    <m/>
    <m/>
    <m/>
    <m/>
    <m/>
    <m/>
    <m/>
    <m/>
    <n v="1427.2"/>
    <m/>
    <m/>
    <m/>
    <m/>
    <m/>
    <m/>
    <m/>
    <m/>
    <n v="241.4"/>
    <m/>
    <m/>
    <m/>
    <m/>
    <m/>
    <m/>
    <m/>
    <m/>
    <n v="5.3159999999999998"/>
    <m/>
    <m/>
    <m/>
    <m/>
    <m/>
    <m/>
    <m/>
    <m/>
    <m/>
    <m/>
    <n v="78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4-26T00:00:00"/>
    <m/>
    <m/>
    <m/>
    <m/>
    <m/>
    <m/>
    <m/>
    <m/>
    <m/>
    <m/>
    <m/>
    <m/>
    <m/>
    <m/>
    <m/>
    <n v="1705.5"/>
    <m/>
    <m/>
    <m/>
    <m/>
    <m/>
    <m/>
    <m/>
    <m/>
    <n v="462.2"/>
    <m/>
    <m/>
    <m/>
    <m/>
    <m/>
    <m/>
    <m/>
    <m/>
    <n v="5.1109999999999998"/>
    <m/>
    <m/>
    <m/>
    <m/>
    <m/>
    <m/>
    <m/>
    <m/>
    <m/>
    <m/>
    <n v="83.0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5-04T00:00:00"/>
    <m/>
    <m/>
    <m/>
    <m/>
    <m/>
    <m/>
    <m/>
    <m/>
    <m/>
    <m/>
    <m/>
    <m/>
    <m/>
    <m/>
    <m/>
    <n v="1990.2"/>
    <m/>
    <m/>
    <m/>
    <m/>
    <m/>
    <m/>
    <m/>
    <m/>
    <n v="737.8"/>
    <m/>
    <m/>
    <m/>
    <m/>
    <m/>
    <m/>
    <m/>
    <m/>
    <n v="3.5390000000000001"/>
    <m/>
    <m/>
    <m/>
    <m/>
    <m/>
    <m/>
    <m/>
    <m/>
    <m/>
    <m/>
    <n v="84.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5-11T00:00:00"/>
    <m/>
    <m/>
    <m/>
    <m/>
    <m/>
    <m/>
    <m/>
    <m/>
    <m/>
    <m/>
    <m/>
    <m/>
    <m/>
    <m/>
    <m/>
    <n v="2187.9"/>
    <m/>
    <m/>
    <m/>
    <m/>
    <m/>
    <m/>
    <m/>
    <m/>
    <n v="910"/>
    <m/>
    <m/>
    <m/>
    <m/>
    <m/>
    <m/>
    <m/>
    <m/>
    <n v="1.581"/>
    <m/>
    <m/>
    <m/>
    <m/>
    <m/>
    <m/>
    <m/>
    <m/>
    <m/>
    <m/>
    <n v="85.6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5-18T00:00:00"/>
    <m/>
    <m/>
    <m/>
    <m/>
    <m/>
    <m/>
    <m/>
    <m/>
    <m/>
    <m/>
    <m/>
    <m/>
    <m/>
    <m/>
    <m/>
    <n v="2009.9"/>
    <m/>
    <m/>
    <m/>
    <m/>
    <m/>
    <m/>
    <m/>
    <m/>
    <n v="858.3"/>
    <m/>
    <m/>
    <m/>
    <m/>
    <m/>
    <m/>
    <m/>
    <m/>
    <n v="9.2700000000000005E-2"/>
    <m/>
    <m/>
    <m/>
    <m/>
    <m/>
    <m/>
    <m/>
    <m/>
    <m/>
    <m/>
    <n v="90.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5-25T00:00:00"/>
    <m/>
    <m/>
    <m/>
    <m/>
    <m/>
    <m/>
    <m/>
    <m/>
    <m/>
    <m/>
    <m/>
    <m/>
    <m/>
    <m/>
    <m/>
    <n v="1932.8"/>
    <m/>
    <m/>
    <m/>
    <m/>
    <m/>
    <m/>
    <m/>
    <m/>
    <n v="848.7"/>
    <m/>
    <m/>
    <m/>
    <m/>
    <m/>
    <m/>
    <m/>
    <m/>
    <n v="4.4999999999999997E-3"/>
    <m/>
    <m/>
    <m/>
    <m/>
    <m/>
    <m/>
    <m/>
    <m/>
    <m/>
    <m/>
    <n v="92.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HighIrrWet"/>
    <d v="1994-05-30T00:00:00"/>
    <m/>
    <m/>
    <m/>
    <m/>
    <m/>
    <m/>
    <m/>
    <m/>
    <m/>
    <m/>
    <m/>
    <m/>
    <m/>
    <m/>
    <m/>
    <n v="1927.6"/>
    <m/>
    <m/>
    <m/>
    <m/>
    <n v="4.3110000000000002E-2"/>
    <m/>
    <n v="19958.246346555301"/>
    <m/>
    <n v="860.4"/>
    <m/>
    <m/>
    <m/>
    <m/>
    <m/>
    <m/>
    <m/>
    <m/>
    <n v="0"/>
    <m/>
    <m/>
    <m/>
    <m/>
    <m/>
    <m/>
    <s v="HarvestRipe"/>
    <m/>
    <m/>
    <m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1-04T00:00:00"/>
    <m/>
    <m/>
    <m/>
    <m/>
    <m/>
    <m/>
    <m/>
    <m/>
    <m/>
    <m/>
    <m/>
    <m/>
    <m/>
    <m/>
    <m/>
    <n v="3.0249999999999999"/>
    <m/>
    <m/>
    <m/>
    <m/>
    <m/>
    <m/>
    <m/>
    <m/>
    <n v="0"/>
    <m/>
    <m/>
    <m/>
    <m/>
    <m/>
    <m/>
    <m/>
    <m/>
    <n v="3.6499999999999998E-2"/>
    <m/>
    <m/>
    <m/>
    <m/>
    <m/>
    <m/>
    <m/>
    <m/>
    <m/>
    <m/>
    <n v="10.8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1-11T00:00:00"/>
    <m/>
    <m/>
    <m/>
    <m/>
    <m/>
    <m/>
    <m/>
    <m/>
    <m/>
    <m/>
    <m/>
    <m/>
    <m/>
    <m/>
    <m/>
    <n v="5.282"/>
    <m/>
    <m/>
    <m/>
    <m/>
    <m/>
    <m/>
    <m/>
    <m/>
    <n v="0"/>
    <m/>
    <m/>
    <m/>
    <m/>
    <m/>
    <m/>
    <m/>
    <m/>
    <n v="5.9499999999999997E-2"/>
    <m/>
    <m/>
    <m/>
    <m/>
    <m/>
    <m/>
    <m/>
    <m/>
    <m/>
    <m/>
    <n v="11.4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1-18T00:00:00"/>
    <m/>
    <m/>
    <m/>
    <m/>
    <m/>
    <m/>
    <m/>
    <m/>
    <m/>
    <m/>
    <m/>
    <m/>
    <m/>
    <m/>
    <m/>
    <n v="8.6419999999999995"/>
    <m/>
    <m/>
    <m/>
    <m/>
    <m/>
    <m/>
    <m/>
    <m/>
    <n v="0"/>
    <m/>
    <m/>
    <m/>
    <m/>
    <m/>
    <m/>
    <m/>
    <m/>
    <n v="9.64E-2"/>
    <m/>
    <m/>
    <m/>
    <m/>
    <m/>
    <m/>
    <m/>
    <m/>
    <m/>
    <m/>
    <n v="15.0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1-25T00:00:00"/>
    <m/>
    <m/>
    <m/>
    <m/>
    <m/>
    <m/>
    <m/>
    <m/>
    <m/>
    <m/>
    <m/>
    <m/>
    <m/>
    <m/>
    <m/>
    <n v="14.18"/>
    <m/>
    <m/>
    <m/>
    <m/>
    <m/>
    <m/>
    <m/>
    <m/>
    <n v="0"/>
    <m/>
    <m/>
    <m/>
    <m/>
    <m/>
    <m/>
    <m/>
    <m/>
    <n v="0.19170000000000001"/>
    <m/>
    <m/>
    <m/>
    <m/>
    <m/>
    <m/>
    <m/>
    <m/>
    <m/>
    <m/>
    <n v="21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2-01T00:00:00"/>
    <m/>
    <m/>
    <m/>
    <m/>
    <m/>
    <m/>
    <m/>
    <m/>
    <m/>
    <m/>
    <m/>
    <m/>
    <m/>
    <m/>
    <m/>
    <n v="25.81"/>
    <m/>
    <m/>
    <m/>
    <m/>
    <m/>
    <m/>
    <m/>
    <m/>
    <n v="0"/>
    <m/>
    <m/>
    <m/>
    <m/>
    <m/>
    <m/>
    <m/>
    <m/>
    <n v="0.30669999999999997"/>
    <m/>
    <m/>
    <m/>
    <m/>
    <m/>
    <m/>
    <m/>
    <m/>
    <m/>
    <m/>
    <n v="22.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2-08T00:00:00"/>
    <m/>
    <m/>
    <m/>
    <m/>
    <m/>
    <m/>
    <m/>
    <m/>
    <m/>
    <m/>
    <m/>
    <m/>
    <m/>
    <m/>
    <m/>
    <n v="35.29"/>
    <m/>
    <m/>
    <m/>
    <m/>
    <m/>
    <m/>
    <m/>
    <m/>
    <n v="0"/>
    <m/>
    <m/>
    <m/>
    <m/>
    <m/>
    <m/>
    <m/>
    <m/>
    <n v="0.59819999999999995"/>
    <m/>
    <m/>
    <m/>
    <m/>
    <m/>
    <m/>
    <m/>
    <m/>
    <m/>
    <m/>
    <n v="22.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2-15T00:00:00"/>
    <m/>
    <m/>
    <m/>
    <m/>
    <m/>
    <m/>
    <m/>
    <m/>
    <m/>
    <m/>
    <m/>
    <m/>
    <m/>
    <m/>
    <m/>
    <n v="62.96"/>
    <m/>
    <m/>
    <m/>
    <m/>
    <m/>
    <m/>
    <m/>
    <m/>
    <n v="0"/>
    <m/>
    <m/>
    <m/>
    <m/>
    <m/>
    <m/>
    <m/>
    <m/>
    <n v="1.0429999999999999"/>
    <m/>
    <m/>
    <m/>
    <m/>
    <m/>
    <m/>
    <m/>
    <m/>
    <m/>
    <m/>
    <n v="24.5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2-22T00:00:00"/>
    <m/>
    <m/>
    <m/>
    <m/>
    <m/>
    <m/>
    <m/>
    <m/>
    <m/>
    <m/>
    <m/>
    <m/>
    <m/>
    <m/>
    <m/>
    <n v="115"/>
    <m/>
    <m/>
    <m/>
    <m/>
    <m/>
    <m/>
    <m/>
    <m/>
    <n v="0"/>
    <m/>
    <m/>
    <m/>
    <m/>
    <m/>
    <m/>
    <m/>
    <m/>
    <n v="1.927"/>
    <m/>
    <m/>
    <m/>
    <m/>
    <m/>
    <m/>
    <m/>
    <m/>
    <m/>
    <m/>
    <n v="29.4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3-01T00:00:00"/>
    <m/>
    <m/>
    <m/>
    <m/>
    <m/>
    <m/>
    <m/>
    <m/>
    <m/>
    <m/>
    <m/>
    <m/>
    <m/>
    <m/>
    <m/>
    <n v="195.1"/>
    <m/>
    <m/>
    <m/>
    <m/>
    <m/>
    <m/>
    <m/>
    <m/>
    <n v="0"/>
    <m/>
    <m/>
    <m/>
    <m/>
    <m/>
    <m/>
    <m/>
    <m/>
    <n v="2.9039999999999999"/>
    <m/>
    <m/>
    <m/>
    <m/>
    <m/>
    <m/>
    <m/>
    <m/>
    <m/>
    <m/>
    <n v="31.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3-08T00:00:00"/>
    <m/>
    <m/>
    <m/>
    <m/>
    <m/>
    <m/>
    <m/>
    <m/>
    <m/>
    <m/>
    <m/>
    <m/>
    <m/>
    <m/>
    <m/>
    <n v="289.3"/>
    <m/>
    <m/>
    <m/>
    <m/>
    <m/>
    <m/>
    <m/>
    <m/>
    <n v="0"/>
    <m/>
    <m/>
    <m/>
    <m/>
    <m/>
    <m/>
    <m/>
    <m/>
    <n v="4.1159999999999997"/>
    <m/>
    <m/>
    <m/>
    <m/>
    <m/>
    <m/>
    <m/>
    <m/>
    <m/>
    <m/>
    <n v="31.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3-15T00:00:00"/>
    <m/>
    <m/>
    <m/>
    <m/>
    <m/>
    <m/>
    <m/>
    <m/>
    <m/>
    <m/>
    <m/>
    <m/>
    <m/>
    <m/>
    <m/>
    <n v="348"/>
    <m/>
    <m/>
    <m/>
    <m/>
    <m/>
    <m/>
    <m/>
    <m/>
    <n v="0"/>
    <m/>
    <m/>
    <m/>
    <m/>
    <m/>
    <m/>
    <m/>
    <m/>
    <n v="4.0069999999999997"/>
    <m/>
    <m/>
    <m/>
    <m/>
    <m/>
    <m/>
    <m/>
    <m/>
    <m/>
    <m/>
    <n v="35.770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3-22T00:00:00"/>
    <m/>
    <m/>
    <m/>
    <m/>
    <m/>
    <m/>
    <m/>
    <m/>
    <m/>
    <m/>
    <m/>
    <m/>
    <m/>
    <m/>
    <m/>
    <n v="446.1"/>
    <m/>
    <m/>
    <m/>
    <m/>
    <m/>
    <m/>
    <m/>
    <m/>
    <n v="0"/>
    <m/>
    <m/>
    <m/>
    <m/>
    <m/>
    <m/>
    <m/>
    <m/>
    <n v="4.0830000000000002"/>
    <m/>
    <m/>
    <m/>
    <m/>
    <m/>
    <m/>
    <m/>
    <m/>
    <m/>
    <m/>
    <n v="47.7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3-29T00:00:00"/>
    <m/>
    <m/>
    <m/>
    <m/>
    <m/>
    <m/>
    <m/>
    <m/>
    <m/>
    <m/>
    <m/>
    <m/>
    <m/>
    <m/>
    <m/>
    <n v="529.70000000000005"/>
    <m/>
    <m/>
    <m/>
    <m/>
    <m/>
    <m/>
    <m/>
    <m/>
    <n v="0"/>
    <m/>
    <m/>
    <m/>
    <m/>
    <m/>
    <m/>
    <m/>
    <m/>
    <n v="3.9209999999999998"/>
    <m/>
    <m/>
    <m/>
    <m/>
    <m/>
    <m/>
    <m/>
    <m/>
    <m/>
    <m/>
    <n v="55.0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4-05T00:00:00"/>
    <m/>
    <m/>
    <m/>
    <m/>
    <m/>
    <m/>
    <m/>
    <m/>
    <m/>
    <m/>
    <m/>
    <m/>
    <m/>
    <m/>
    <m/>
    <n v="731.9"/>
    <m/>
    <m/>
    <m/>
    <m/>
    <m/>
    <m/>
    <m/>
    <m/>
    <n v="9.907"/>
    <m/>
    <m/>
    <m/>
    <m/>
    <m/>
    <m/>
    <m/>
    <m/>
    <n v="3.649"/>
    <m/>
    <m/>
    <m/>
    <m/>
    <m/>
    <m/>
    <m/>
    <m/>
    <m/>
    <m/>
    <n v="67.849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4-12T00:00:00"/>
    <m/>
    <m/>
    <m/>
    <m/>
    <m/>
    <m/>
    <m/>
    <m/>
    <m/>
    <m/>
    <m/>
    <m/>
    <m/>
    <m/>
    <m/>
    <n v="982"/>
    <m/>
    <m/>
    <m/>
    <m/>
    <m/>
    <m/>
    <m/>
    <m/>
    <n v="54.09"/>
    <m/>
    <m/>
    <m/>
    <m/>
    <m/>
    <m/>
    <m/>
    <m/>
    <n v="3.524"/>
    <m/>
    <m/>
    <m/>
    <m/>
    <m/>
    <m/>
    <m/>
    <m/>
    <m/>
    <m/>
    <n v="72.4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4-20T00:00:00"/>
    <m/>
    <m/>
    <m/>
    <m/>
    <m/>
    <m/>
    <m/>
    <m/>
    <m/>
    <m/>
    <m/>
    <m/>
    <m/>
    <m/>
    <m/>
    <n v="1071.9000000000001"/>
    <m/>
    <m/>
    <m/>
    <m/>
    <m/>
    <m/>
    <m/>
    <m/>
    <n v="201.8"/>
    <m/>
    <m/>
    <m/>
    <m/>
    <m/>
    <m/>
    <m/>
    <m/>
    <n v="2.4700000000000002"/>
    <m/>
    <m/>
    <m/>
    <m/>
    <m/>
    <m/>
    <m/>
    <m/>
    <m/>
    <m/>
    <n v="78.2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4-26T00:00:00"/>
    <m/>
    <m/>
    <m/>
    <m/>
    <m/>
    <m/>
    <m/>
    <m/>
    <m/>
    <m/>
    <m/>
    <m/>
    <m/>
    <m/>
    <m/>
    <n v="1129.4000000000001"/>
    <m/>
    <m/>
    <m/>
    <m/>
    <m/>
    <m/>
    <m/>
    <m/>
    <n v="329.2"/>
    <m/>
    <m/>
    <m/>
    <m/>
    <m/>
    <m/>
    <m/>
    <m/>
    <n v="2.1150000000000002"/>
    <m/>
    <m/>
    <m/>
    <m/>
    <m/>
    <m/>
    <m/>
    <m/>
    <m/>
    <m/>
    <n v="82.0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5-04T00:00:00"/>
    <m/>
    <m/>
    <m/>
    <m/>
    <m/>
    <m/>
    <m/>
    <m/>
    <m/>
    <m/>
    <m/>
    <m/>
    <m/>
    <m/>
    <m/>
    <n v="1323.2"/>
    <m/>
    <m/>
    <m/>
    <m/>
    <m/>
    <m/>
    <m/>
    <m/>
    <n v="520.5"/>
    <m/>
    <m/>
    <m/>
    <m/>
    <m/>
    <m/>
    <m/>
    <m/>
    <n v="0.76300000000000001"/>
    <m/>
    <m/>
    <m/>
    <m/>
    <m/>
    <m/>
    <m/>
    <m/>
    <m/>
    <m/>
    <n v="84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5-11T00:00:00"/>
    <m/>
    <m/>
    <m/>
    <m/>
    <m/>
    <m/>
    <m/>
    <m/>
    <m/>
    <m/>
    <m/>
    <m/>
    <m/>
    <m/>
    <m/>
    <n v="1334.3"/>
    <m/>
    <m/>
    <m/>
    <m/>
    <m/>
    <m/>
    <m/>
    <m/>
    <n v="595.6"/>
    <m/>
    <m/>
    <m/>
    <m/>
    <m/>
    <m/>
    <m/>
    <m/>
    <n v="0.17399999999999999"/>
    <m/>
    <m/>
    <m/>
    <m/>
    <m/>
    <m/>
    <m/>
    <m/>
    <m/>
    <m/>
    <n v="87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5-18T00:00:00"/>
    <m/>
    <m/>
    <m/>
    <m/>
    <m/>
    <m/>
    <m/>
    <m/>
    <m/>
    <m/>
    <m/>
    <m/>
    <m/>
    <m/>
    <m/>
    <n v="1363.1"/>
    <m/>
    <m/>
    <m/>
    <m/>
    <m/>
    <m/>
    <m/>
    <m/>
    <n v="615.5"/>
    <m/>
    <m/>
    <m/>
    <m/>
    <m/>
    <m/>
    <m/>
    <m/>
    <n v="0"/>
    <m/>
    <m/>
    <m/>
    <m/>
    <m/>
    <m/>
    <m/>
    <m/>
    <m/>
    <m/>
    <n v="92.5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Dry"/>
    <d v="1994-05-25T00:00:00"/>
    <m/>
    <m/>
    <m/>
    <m/>
    <m/>
    <m/>
    <m/>
    <m/>
    <m/>
    <m/>
    <m/>
    <m/>
    <m/>
    <m/>
    <m/>
    <n v="1385.7"/>
    <m/>
    <m/>
    <m/>
    <m/>
    <m/>
    <m/>
    <m/>
    <m/>
    <n v="619"/>
    <m/>
    <m/>
    <m/>
    <m/>
    <m/>
    <m/>
    <m/>
    <m/>
    <n v="0"/>
    <m/>
    <m/>
    <m/>
    <m/>
    <m/>
    <m/>
    <s v="HarvestRipe"/>
    <m/>
    <m/>
    <m/>
    <n v="92.7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1-04T00:00:00"/>
    <m/>
    <m/>
    <m/>
    <m/>
    <m/>
    <m/>
    <m/>
    <m/>
    <m/>
    <m/>
    <m/>
    <m/>
    <m/>
    <m/>
    <m/>
    <n v="2.512"/>
    <m/>
    <m/>
    <m/>
    <m/>
    <m/>
    <m/>
    <m/>
    <m/>
    <n v="0"/>
    <m/>
    <m/>
    <m/>
    <m/>
    <m/>
    <m/>
    <m/>
    <m/>
    <n v="3.0700000000000002E-2"/>
    <m/>
    <m/>
    <m/>
    <m/>
    <m/>
    <m/>
    <m/>
    <m/>
    <m/>
    <m/>
    <n v="10.5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1-11T00:00:00"/>
    <m/>
    <m/>
    <m/>
    <m/>
    <m/>
    <m/>
    <m/>
    <m/>
    <m/>
    <m/>
    <m/>
    <m/>
    <m/>
    <m/>
    <m/>
    <n v="4.8440000000000003"/>
    <m/>
    <m/>
    <m/>
    <m/>
    <m/>
    <m/>
    <m/>
    <m/>
    <n v="0"/>
    <m/>
    <m/>
    <m/>
    <m/>
    <m/>
    <m/>
    <m/>
    <m/>
    <n v="5.3499999999999999E-2"/>
    <m/>
    <m/>
    <m/>
    <m/>
    <m/>
    <m/>
    <m/>
    <m/>
    <m/>
    <m/>
    <n v="11.0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1-18T00:00:00"/>
    <m/>
    <m/>
    <m/>
    <m/>
    <m/>
    <m/>
    <m/>
    <m/>
    <m/>
    <m/>
    <m/>
    <m/>
    <m/>
    <m/>
    <m/>
    <n v="8.7119999999999997"/>
    <m/>
    <m/>
    <m/>
    <m/>
    <m/>
    <m/>
    <m/>
    <m/>
    <n v="0"/>
    <m/>
    <m/>
    <m/>
    <m/>
    <m/>
    <m/>
    <m/>
    <m/>
    <n v="9.7699999999999995E-2"/>
    <m/>
    <m/>
    <m/>
    <m/>
    <m/>
    <m/>
    <m/>
    <m/>
    <m/>
    <m/>
    <n v="14.7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1-25T00:00:00"/>
    <m/>
    <m/>
    <m/>
    <m/>
    <m/>
    <m/>
    <m/>
    <m/>
    <m/>
    <m/>
    <m/>
    <m/>
    <m/>
    <m/>
    <m/>
    <n v="13.7"/>
    <m/>
    <m/>
    <m/>
    <m/>
    <m/>
    <m/>
    <m/>
    <m/>
    <n v="0"/>
    <m/>
    <m/>
    <m/>
    <m/>
    <m/>
    <m/>
    <m/>
    <m/>
    <n v="0.1837"/>
    <m/>
    <m/>
    <m/>
    <m/>
    <m/>
    <m/>
    <m/>
    <m/>
    <m/>
    <m/>
    <n v="21.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2-01T00:00:00"/>
    <m/>
    <m/>
    <m/>
    <m/>
    <m/>
    <m/>
    <m/>
    <m/>
    <m/>
    <m/>
    <m/>
    <m/>
    <m/>
    <m/>
    <m/>
    <n v="26.62"/>
    <m/>
    <m/>
    <m/>
    <m/>
    <m/>
    <m/>
    <m/>
    <m/>
    <n v="0"/>
    <m/>
    <m/>
    <m/>
    <m/>
    <m/>
    <m/>
    <m/>
    <m/>
    <n v="0.33250000000000002"/>
    <m/>
    <m/>
    <m/>
    <m/>
    <m/>
    <m/>
    <m/>
    <m/>
    <m/>
    <m/>
    <n v="22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2-08T00:00:00"/>
    <m/>
    <m/>
    <m/>
    <m/>
    <m/>
    <m/>
    <m/>
    <m/>
    <m/>
    <m/>
    <m/>
    <m/>
    <m/>
    <m/>
    <m/>
    <n v="38"/>
    <m/>
    <m/>
    <m/>
    <m/>
    <m/>
    <m/>
    <m/>
    <m/>
    <n v="0"/>
    <m/>
    <m/>
    <m/>
    <m/>
    <m/>
    <m/>
    <m/>
    <m/>
    <n v="0.65200000000000002"/>
    <m/>
    <m/>
    <m/>
    <m/>
    <m/>
    <m/>
    <m/>
    <m/>
    <m/>
    <m/>
    <n v="23.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2-15T00:00:00"/>
    <m/>
    <m/>
    <m/>
    <m/>
    <m/>
    <m/>
    <m/>
    <m/>
    <m/>
    <m/>
    <m/>
    <m/>
    <m/>
    <m/>
    <m/>
    <n v="70.069999999999993"/>
    <m/>
    <m/>
    <m/>
    <m/>
    <m/>
    <m/>
    <m/>
    <m/>
    <n v="0"/>
    <m/>
    <m/>
    <m/>
    <m/>
    <m/>
    <m/>
    <m/>
    <m/>
    <n v="1.147"/>
    <m/>
    <m/>
    <m/>
    <m/>
    <m/>
    <m/>
    <m/>
    <m/>
    <m/>
    <m/>
    <n v="25.4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2-22T00:00:00"/>
    <m/>
    <m/>
    <m/>
    <m/>
    <m/>
    <m/>
    <m/>
    <m/>
    <m/>
    <m/>
    <m/>
    <m/>
    <m/>
    <m/>
    <m/>
    <n v="137"/>
    <m/>
    <m/>
    <m/>
    <m/>
    <m/>
    <m/>
    <m/>
    <m/>
    <n v="0"/>
    <m/>
    <m/>
    <m/>
    <m/>
    <m/>
    <m/>
    <m/>
    <m/>
    <n v="2.246"/>
    <m/>
    <m/>
    <m/>
    <m/>
    <m/>
    <m/>
    <m/>
    <m/>
    <m/>
    <m/>
    <n v="29.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3-01T00:00:00"/>
    <m/>
    <m/>
    <m/>
    <m/>
    <m/>
    <m/>
    <m/>
    <m/>
    <m/>
    <m/>
    <m/>
    <m/>
    <m/>
    <m/>
    <m/>
    <n v="218.5"/>
    <m/>
    <m/>
    <m/>
    <m/>
    <m/>
    <m/>
    <m/>
    <m/>
    <n v="0"/>
    <m/>
    <m/>
    <m/>
    <m/>
    <m/>
    <m/>
    <m/>
    <m/>
    <n v="3.419"/>
    <m/>
    <m/>
    <m/>
    <m/>
    <m/>
    <m/>
    <m/>
    <m/>
    <m/>
    <m/>
    <n v="30.9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3-08T00:00:00"/>
    <m/>
    <m/>
    <m/>
    <m/>
    <m/>
    <m/>
    <m/>
    <m/>
    <m/>
    <m/>
    <m/>
    <m/>
    <m/>
    <m/>
    <m/>
    <n v="339.7"/>
    <m/>
    <m/>
    <m/>
    <m/>
    <m/>
    <m/>
    <m/>
    <m/>
    <n v="0"/>
    <m/>
    <m/>
    <m/>
    <m/>
    <m/>
    <m/>
    <m/>
    <m/>
    <n v="5.3369999999999997"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3-15T00:00:00"/>
    <m/>
    <m/>
    <m/>
    <m/>
    <m/>
    <m/>
    <m/>
    <m/>
    <m/>
    <m/>
    <m/>
    <m/>
    <m/>
    <m/>
    <m/>
    <n v="435.1"/>
    <m/>
    <m/>
    <m/>
    <m/>
    <m/>
    <m/>
    <m/>
    <m/>
    <n v="0"/>
    <m/>
    <m/>
    <m/>
    <m/>
    <m/>
    <m/>
    <m/>
    <m/>
    <n v="6.3929999999999998"/>
    <m/>
    <m/>
    <m/>
    <m/>
    <m/>
    <m/>
    <m/>
    <m/>
    <m/>
    <m/>
    <n v="35.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3-22T00:00:00"/>
    <m/>
    <m/>
    <m/>
    <m/>
    <m/>
    <m/>
    <m/>
    <m/>
    <m/>
    <m/>
    <m/>
    <m/>
    <m/>
    <m/>
    <m/>
    <n v="529.5"/>
    <m/>
    <m/>
    <m/>
    <m/>
    <m/>
    <m/>
    <m/>
    <m/>
    <n v="0"/>
    <m/>
    <m/>
    <m/>
    <m/>
    <m/>
    <m/>
    <m/>
    <m/>
    <n v="6.6550000000000002"/>
    <m/>
    <m/>
    <m/>
    <m/>
    <m/>
    <m/>
    <m/>
    <m/>
    <m/>
    <m/>
    <n v="42.5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3-29T00:00:00"/>
    <m/>
    <m/>
    <m/>
    <m/>
    <m/>
    <m/>
    <m/>
    <m/>
    <m/>
    <m/>
    <m/>
    <m/>
    <m/>
    <m/>
    <m/>
    <n v="732"/>
    <m/>
    <m/>
    <m/>
    <m/>
    <m/>
    <m/>
    <m/>
    <m/>
    <n v="0"/>
    <m/>
    <m/>
    <m/>
    <m/>
    <m/>
    <m/>
    <m/>
    <m/>
    <n v="7.1440000000000001"/>
    <m/>
    <m/>
    <m/>
    <m/>
    <m/>
    <m/>
    <m/>
    <m/>
    <m/>
    <m/>
    <n v="50.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4-05T00:00:00"/>
    <m/>
    <m/>
    <m/>
    <m/>
    <m/>
    <m/>
    <m/>
    <m/>
    <m/>
    <m/>
    <m/>
    <m/>
    <m/>
    <m/>
    <m/>
    <n v="782.3"/>
    <m/>
    <m/>
    <m/>
    <m/>
    <m/>
    <m/>
    <m/>
    <m/>
    <n v="2.6179999999999999"/>
    <m/>
    <m/>
    <m/>
    <m/>
    <m/>
    <m/>
    <m/>
    <m/>
    <n v="5.9459999999999997"/>
    <m/>
    <m/>
    <m/>
    <m/>
    <m/>
    <m/>
    <m/>
    <m/>
    <m/>
    <m/>
    <n v="62.5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4-12T00:00:00"/>
    <m/>
    <m/>
    <m/>
    <m/>
    <m/>
    <m/>
    <m/>
    <m/>
    <m/>
    <m/>
    <m/>
    <m/>
    <m/>
    <m/>
    <m/>
    <n v="978.4"/>
    <m/>
    <m/>
    <m/>
    <m/>
    <m/>
    <m/>
    <m/>
    <m/>
    <n v="22.68"/>
    <m/>
    <m/>
    <m/>
    <m/>
    <m/>
    <m/>
    <m/>
    <m/>
    <n v="5.569"/>
    <m/>
    <m/>
    <m/>
    <m/>
    <m/>
    <m/>
    <m/>
    <m/>
    <m/>
    <m/>
    <n v="71.4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4-20T00:00:00"/>
    <m/>
    <m/>
    <m/>
    <m/>
    <m/>
    <m/>
    <m/>
    <m/>
    <m/>
    <m/>
    <m/>
    <m/>
    <m/>
    <m/>
    <m/>
    <n v="1337.6"/>
    <m/>
    <m/>
    <m/>
    <m/>
    <m/>
    <m/>
    <m/>
    <m/>
    <n v="127.5"/>
    <m/>
    <m/>
    <m/>
    <m/>
    <m/>
    <m/>
    <m/>
    <m/>
    <n v="6.36"/>
    <m/>
    <m/>
    <m/>
    <m/>
    <m/>
    <m/>
    <m/>
    <m/>
    <m/>
    <m/>
    <n v="76.7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4-26T00:00:00"/>
    <m/>
    <m/>
    <m/>
    <m/>
    <m/>
    <m/>
    <m/>
    <m/>
    <m/>
    <m/>
    <m/>
    <m/>
    <m/>
    <m/>
    <m/>
    <n v="1437.8"/>
    <m/>
    <m/>
    <m/>
    <m/>
    <m/>
    <m/>
    <m/>
    <m/>
    <n v="294.60000000000002"/>
    <m/>
    <m/>
    <m/>
    <m/>
    <m/>
    <m/>
    <m/>
    <m/>
    <n v="5.3609999999999998"/>
    <m/>
    <m/>
    <m/>
    <m/>
    <m/>
    <m/>
    <m/>
    <m/>
    <m/>
    <m/>
    <n v="79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5-04T00:00:00"/>
    <m/>
    <m/>
    <m/>
    <m/>
    <m/>
    <m/>
    <m/>
    <m/>
    <m/>
    <m/>
    <m/>
    <m/>
    <m/>
    <m/>
    <m/>
    <n v="1503.2"/>
    <m/>
    <m/>
    <m/>
    <m/>
    <m/>
    <m/>
    <m/>
    <m/>
    <n v="455"/>
    <m/>
    <m/>
    <m/>
    <m/>
    <m/>
    <m/>
    <m/>
    <m/>
    <n v="4.1239999999999997"/>
    <m/>
    <m/>
    <m/>
    <m/>
    <m/>
    <m/>
    <m/>
    <m/>
    <m/>
    <m/>
    <n v="83.2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5-11T00:00:00"/>
    <m/>
    <m/>
    <m/>
    <m/>
    <m/>
    <m/>
    <m/>
    <m/>
    <m/>
    <m/>
    <m/>
    <m/>
    <m/>
    <m/>
    <m/>
    <n v="1800"/>
    <m/>
    <m/>
    <m/>
    <m/>
    <m/>
    <m/>
    <m/>
    <m/>
    <n v="647.6"/>
    <m/>
    <m/>
    <m/>
    <m/>
    <m/>
    <m/>
    <m/>
    <m/>
    <n v="3.056"/>
    <m/>
    <m/>
    <m/>
    <m/>
    <m/>
    <m/>
    <m/>
    <m/>
    <m/>
    <m/>
    <n v="84.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5-18T00:00:00"/>
    <m/>
    <m/>
    <m/>
    <m/>
    <m/>
    <m/>
    <m/>
    <m/>
    <m/>
    <m/>
    <m/>
    <m/>
    <m/>
    <m/>
    <m/>
    <n v="1847.5"/>
    <m/>
    <m/>
    <m/>
    <m/>
    <m/>
    <m/>
    <m/>
    <m/>
    <n v="762.4"/>
    <m/>
    <m/>
    <m/>
    <m/>
    <m/>
    <m/>
    <m/>
    <m/>
    <n v="1.0049999999999999"/>
    <m/>
    <m/>
    <m/>
    <m/>
    <m/>
    <m/>
    <m/>
    <m/>
    <m/>
    <m/>
    <n v="86.6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5-25T00:00:00"/>
    <m/>
    <m/>
    <m/>
    <m/>
    <m/>
    <m/>
    <m/>
    <m/>
    <m/>
    <m/>
    <m/>
    <m/>
    <m/>
    <m/>
    <m/>
    <n v="1921.2"/>
    <m/>
    <m/>
    <m/>
    <m/>
    <m/>
    <m/>
    <m/>
    <m/>
    <n v="829.3"/>
    <m/>
    <m/>
    <m/>
    <m/>
    <m/>
    <m/>
    <m/>
    <m/>
    <n v="4.4999999999999998E-2"/>
    <m/>
    <m/>
    <m/>
    <m/>
    <m/>
    <m/>
    <m/>
    <m/>
    <m/>
    <m/>
    <n v="92.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3CO2NormalIrrWet"/>
    <d v="1994-05-30T00:00:00"/>
    <m/>
    <m/>
    <m/>
    <m/>
    <m/>
    <m/>
    <m/>
    <m/>
    <m/>
    <m/>
    <m/>
    <m/>
    <m/>
    <m/>
    <m/>
    <n v="1800"/>
    <m/>
    <m/>
    <m/>
    <m/>
    <m/>
    <m/>
    <m/>
    <m/>
    <n v="768.1"/>
    <m/>
    <m/>
    <m/>
    <m/>
    <m/>
    <m/>
    <m/>
    <m/>
    <n v="0"/>
    <m/>
    <m/>
    <m/>
    <m/>
    <m/>
    <m/>
    <s v="HarvestRipe"/>
    <m/>
    <m/>
    <m/>
    <n v="92.9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lbericSOW2002-05-15"/>
    <m/>
    <s v="Albe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6"/>
    <n v="1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lbericSOW2002-09-09"/>
    <m/>
    <s v="Albe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9"/>
    <n v="1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lbericSOW2003-03-14"/>
    <m/>
    <s v="Albe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1"/>
    <n v="2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lbericSOW2003-05-21"/>
    <m/>
    <s v="Albe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3"/>
    <n v="1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lbericSOW2003-09-02"/>
    <m/>
    <s v="Albe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7"/>
    <n v="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lbericSOW2004-03-23"/>
    <m/>
    <s v="Albe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9"/>
    <n v="2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lbericSOW2004-05-28"/>
    <m/>
    <s v="Albe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9"/>
    <n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lbericSOW2004-09-06"/>
    <m/>
    <s v="Albe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5"/>
    <n v="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lbericSOW2005-04-04"/>
    <m/>
    <s v="Albe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6"/>
    <n v="2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lbericSOW2005-05-27"/>
    <m/>
    <s v="Albe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5"/>
    <n v="1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lbericSOW2005-09-05"/>
    <m/>
    <s v="Albe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2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1-04-09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0"/>
    <n v="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1-06-15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6"/>
    <n v="1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2-03-07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0"/>
    <n v="2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2-05-15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7"/>
    <n v="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3-03-14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8"/>
    <n v="2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3-05-21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0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4-03-23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3"/>
    <n v="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4-05-28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3"/>
    <n v="1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5-04-04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3"/>
    <n v="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5-05-27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3"/>
    <n v="1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6-03-13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2"/>
    <n v="2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6-05-10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7"/>
    <n v="1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7-04-24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5"/>
    <n v="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7-06-28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4"/>
    <n v="1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8-04-11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8"/>
    <n v="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8-06-06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1"/>
    <n v="1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9-03-20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7"/>
    <n v="2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9-03-20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9"/>
    <n v="2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9-06-05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5"/>
    <n v="1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9-06-05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5"/>
    <n v="1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9-08-24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9"/>
    <n v="1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09-08-24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9"/>
    <n v="1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10-03-30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9"/>
    <n v="2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10-03-30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9"/>
    <n v="2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10-07-06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0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10-07-06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1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11-03-30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3"/>
    <n v="2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11-03-30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1"/>
    <n v="2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11-05-11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1"/>
    <n v="1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11-05-11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9"/>
    <n v="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12-04-05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9"/>
    <n v="2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12-04-05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2"/>
    <n v="2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12-06-28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7"/>
    <n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marokSOW2012-06-28"/>
    <m/>
    <s v="Amar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8"/>
    <n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spiringSOW2005-05-27"/>
    <m/>
    <s v="Aspi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3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spiringSOW2006-03-13"/>
    <m/>
    <s v="Aspi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2"/>
    <n v="2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spiringSOW2006-05-10"/>
    <m/>
    <s v="Aspi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6"/>
    <n v="1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spiringSOW2007-04-24"/>
    <m/>
    <s v="Aspi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9"/>
    <n v="2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spiringSOW2007-06-28"/>
    <m/>
    <s v="Aspi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0"/>
    <n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spiringSOW2008-04-11"/>
    <m/>
    <s v="Aspi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5"/>
    <n v="2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AspiringSOW2008-06-06"/>
    <m/>
    <s v="Aspi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8"/>
    <n v="1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SpringSOW2009-03-20"/>
    <m/>
    <s v="BattenSp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3"/>
    <n v="2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SpringSOW2009-06-05"/>
    <m/>
    <s v="BattenSp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1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SpringSOW2009-08-24"/>
    <m/>
    <s v="BattenSp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7"/>
    <n v="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SpringSOW2010-03-30"/>
    <m/>
    <s v="BattenSp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3"/>
    <n v="2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SpringSOW2010-07-06"/>
    <m/>
    <s v="BattenSp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4"/>
    <n v="1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SpringSOW2010-10-04"/>
    <m/>
    <s v="BattenSp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0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SpringSOW2010-11-30"/>
    <m/>
    <s v="BattenSp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49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SpringSOW2011-03-30"/>
    <m/>
    <s v="BattenSp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6"/>
    <n v="2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SpringSOW2011-05-11"/>
    <m/>
    <s v="BattenSp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2"/>
    <n v="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SpringSOW2011-09-09"/>
    <m/>
    <s v="BattenSp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6"/>
    <n v="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SpringSOW2012-04-05"/>
    <m/>
    <s v="BattenSp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7"/>
    <n v="2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SpringSOW2012-06-28"/>
    <m/>
    <s v="BattenSp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3"/>
    <n v="1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SpringSOW2012-09-25"/>
    <m/>
    <s v="BattenSpr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0"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WinterSOW2009-03-20"/>
    <m/>
    <s v="BattenWint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8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WinterSOW2009-06-05"/>
    <m/>
    <s v="BattenWint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2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WinterSOW2009-08-24"/>
    <m/>
    <s v="BattenWint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2"/>
    <n v="1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WinterSOW2010-03-30"/>
    <m/>
    <s v="BattenWint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2"/>
    <n v="2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WinterSOW2010-07-06"/>
    <m/>
    <s v="BattenWint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4"/>
    <n v="1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WinterSOW2011-03-30"/>
    <m/>
    <s v="BattenWint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5"/>
    <n v="2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WinterSOW2011-05-11"/>
    <m/>
    <s v="BattenWint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4"/>
    <n v="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WinterSOW2011-09-09"/>
    <m/>
    <s v="BattenWint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4"/>
    <n v="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WinterSOW2012-04-05"/>
    <m/>
    <s v="BattenWint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6"/>
    <n v="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WinterSOW2012-06-28"/>
    <m/>
    <s v="BattenWint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5"/>
    <n v="1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BattenWinterSOW2012-09-25"/>
    <m/>
    <s v="BattenWint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entaurSOW2000-03-03"/>
    <m/>
    <s v="Centau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20"/>
    <n v="2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entaurSOW2000-05-15"/>
    <m/>
    <s v="Centau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5"/>
    <n v="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entaurSOW2001-04-09"/>
    <m/>
    <s v="Centau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4"/>
    <n v="2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entaurSOW2001-06-15"/>
    <m/>
    <s v="Centau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7"/>
    <n v="1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entaurSOW2002-03-07"/>
    <m/>
    <s v="Centau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8"/>
    <n v="2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entaurSOW2002-05-15"/>
    <m/>
    <s v="Centau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3"/>
    <n v="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entaurSOW2003-03-14"/>
    <m/>
    <s v="Centau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4"/>
    <n v="2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entaurSOW2003-05-21"/>
    <m/>
    <s v="Centau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0"/>
    <n v="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entaurSOW2004-03-23"/>
    <m/>
    <s v="Centau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3"/>
    <n v="2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entaurSOW2004-05-28"/>
    <m/>
    <s v="Centau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3"/>
    <n v="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0-03-03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21"/>
    <n v="2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0-05-15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7"/>
    <n v="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1-04-09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4"/>
    <n v="2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1-06-15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7"/>
    <n v="1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1-08-09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03"/>
    <n v="1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2-03-07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2"/>
    <n v="2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2-05-15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5"/>
    <n v="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2-09-09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3"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3-03-14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4"/>
    <n v="2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3-05-21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1"/>
    <n v="1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3-09-02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5"/>
    <n v="1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4-03-23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2"/>
    <n v="2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4-05-28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3"/>
    <n v="1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4-09-06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2"/>
    <n v="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5-04-04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7"/>
    <n v="2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5-05-27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0"/>
    <n v="1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5-09-05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2"/>
    <n v="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6-03-13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0"/>
    <n v="2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6-05-10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9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7-04-24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1"/>
    <n v="2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7-06-28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5"/>
    <n v="1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7-09-13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2"/>
    <n v="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8-04-11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7"/>
    <n v="2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8-06-06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6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8-09-11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0"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9-03-20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9"/>
    <n v="2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9-06-05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4"/>
    <n v="1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09-08-24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01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10-03-30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6"/>
    <n v="2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10-03-30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8"/>
    <n v="2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10-07-06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1"/>
    <n v="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10-07-06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1"/>
    <n v="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11-03-30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7"/>
    <n v="2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11-05-11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3"/>
    <n v="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11-09-09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8"/>
    <n v="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12-04-05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4"/>
    <n v="2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laireSOW2012-06-28"/>
    <m/>
    <s v="Clai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2"/>
    <n v="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questSOW2004-05-28"/>
    <m/>
    <s v="Conqu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8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questSOW2004-09-06"/>
    <m/>
    <s v="Conqu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2"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questSOW2005-05-27"/>
    <m/>
    <s v="Conqu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4"/>
    <n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questSOW2005-09-05"/>
    <m/>
    <s v="Conqu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2"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questSOW2006-05-10"/>
    <m/>
    <s v="Conqu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5"/>
    <n v="1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questSOW2006-10-11"/>
    <m/>
    <s v="Conqu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57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questSOW2007-04-24"/>
    <m/>
    <s v="Conqu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7"/>
    <n v="2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questSOW2007-06-28"/>
    <m/>
    <s v="Conqu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8"/>
    <n v="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questSOW2007-09-13"/>
    <m/>
    <s v="Conqu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0"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questSOW2008-04-11"/>
    <m/>
    <s v="Conqu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6"/>
    <n v="2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questSOW2008-06-06"/>
    <m/>
    <s v="Conqu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7"/>
    <n v="1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questSOW2008-09-11"/>
    <m/>
    <s v="Conqu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8"/>
    <n v="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sortSOW2000-05-15"/>
    <m/>
    <s v="Consor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5"/>
    <n v="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sortSOW2001-04-09"/>
    <m/>
    <s v="Consor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8"/>
    <n v="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sortSOW2001-06-15"/>
    <m/>
    <s v="Consor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0"/>
    <n v="1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sortSOW2002-03-07"/>
    <m/>
    <s v="Consor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25"/>
    <n v="2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sortSOW2002-05-15"/>
    <m/>
    <s v="Consor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8"/>
    <n v="2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sortSOW2003-03-14"/>
    <m/>
    <s v="Consor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8"/>
    <n v="2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ConsortSOW2003-05-21"/>
    <m/>
    <s v="Consor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4"/>
    <n v="1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insteinSOW2004-03-23"/>
    <m/>
    <s v="Einste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3"/>
    <n v="2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insteinSOW2004-05-28"/>
    <m/>
    <s v="Einste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2"/>
    <n v="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insteinSOW2005-04-04"/>
    <m/>
    <s v="Einste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4"/>
    <n v="2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insteinSOW2005-05-27"/>
    <m/>
    <s v="Einste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0"/>
    <n v="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insteinSOW2006-03-13"/>
    <m/>
    <s v="Einste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7"/>
    <n v="2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insteinSOW2006-05-10"/>
    <m/>
    <s v="Einste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7"/>
    <n v="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quinoxSOW2000-05-15"/>
    <m/>
    <s v="Equinox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5"/>
    <n v="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quinoxSOW2001-04-09"/>
    <m/>
    <s v="Equinox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5"/>
    <n v="2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quinoxSOW2001-06-15"/>
    <m/>
    <s v="Equinox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8"/>
    <n v="1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quinoxSOW2002-03-07"/>
    <m/>
    <s v="Equinox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8"/>
    <n v="2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quinoxSOW2002-05-15"/>
    <m/>
    <s v="Equinox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4"/>
    <n v="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quinoxSOW2003-03-14"/>
    <m/>
    <s v="Equinox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3"/>
    <n v="2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quinoxSOW2003-05-21"/>
    <m/>
    <s v="Equinox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1"/>
    <n v="1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quinoxSOW2004-03-23"/>
    <m/>
    <s v="Equinox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9"/>
    <n v="2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quinoxSOW2004-05-28"/>
    <m/>
    <s v="Equinox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3"/>
    <n v="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xcedeSOW2005-04-04"/>
    <m/>
    <s v="Exce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4"/>
    <n v="2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xcedeSOW2005-05-27"/>
    <m/>
    <s v="Exce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7"/>
    <n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xcedeSOW2006-03-13"/>
    <m/>
    <s v="Exce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8"/>
    <n v="2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xcedeSOW2006-05-10"/>
    <m/>
    <s v="Exce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3"/>
    <n v="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xcedeSOW2007-04-24"/>
    <m/>
    <s v="Exce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2"/>
    <n v="2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ExcedeSOW2007-06-28"/>
    <m/>
    <s v="Exce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4"/>
    <n v="1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H45SOW2009-03-20"/>
    <m/>
    <s v="H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4"/>
    <n v="2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H45SOW2009-06-05"/>
    <m/>
    <s v="H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4"/>
    <n v="1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H45SOW2009-08-24"/>
    <m/>
    <s v="H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9"/>
    <n v="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H45SOW2010-03-30"/>
    <m/>
    <s v="H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3"/>
    <n v="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H45SOW2010-07-06"/>
    <m/>
    <s v="H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06"/>
    <n v="1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H45SOW2010-10-04"/>
    <m/>
    <s v="H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50"/>
    <n v="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H45SOW2010-11-30"/>
    <m/>
    <s v="H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49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H45SOW2011-03-30"/>
    <m/>
    <s v="H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H45SOW2011-05-11"/>
    <m/>
    <s v="H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6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H45SOW2011-09-09"/>
    <m/>
    <s v="H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4"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H45SOW2012-04-05"/>
    <m/>
    <s v="H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8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H45SOW2012-06-28"/>
    <m/>
    <s v="H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09"/>
    <n v="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H45SOW2012-09-25"/>
    <m/>
    <s v="H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58"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JanzSOW2009-03-20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4"/>
    <n v="2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JanzSOW2009-06-05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5"/>
    <n v="1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JanzSOW2009-08-24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9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JanzSOW2010-03-30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5"/>
    <n v="1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JanzSOW2010-07-06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08"/>
    <n v="1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JanzSOW2010-10-04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52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JanzSOW2010-11-30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49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JanzSOW2011-03-30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JanzSOW2011-05-11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5"/>
    <n v="1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JanzSOW2011-09-09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7"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JanzSOW2012-04-05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1"/>
    <n v="1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JanzSOW2012-06-28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12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JanzSOW2012-09-25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3"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LangSOW2009-03-20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2"/>
    <n v="1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LangSOW2009-06-05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1"/>
    <n v="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LangSOW2009-08-24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1"/>
    <n v="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LangSOW2010-03-30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3"/>
    <n v="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LangSOW2010-07-06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11"/>
    <n v="1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LangSOW2010-10-04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55"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LangSOW2010-11-30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49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LangSOW2011-03-30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LangSOW2011-05-11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3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LangSOW2011-09-09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1"/>
    <n v="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LangSOW2012-04-05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5"/>
    <n v="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LangSOW2012-06-28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16"/>
    <n v="1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LangSOW2012-09-25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7"/>
    <n v="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cKellarSOW2009-03-20"/>
    <m/>
    <s v="Ma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0"/>
    <n v="2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cKellarSOW2009-06-05"/>
    <m/>
    <s v="Ma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3"/>
    <n v="1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cKellarSOW2009-08-24"/>
    <m/>
    <s v="Ma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06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cKellarSOW2010-03-30"/>
    <m/>
    <s v="Ma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4"/>
    <n v="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cKellarSOW2010-07-06"/>
    <m/>
    <s v="Ma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0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cKellarSOW2011-03-30"/>
    <m/>
    <s v="Ma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8"/>
    <n v="2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cKellarSOW2011-05-11"/>
    <m/>
    <s v="Ma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6"/>
    <n v="1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cKellarSOW2012-04-05"/>
    <m/>
    <s v="Ma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6"/>
    <n v="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cKellarSOW2012-06-28"/>
    <m/>
    <s v="Ma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6"/>
    <n v="1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jesticSOW2009-03-20"/>
    <m/>
    <s v="Maje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3"/>
    <n v="2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jesticSOW2009-06-05"/>
    <m/>
    <s v="Maje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2"/>
    <n v="1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jesticSOW2009-08-24"/>
    <m/>
    <s v="Maje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3"/>
    <n v="1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jesticSOW2010-03-30"/>
    <m/>
    <s v="Maje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7"/>
    <n v="2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jesticSOW2010-07-06"/>
    <m/>
    <s v="Maje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9"/>
    <n v="1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jesticSOW2010-10-04"/>
    <m/>
    <s v="Maje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7"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jesticSOW2010-11-30"/>
    <m/>
    <s v="Maje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46"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jesticSOW2011-03-30"/>
    <m/>
    <s v="Maje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7"/>
    <n v="2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jesticSOW2011-05-11"/>
    <m/>
    <s v="Maje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9"/>
    <n v="2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ajesticSOW2011-09-09"/>
    <m/>
    <s v="Maje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3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cCubbinSOW2009-03-20"/>
    <m/>
    <s v="McCubb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8"/>
    <n v="2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cCubbinSOW2009-06-05"/>
    <m/>
    <s v="McCubb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7"/>
    <n v="1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cCubbinSOW2009-08-24"/>
    <m/>
    <s v="McCubb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4"/>
    <n v="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cCubbinSOW2010-03-30"/>
    <m/>
    <s v="McCubb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3"/>
    <n v="2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cCubbinSOW2010-07-06"/>
    <m/>
    <s v="McCubb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18"/>
    <n v="1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cCubbinSOW2010-10-04"/>
    <m/>
    <s v="McCubb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55"/>
    <n v="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cCubbinSOW2010-11-30"/>
    <m/>
    <s v="McCubb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49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cCubbinSOW2011-03-30"/>
    <m/>
    <s v="McCubb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7"/>
    <n v="2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cCubbinSOW2011-05-11"/>
    <m/>
    <s v="McCubb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4"/>
    <n v="1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cCubbinSOW2011-09-09"/>
    <m/>
    <s v="McCubb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4"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cCubbinSOW2012-04-05"/>
    <m/>
    <s v="McCubb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6"/>
    <n v="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cCubbinSOW2012-06-28"/>
    <m/>
    <s v="McCubb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9"/>
    <n v="1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McCubbinSOW2012-09-25"/>
    <m/>
    <s v="McCubb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1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ptionSOW2002-05-15"/>
    <m/>
    <s v="Op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1"/>
    <n v="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ptionSOW2002-09-09"/>
    <m/>
    <s v="Op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2"/>
    <n v="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ptionSOW2003-03-14"/>
    <m/>
    <s v="Op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9"/>
    <n v="2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ptionSOW2003-05-21"/>
    <m/>
    <s v="Op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0"/>
    <n v="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ptionSOW2003-09-02"/>
    <m/>
    <s v="Op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3"/>
    <n v="1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ptionSOW2004-03-23"/>
    <m/>
    <s v="Op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3"/>
    <n v="2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ptionSOW2004-05-28"/>
    <m/>
    <s v="Op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3"/>
    <n v="1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ptionSOW2004-09-06"/>
    <m/>
    <s v="Op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2"/>
    <n v="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ptionSOW2005-04-04"/>
    <m/>
    <s v="Op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6"/>
    <n v="2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ptionSOW2005-05-27"/>
    <m/>
    <s v="Op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9"/>
    <n v="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ptionSOW2005-09-05"/>
    <m/>
    <s v="Op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7"/>
    <n v="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0-05-15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7"/>
    <n v="1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0-09-20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2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2-05-15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0"/>
    <n v="1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2-09-09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1"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3-05-21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4"/>
    <n v="1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3-09-02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0"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4-05-28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5"/>
    <n v="1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4-09-06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7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5-04-04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1"/>
    <n v="1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5-05-27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2"/>
    <n v="1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5-09-05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5"/>
    <n v="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6-05-10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5"/>
    <n v="1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6-10-11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55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7-04-24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5"/>
    <n v="1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7-06-28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12"/>
    <n v="1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7-09-13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4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8-04-11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9"/>
    <n v="1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8-06-06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0"/>
    <n v="1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8-09-11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4"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9-03-20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3"/>
    <n v="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9-06-05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0"/>
    <n v="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09-08-24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0"/>
    <n v="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10-03-30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5"/>
    <n v="1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10-07-06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08"/>
    <n v="1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10-10-04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52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10-11-30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49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11-03-30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2"/>
    <n v="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11-05-11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9"/>
    <n v="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11-09-09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0"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12-04-05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8"/>
    <n v="1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12-06-28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15"/>
    <n v="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OtaneSOW2012-09-25"/>
    <m/>
    <s v="Ota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6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PennantSOW2003-05-21"/>
    <m/>
    <s v="Penna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8"/>
    <n v="1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PennantSOW2004-03-23"/>
    <m/>
    <s v="Penna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7"/>
    <n v="2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PennantSOW2004-05-28"/>
    <m/>
    <s v="Penna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2"/>
    <n v="1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PennantSOW2005-04-04"/>
    <m/>
    <s v="Penna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2"/>
    <n v="2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PennantSOW2005-05-27"/>
    <m/>
    <s v="Penna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9"/>
    <n v="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PennantSOW2006-03-13"/>
    <m/>
    <s v="Penna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6"/>
    <n v="2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PennantSOW2006-05-10"/>
    <m/>
    <s v="Penna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8"/>
    <n v="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egencySOW2000-05-15"/>
    <m/>
    <s v="Regenc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1"/>
    <n v="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egencySOW2001-04-09"/>
    <m/>
    <s v="Regenc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1"/>
    <n v="2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egencySOW2001-06-15"/>
    <m/>
    <s v="Regenc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4"/>
    <n v="1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egencySOW2001-08-09"/>
    <m/>
    <s v="Regenc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08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egencySOW2002-03-07"/>
    <m/>
    <s v="Regenc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8"/>
    <n v="2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egencySOW2002-05-15"/>
    <m/>
    <s v="Regenc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9"/>
    <n v="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egencySOW2003-03-14"/>
    <m/>
    <s v="Regenc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9"/>
    <n v="2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egencySOW2003-05-21"/>
    <m/>
    <s v="Regenc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8"/>
    <n v="1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egencySOW2004-03-23"/>
    <m/>
    <s v="Regenc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2"/>
    <n v="2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egencySOW2004-05-28"/>
    <m/>
    <s v="Regenc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1"/>
    <n v="1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egencySow2000-03-03"/>
    <m/>
    <s v="Regenc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20"/>
    <n v="2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ichmondSOW2007-04-24"/>
    <m/>
    <s v="Richmon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2"/>
    <n v="2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ichmondSOW2007-06-28"/>
    <m/>
    <s v="Richmon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0"/>
    <n v="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ichmondSOW2008-04-11"/>
    <m/>
    <s v="Richmon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8"/>
    <n v="2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ichmondSOW2008-06-06"/>
    <m/>
    <s v="Richmon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8"/>
    <n v="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ichmondSOW2009-03-20"/>
    <m/>
    <s v="Richmon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8"/>
    <n v="2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ichmondSOW2009-06-05"/>
    <m/>
    <s v="Richmon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6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obigusSOW2007-04-24"/>
    <m/>
    <s v="Robig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3"/>
    <n v="2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obigusSOW2007-06-28"/>
    <m/>
    <s v="Robig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6"/>
    <n v="1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obigusSOW2007-09-13"/>
    <m/>
    <s v="Robig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4"/>
    <n v="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obigusSOW2008-04-11"/>
    <m/>
    <s v="Robig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8"/>
    <n v="2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obigusSOW2008-06-06"/>
    <m/>
    <s v="Robig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7"/>
    <n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obigusSOW2008-09-11"/>
    <m/>
    <s v="Robig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2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obigusSOW2009-03-20"/>
    <m/>
    <s v="Robig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0"/>
    <n v="2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obigusSOW2009-06-05"/>
    <m/>
    <s v="Robig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4"/>
    <n v="1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obigusSOW2009-08-24"/>
    <m/>
    <s v="Robig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00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ubricSOW2009-03-20"/>
    <m/>
    <s v="Rub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1"/>
    <n v="2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ubricSOW2009-06-05"/>
    <m/>
    <s v="Rub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9"/>
    <n v="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ubricSOW2009-08-24"/>
    <m/>
    <s v="Rub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0"/>
    <n v="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ubricSOW2010-03-30"/>
    <m/>
    <s v="Rub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9"/>
    <n v="1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ubricSOW2010-07-06"/>
    <m/>
    <s v="Rub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08"/>
    <n v="1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ubricSOW2010-10-04"/>
    <m/>
    <s v="Rub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52"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ubricSOW2010-11-30"/>
    <m/>
    <s v="Rub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49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ubricSOW2011-03-30"/>
    <m/>
    <s v="Rub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ubricSOW2011-05-11"/>
    <m/>
    <s v="Rub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4"/>
    <n v="1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ubricSOW2011-09-09"/>
    <m/>
    <s v="Rub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9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ubricSOW2012-04-05"/>
    <m/>
    <s v="Rub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7"/>
    <n v="1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ubricSOW2012-06-28"/>
    <m/>
    <s v="Rub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15"/>
    <n v="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RubricSOW2012-09-25"/>
    <m/>
    <s v="Rub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4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geSOW2005-05-27"/>
    <m/>
    <s v="Sag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8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geSOW2005-09-05"/>
    <m/>
    <s v="Sag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5"/>
    <n v="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geSOW2006-10-11"/>
    <m/>
    <s v="Sag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2"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geSOW2007-09-13"/>
    <m/>
    <s v="Sag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3"/>
    <n v="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geSOW2010-03-30"/>
    <m/>
    <s v="Sag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1"/>
    <n v="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geSOW2010-07-06"/>
    <m/>
    <s v="Sag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6"/>
    <n v="1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geSOW2010-10-04"/>
    <m/>
    <s v="Sag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2"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geSOW2010-11-30"/>
    <m/>
    <s v="Sag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49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geSOW2011-03-30"/>
    <m/>
    <s v="Sag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9"/>
    <n v="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geSOW2011-05-11"/>
    <m/>
    <s v="Sag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4"/>
    <n v="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geSOW2011-09-09"/>
    <m/>
    <s v="Sag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2"/>
    <n v="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racenSOW2008-04-11"/>
    <m/>
    <s v="Sarace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9"/>
    <n v="2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racenSOW2008-06-06"/>
    <m/>
    <s v="Sarace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3"/>
    <n v="1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racenSOW2008-09-11"/>
    <m/>
    <s v="Sarace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4"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racenSOW2009-03-20"/>
    <m/>
    <s v="Sarace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8"/>
    <n v="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racenSOW2009-06-05"/>
    <m/>
    <s v="Sarace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9"/>
    <n v="1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racenSOW2009-08-24"/>
    <m/>
    <s v="Sarace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4"/>
    <n v="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racenSOW2010-03-30"/>
    <m/>
    <s v="Sarace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9"/>
    <n v="2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racenSOW2010-07-06"/>
    <m/>
    <s v="Sarace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9"/>
    <n v="1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racenSOW2010-10-04"/>
    <m/>
    <s v="Sarace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1"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racenSOW2010-11-30"/>
    <m/>
    <s v="Sarace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3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vannahSOW2000-05-15"/>
    <m/>
    <s v="Savanna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6"/>
    <n v="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vannahSOW2001-04-09"/>
    <m/>
    <s v="Savanna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6"/>
    <n v="2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vannahSOW2001-06-15"/>
    <m/>
    <s v="Savanna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9"/>
    <n v="1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vannahSOW2002-03-07"/>
    <m/>
    <s v="Savanna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8"/>
    <n v="2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vannahSOW2002-05-15"/>
    <m/>
    <s v="Savanna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8"/>
    <n v="2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vannahSOW2003-03-14"/>
    <m/>
    <s v="Savanna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6"/>
    <n v="2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vannahSOW2003-05-21"/>
    <m/>
    <s v="Savanna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1"/>
    <n v="1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vannahSOW2004-03-23"/>
    <m/>
    <s v="Savanna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2"/>
    <n v="2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avannahSOW2004-05-28"/>
    <m/>
    <s v="Savanna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3"/>
    <n v="1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olsticeSOW2003-05-21"/>
    <m/>
    <s v="Solsti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8"/>
    <n v="1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olsticeSOW2004-03-23"/>
    <m/>
    <s v="Solsti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7"/>
    <n v="2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olsticeSOW2004-05-28"/>
    <m/>
    <s v="Solsti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3"/>
    <n v="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olsticeSOW2005-04-04"/>
    <m/>
    <s v="Solsti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5"/>
    <n v="2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olsticeSOW2005-05-27"/>
    <m/>
    <s v="Solsti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9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olsticeSOW2006-03-13"/>
    <m/>
    <s v="Solsti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0"/>
    <n v="2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olsticeSOW2006-05-10"/>
    <m/>
    <s v="Solsti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7"/>
    <n v="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uncoSOW2009-03-20"/>
    <m/>
    <s v="Sun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4"/>
    <n v="2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uncoSOW2009-06-05"/>
    <m/>
    <s v="Sun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0"/>
    <n v="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uncoSOW2009-08-24"/>
    <m/>
    <s v="Sun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1"/>
    <n v="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uncoSOW2010-03-30"/>
    <m/>
    <s v="Sun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6"/>
    <n v="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uncoSOW2010-07-06"/>
    <m/>
    <s v="Sun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09"/>
    <n v="1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uncoSOW2010-10-04"/>
    <m/>
    <s v="Sun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54"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uncoSOW2010-11-30"/>
    <m/>
    <s v="Sun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49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uncoSOW2011-03-30"/>
    <m/>
    <s v="Sun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uncoSOW2011-05-11"/>
    <m/>
    <s v="Sun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8"/>
    <n v="1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uncoSOW2011-09-09"/>
    <m/>
    <s v="Sun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9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uncoSOW2012-04-05"/>
    <m/>
    <s v="Sun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2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uncoSOW2012-06-28"/>
    <m/>
    <s v="Sun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11"/>
    <n v="1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SuncoSOW2012-09-25"/>
    <m/>
    <s v="Sun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6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ankerSOW2000-05-15"/>
    <m/>
    <s v="Tan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4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ankerSOW2001-04-09"/>
    <m/>
    <s v="Tan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5"/>
    <n v="2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ankerSOW2001-06-15"/>
    <m/>
    <s v="Tan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7"/>
    <n v="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ankerSOW2002-03-07"/>
    <m/>
    <s v="Tan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22"/>
    <n v="2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ankerSOW2002-05-15"/>
    <m/>
    <s v="Tan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7"/>
    <n v="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ankerSOW2003-03-14"/>
    <m/>
    <s v="Tan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5"/>
    <n v="2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ankerSOW2003-05-21"/>
    <m/>
    <s v="Tan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1"/>
    <n v="1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ankerSOW2004-03-23"/>
    <m/>
    <s v="Tan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2"/>
    <n v="2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ankerSOW2004-05-28"/>
    <m/>
    <s v="Tan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4"/>
    <n v="1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02-05-15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9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02-09-09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9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03-05-21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4"/>
    <n v="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03-09-02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6"/>
    <n v="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04-05-28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6"/>
    <n v="1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04-09-06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1"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09-03-20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8"/>
    <n v="2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09-06-05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6"/>
    <n v="1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09-08-24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2"/>
    <n v="1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10-03-30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2"/>
    <n v="2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10-07-06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19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10-10-04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2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10-11-30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49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11-03-30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8"/>
    <n v="2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11-05-11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5"/>
    <n v="1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11-09-09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5"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12-04-05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2"/>
    <n v="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12-06-28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9"/>
    <n v="1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TributeSOW2012-09-25"/>
    <m/>
    <s v="Tribu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3"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WakanuiSOW2005-04-04"/>
    <m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7"/>
    <n v="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WakanuiSOW2005-05-27"/>
    <m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2"/>
    <n v="1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WakanuiSOW2006-03-13"/>
    <m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07"/>
    <n v="2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WakanuiSOW2006-05-10"/>
    <m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80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WakanuiSOW2008-04-11"/>
    <m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9"/>
    <n v="2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WakanuiSOW2008-06-06"/>
    <m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7"/>
    <n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WestonSOW2000-03-03"/>
    <m/>
    <s v="West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9"/>
    <n v="2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WestonSOW2000-05-15"/>
    <m/>
    <s v="West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3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WestonSOW2001-04-09"/>
    <m/>
    <s v="West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2"/>
    <n v="2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WestonSOW2001-06-15"/>
    <m/>
    <s v="West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46"/>
    <n v="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WestonSOW2002-03-07"/>
    <m/>
    <s v="West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7"/>
    <n v="2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WestonSOW2002-05-15"/>
    <m/>
    <s v="West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5"/>
    <n v="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WestonSOW2003-03-14"/>
    <m/>
    <s v="West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3"/>
    <n v="2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WestonSOW2003-05-21"/>
    <m/>
    <s v="West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9"/>
    <n v="1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WestonSOW2004-03-23"/>
    <m/>
    <s v="West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11"/>
    <n v="2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WestonSOW2004-05-28"/>
    <m/>
    <s v="West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1"/>
    <n v="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YitpiSOW2009-03-20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58"/>
    <n v="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YitpiSOW2009-06-05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7"/>
    <n v="1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YitpiSOW2009-08-24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9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YitpiSOW2010-03-30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5"/>
    <n v="2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YitpiSOW2010-07-06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13"/>
    <n v="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YitpiSOW2010-10-04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54"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YitpiSOW2010-11-30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49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YitpiSOW2011-03-30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74"/>
    <n v="2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YitpiSOW2011-05-11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0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YitpiSOW2011-09-09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3"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YitpiSOW2012-04-05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62"/>
    <n v="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YitpiSOW2012-06-28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0"/>
    <n v="1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PTCultYitpiSOW2012-09-25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67"/>
    <n v="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SpearEarlyMidN0TopN0IrrDry"/>
    <m/>
    <m/>
    <m/>
    <m/>
    <m/>
    <m/>
    <m/>
    <m/>
    <m/>
    <m/>
    <m/>
    <m/>
    <m/>
    <m/>
    <m/>
    <m/>
    <n v="391.7"/>
    <m/>
    <m/>
    <m/>
    <n v="3.2800000000000003E-2"/>
    <n v="26"/>
    <n v="2.89"/>
    <n v="3419"/>
    <n v="18.7"/>
    <n v="8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SpearEarlySowN0TopN0IrrDry"/>
    <m/>
    <m/>
    <m/>
    <m/>
    <m/>
    <m/>
    <m/>
    <m/>
    <m/>
    <m/>
    <m/>
    <m/>
    <m/>
    <m/>
    <m/>
    <m/>
    <n v="623.1"/>
    <m/>
    <m/>
    <m/>
    <n v="1.8200000000000001E-2"/>
    <n v="31"/>
    <n v="4.25"/>
    <n v="7550"/>
    <n v="10.4"/>
    <n v="23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SpearEarlySowN0TopN0IrrWet"/>
    <m/>
    <m/>
    <m/>
    <m/>
    <m/>
    <m/>
    <m/>
    <m/>
    <m/>
    <m/>
    <m/>
    <m/>
    <m/>
    <m/>
    <m/>
    <m/>
    <n v="796.1"/>
    <m/>
    <m/>
    <m/>
    <n v="1.2500000000000001E-2"/>
    <n v="45"/>
    <n v="4.2699999999999996"/>
    <n v="7562"/>
    <n v="7.1"/>
    <n v="34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SpearEarlySowN0TopN30IrrDry"/>
    <m/>
    <m/>
    <m/>
    <m/>
    <m/>
    <m/>
    <m/>
    <m/>
    <m/>
    <m/>
    <m/>
    <m/>
    <m/>
    <m/>
    <m/>
    <m/>
    <n v="602"/>
    <m/>
    <m/>
    <m/>
    <n v="2.12E-2"/>
    <n v="28"/>
    <n v="4.5199999999999996"/>
    <n v="7618"/>
    <n v="12.1"/>
    <n v="21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SpearEarlySowN0TopN30IrrWet"/>
    <m/>
    <m/>
    <m/>
    <m/>
    <m/>
    <m/>
    <m/>
    <m/>
    <m/>
    <m/>
    <m/>
    <m/>
    <m/>
    <m/>
    <m/>
    <m/>
    <n v="830"/>
    <m/>
    <m/>
    <m/>
    <n v="1.7899999999999999E-2"/>
    <n v="42"/>
    <n v="6.66"/>
    <n v="8815"/>
    <n v="10.199999999999999"/>
    <n v="37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SpearEarlySowN50TopN0IrrDry"/>
    <m/>
    <m/>
    <m/>
    <m/>
    <m/>
    <m/>
    <m/>
    <m/>
    <m/>
    <m/>
    <m/>
    <m/>
    <m/>
    <m/>
    <m/>
    <m/>
    <n v="700.4"/>
    <m/>
    <m/>
    <m/>
    <n v="2.4E-2"/>
    <n v="26"/>
    <n v="5.55"/>
    <n v="8813"/>
    <n v="13.7"/>
    <n v="23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SpearEarlySowN50TopN0IrrWet"/>
    <m/>
    <m/>
    <m/>
    <m/>
    <m/>
    <m/>
    <m/>
    <m/>
    <m/>
    <m/>
    <m/>
    <m/>
    <m/>
    <m/>
    <m/>
    <m/>
    <n v="950.8"/>
    <m/>
    <m/>
    <m/>
    <n v="1.6799999999999999E-2"/>
    <n v="42"/>
    <n v="6.7"/>
    <n v="9582"/>
    <n v="9.6"/>
    <n v="39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SpearEarlySowN50TopN30IrrDry"/>
    <m/>
    <m/>
    <m/>
    <m/>
    <m/>
    <m/>
    <m/>
    <m/>
    <m/>
    <m/>
    <m/>
    <m/>
    <m/>
    <m/>
    <m/>
    <m/>
    <n v="741"/>
    <m/>
    <m/>
    <m/>
    <n v="2.9600000000000001E-2"/>
    <n v="24"/>
    <n v="6.64"/>
    <n v="9399"/>
    <n v="16.899999999999999"/>
    <n v="224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SpearEarlySowN50TopN30IrrWet"/>
    <m/>
    <m/>
    <m/>
    <m/>
    <m/>
    <m/>
    <m/>
    <m/>
    <m/>
    <m/>
    <m/>
    <m/>
    <m/>
    <m/>
    <m/>
    <m/>
    <n v="1055"/>
    <m/>
    <m/>
    <m/>
    <n v="2.1100000000000001E-2"/>
    <n v="39"/>
    <n v="9.24"/>
    <n v="11354"/>
    <n v="12"/>
    <n v="439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SpearMidSowN0TopN0IrrWet"/>
    <m/>
    <m/>
    <m/>
    <m/>
    <m/>
    <m/>
    <m/>
    <m/>
    <m/>
    <m/>
    <m/>
    <m/>
    <m/>
    <m/>
    <m/>
    <m/>
    <n v="704.2"/>
    <m/>
    <m/>
    <m/>
    <n v="1.8100000000000002E-2"/>
    <n v="33.4"/>
    <n v="4.72"/>
    <n v="7802"/>
    <n v="10.3"/>
    <n v="26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SpearMidSowN0TopN30IrrDry"/>
    <m/>
    <m/>
    <m/>
    <m/>
    <m/>
    <m/>
    <m/>
    <m/>
    <m/>
    <m/>
    <m/>
    <m/>
    <m/>
    <m/>
    <m/>
    <m/>
    <n v="383"/>
    <m/>
    <m/>
    <m/>
    <n v="2.98E-2"/>
    <n v="27"/>
    <n v="3.52"/>
    <n v="4381"/>
    <n v="17"/>
    <n v="11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SpearMidSowN0TopN30IrrWet"/>
    <m/>
    <m/>
    <m/>
    <m/>
    <m/>
    <m/>
    <m/>
    <m/>
    <m/>
    <m/>
    <m/>
    <m/>
    <m/>
    <m/>
    <m/>
    <m/>
    <n v="846"/>
    <m/>
    <m/>
    <m/>
    <n v="2.3300000000000001E-2"/>
    <n v="33.4"/>
    <n v="6.42"/>
    <n v="8758"/>
    <n v="13.3"/>
    <n v="27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SpearMidSowN50TopN0IrrDry"/>
    <m/>
    <m/>
    <m/>
    <m/>
    <m/>
    <m/>
    <m/>
    <m/>
    <m/>
    <m/>
    <m/>
    <m/>
    <m/>
    <m/>
    <m/>
    <m/>
    <n v="440.6"/>
    <m/>
    <m/>
    <m/>
    <n v="3.2500000000000001E-2"/>
    <n v="24"/>
    <n v="3.41"/>
    <n v="4375"/>
    <n v="18.5"/>
    <n v="10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SpearMidSowN50TopN0IrrWet"/>
    <m/>
    <m/>
    <m/>
    <m/>
    <m/>
    <m/>
    <m/>
    <m/>
    <m/>
    <m/>
    <m/>
    <m/>
    <m/>
    <m/>
    <m/>
    <m/>
    <n v="700"/>
    <m/>
    <m/>
    <m/>
    <n v="2.4E-2"/>
    <n v="33.4"/>
    <n v="5.7"/>
    <n v="7102"/>
    <n v="13.7"/>
    <n v="23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SpearMidSowN50TopN30IrrDry"/>
    <m/>
    <m/>
    <m/>
    <m/>
    <m/>
    <m/>
    <m/>
    <m/>
    <m/>
    <m/>
    <m/>
    <m/>
    <m/>
    <m/>
    <m/>
    <m/>
    <n v="479"/>
    <m/>
    <m/>
    <m/>
    <n v="3.0499999999999999E-2"/>
    <n v="24"/>
    <n v="4.67"/>
    <n v="6367"/>
    <n v="17.399999999999999"/>
    <n v="15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SpearMidSowN50TopN30IrrWet"/>
    <m/>
    <m/>
    <m/>
    <m/>
    <m/>
    <m/>
    <m/>
    <m/>
    <m/>
    <m/>
    <m/>
    <m/>
    <m/>
    <m/>
    <m/>
    <m/>
    <n v="676"/>
    <m/>
    <m/>
    <m/>
    <n v="3.0200000000000001E-2"/>
    <n v="31.4"/>
    <n v="7.18"/>
    <n v="7573"/>
    <n v="17.2"/>
    <n v="23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EarlySowN0TopN0IrrDry"/>
    <m/>
    <m/>
    <m/>
    <m/>
    <m/>
    <m/>
    <m/>
    <m/>
    <m/>
    <m/>
    <m/>
    <m/>
    <m/>
    <m/>
    <m/>
    <m/>
    <n v="757.4"/>
    <m/>
    <m/>
    <m/>
    <n v="1.89E-2"/>
    <n v="41"/>
    <n v="5.12"/>
    <n v="6634"/>
    <n v="10.8"/>
    <n v="27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EarlySowN0TopN0IrrWet"/>
    <m/>
    <m/>
    <m/>
    <m/>
    <m/>
    <m/>
    <m/>
    <m/>
    <m/>
    <m/>
    <m/>
    <m/>
    <m/>
    <m/>
    <m/>
    <m/>
    <n v="786.9"/>
    <m/>
    <m/>
    <m/>
    <n v="1.7500000000000002E-2"/>
    <n v="53"/>
    <n v="5.46"/>
    <n v="5911"/>
    <n v="10"/>
    <n v="31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EarlySowN0TopN30IrrDry"/>
    <m/>
    <m/>
    <m/>
    <m/>
    <m/>
    <m/>
    <m/>
    <m/>
    <m/>
    <m/>
    <m/>
    <m/>
    <m/>
    <m/>
    <m/>
    <m/>
    <n v="624"/>
    <m/>
    <m/>
    <m/>
    <n v="2.1899999999999999E-2"/>
    <n v="38"/>
    <n v="5.48"/>
    <n v="6505"/>
    <n v="12.5"/>
    <n v="25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EarlySowN0TopN30IrrWet"/>
    <m/>
    <m/>
    <m/>
    <m/>
    <m/>
    <m/>
    <m/>
    <m/>
    <m/>
    <m/>
    <m/>
    <m/>
    <m/>
    <m/>
    <m/>
    <m/>
    <n v="782"/>
    <m/>
    <m/>
    <m/>
    <n v="2.07E-2"/>
    <n v="48"/>
    <n v="7.1"/>
    <n v="7206"/>
    <n v="11.8"/>
    <n v="34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EarlySowN50TopN0IrrDry"/>
    <m/>
    <m/>
    <m/>
    <m/>
    <m/>
    <m/>
    <m/>
    <m/>
    <m/>
    <m/>
    <m/>
    <m/>
    <m/>
    <m/>
    <m/>
    <m/>
    <n v="709.6"/>
    <m/>
    <m/>
    <m/>
    <n v="2.5999999999999999E-2"/>
    <n v="35"/>
    <n v="6.7"/>
    <n v="7428"/>
    <n v="14.8"/>
    <n v="25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EarlySowN50TopN0IrrWet"/>
    <m/>
    <m/>
    <m/>
    <m/>
    <m/>
    <m/>
    <m/>
    <m/>
    <m/>
    <m/>
    <m/>
    <m/>
    <m/>
    <m/>
    <m/>
    <m/>
    <n v="881.9"/>
    <m/>
    <m/>
    <m/>
    <n v="2.0500000000000001E-2"/>
    <n v="46"/>
    <n v="6.81"/>
    <n v="7278"/>
    <n v="11.7"/>
    <n v="33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EarlySowN50TopN30IrrDry"/>
    <m/>
    <m/>
    <m/>
    <m/>
    <m/>
    <m/>
    <m/>
    <m/>
    <m/>
    <m/>
    <m/>
    <m/>
    <m/>
    <m/>
    <m/>
    <m/>
    <n v="697"/>
    <m/>
    <m/>
    <m/>
    <n v="2.46E-2"/>
    <n v="35"/>
    <n v="6.24"/>
    <n v="7187"/>
    <n v="14"/>
    <n v="254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EarlySowN50TopN30IrrWet"/>
    <m/>
    <m/>
    <m/>
    <m/>
    <m/>
    <m/>
    <m/>
    <m/>
    <m/>
    <m/>
    <m/>
    <m/>
    <m/>
    <m/>
    <m/>
    <m/>
    <n v="906"/>
    <m/>
    <m/>
    <m/>
    <n v="2.46E-2"/>
    <n v="48"/>
    <n v="8.82"/>
    <n v="7547"/>
    <n v="14"/>
    <n v="359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LateSowN0TopN0IrrDry"/>
    <m/>
    <m/>
    <m/>
    <m/>
    <m/>
    <m/>
    <m/>
    <m/>
    <m/>
    <m/>
    <m/>
    <m/>
    <m/>
    <m/>
    <m/>
    <m/>
    <n v="345.6"/>
    <m/>
    <m/>
    <m/>
    <n v="3.0200000000000001E-2"/>
    <n v="20"/>
    <n v="3.35"/>
    <n v="3500"/>
    <n v="17.2"/>
    <n v="11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LateSowN0TopN0IrrWet"/>
    <m/>
    <m/>
    <m/>
    <m/>
    <m/>
    <m/>
    <m/>
    <m/>
    <m/>
    <m/>
    <m/>
    <m/>
    <m/>
    <m/>
    <m/>
    <m/>
    <n v="480.6"/>
    <m/>
    <m/>
    <m/>
    <n v="2.12E-2"/>
    <n v="39"/>
    <n v="3.8"/>
    <n v="4600"/>
    <n v="12.1"/>
    <n v="179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MidSowN0TopN0IrrDry"/>
    <m/>
    <m/>
    <m/>
    <m/>
    <m/>
    <m/>
    <m/>
    <m/>
    <m/>
    <m/>
    <m/>
    <m/>
    <m/>
    <m/>
    <m/>
    <m/>
    <n v="488.1"/>
    <m/>
    <m/>
    <m/>
    <n v="2.58E-2"/>
    <n v="32"/>
    <n v="4.28"/>
    <n v="5181"/>
    <n v="14.7"/>
    <n v="166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MidSowN0TopN0IrrWet"/>
    <m/>
    <m/>
    <m/>
    <m/>
    <m/>
    <m/>
    <m/>
    <m/>
    <m/>
    <m/>
    <m/>
    <m/>
    <m/>
    <m/>
    <m/>
    <m/>
    <n v="681.4"/>
    <m/>
    <m/>
    <m/>
    <n v="2.12E-2"/>
    <n v="39.9"/>
    <n v="5.16"/>
    <n v="6105"/>
    <n v="12.1"/>
    <n v="24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MidSowN0TopN30IrrDry"/>
    <m/>
    <m/>
    <m/>
    <m/>
    <m/>
    <m/>
    <m/>
    <m/>
    <m/>
    <m/>
    <m/>
    <m/>
    <m/>
    <m/>
    <m/>
    <m/>
    <n v="443"/>
    <m/>
    <m/>
    <m/>
    <n v="2.47E-2"/>
    <n v="32"/>
    <n v="3.78"/>
    <n v="4769"/>
    <n v="14.1"/>
    <n v="15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MidSowN0TopN30IrrWet"/>
    <m/>
    <m/>
    <m/>
    <m/>
    <m/>
    <m/>
    <m/>
    <m/>
    <m/>
    <m/>
    <m/>
    <m/>
    <m/>
    <m/>
    <m/>
    <m/>
    <n v="649"/>
    <m/>
    <m/>
    <m/>
    <n v="2.4400000000000002E-2"/>
    <n v="36.4"/>
    <n v="5.78"/>
    <n v="6500"/>
    <n v="13.9"/>
    <n v="23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MidSowN50TopN0IrrDry"/>
    <m/>
    <m/>
    <m/>
    <m/>
    <m/>
    <m/>
    <m/>
    <m/>
    <m/>
    <m/>
    <m/>
    <m/>
    <m/>
    <m/>
    <m/>
    <m/>
    <n v="466.4"/>
    <m/>
    <m/>
    <m/>
    <n v="3.2500000000000001E-2"/>
    <n v="27"/>
    <n v="3.6"/>
    <n v="4122"/>
    <n v="18.5"/>
    <n v="11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MidSowN50TopN0IrrWet"/>
    <m/>
    <m/>
    <m/>
    <m/>
    <m/>
    <m/>
    <m/>
    <m/>
    <m/>
    <m/>
    <m/>
    <m/>
    <m/>
    <m/>
    <m/>
    <m/>
    <m/>
    <m/>
    <m/>
    <m/>
    <n v="2.3900000000000001E-2"/>
    <m/>
    <m/>
    <m/>
    <n v="13.6"/>
    <m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MidSowN50TopN30IrrDry"/>
    <m/>
    <m/>
    <m/>
    <m/>
    <m/>
    <m/>
    <m/>
    <m/>
    <m/>
    <m/>
    <m/>
    <m/>
    <m/>
    <m/>
    <m/>
    <m/>
    <n v="449"/>
    <m/>
    <m/>
    <m/>
    <n v="3.09E-2"/>
    <n v="27"/>
    <n v="3.67"/>
    <n v="4404"/>
    <n v="17.600000000000001"/>
    <n v="119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nderdin97SowWilgoyneMidSowN50TopN30IrrWet"/>
    <m/>
    <m/>
    <m/>
    <m/>
    <m/>
    <m/>
    <m/>
    <m/>
    <m/>
    <m/>
    <m/>
    <m/>
    <m/>
    <m/>
    <m/>
    <m/>
    <n v="642"/>
    <m/>
    <m/>
    <m/>
    <n v="2.7699999999999999E-2"/>
    <n v="38.9"/>
    <n v="6.54"/>
    <n v="6057"/>
    <n v="15.8"/>
    <n v="236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Bolac"/>
    <d v="2009-06-09T00:00:00"/>
    <s v="Bolac"/>
    <m/>
    <m/>
    <m/>
    <m/>
    <m/>
    <m/>
    <m/>
    <m/>
    <m/>
    <m/>
    <m/>
    <m/>
    <n v="3.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.125"/>
    <m/>
    <m/>
    <m/>
    <m/>
    <m/>
    <m/>
    <m/>
    <m/>
    <m/>
    <m/>
    <n v="5.875"/>
    <m/>
    <m/>
    <m/>
    <m/>
    <m/>
    <m/>
    <m/>
    <m/>
    <m/>
    <m/>
    <m/>
    <m/>
    <m/>
    <m/>
    <m/>
    <m/>
    <m/>
    <m/>
    <m/>
  </r>
  <r>
    <s v="Gatton2009TOS1CvBolac"/>
    <d v="2009-07-06T00:00:00"/>
    <s v="Bolac"/>
    <m/>
    <m/>
    <m/>
    <m/>
    <m/>
    <m/>
    <m/>
    <m/>
    <m/>
    <m/>
    <m/>
    <m/>
    <n v="3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.5"/>
    <m/>
    <m/>
    <m/>
    <m/>
    <m/>
    <m/>
    <m/>
    <m/>
    <m/>
    <m/>
    <n v="8.6374999999999993"/>
    <m/>
    <m/>
    <m/>
    <m/>
    <m/>
    <m/>
    <m/>
    <m/>
    <m/>
    <m/>
    <m/>
    <m/>
    <m/>
    <m/>
    <m/>
    <m/>
    <m/>
    <m/>
    <m/>
  </r>
  <r>
    <s v="Gatton2009TOS1CvBolac"/>
    <d v="2009-08-06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6.125"/>
    <m/>
    <m/>
    <m/>
    <m/>
    <m/>
    <m/>
    <m/>
    <m/>
    <m/>
    <m/>
    <n v="9.4"/>
    <m/>
    <m/>
    <m/>
    <m/>
    <m/>
    <m/>
    <m/>
    <m/>
    <m/>
    <m/>
    <m/>
    <m/>
    <m/>
    <m/>
    <m/>
    <m/>
    <m/>
    <m/>
    <m/>
  </r>
  <r>
    <s v="Gatton2009TOS1CvBolac"/>
    <d v="2009-08-14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4.0625"/>
    <m/>
    <m/>
    <m/>
    <m/>
    <m/>
    <m/>
    <m/>
    <m/>
    <m/>
    <m/>
    <n v="9.6999999999999993"/>
    <m/>
    <m/>
    <m/>
    <m/>
    <m/>
    <m/>
    <m/>
    <m/>
    <m/>
    <m/>
    <m/>
    <m/>
    <m/>
    <m/>
    <m/>
    <m/>
    <m/>
    <m/>
    <m/>
  </r>
  <r>
    <s v="Gatton2009TOS1CvBolac"/>
    <d v="2009-08-24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4.0625"/>
    <m/>
    <m/>
    <m/>
    <m/>
    <m/>
    <m/>
    <m/>
    <m/>
    <m/>
    <m/>
    <n v="9.8000000000000007"/>
    <m/>
    <m/>
    <m/>
    <m/>
    <m/>
    <m/>
    <m/>
    <m/>
    <m/>
    <m/>
    <m/>
    <m/>
    <m/>
    <m/>
    <m/>
    <m/>
    <m/>
    <m/>
    <m/>
  </r>
  <r>
    <s v="Gatton2009TOS1CvBolac"/>
    <d v="2009-09-14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.75"/>
    <m/>
    <m/>
    <m/>
    <m/>
    <m/>
    <m/>
    <m/>
    <m/>
    <m/>
    <m/>
    <n v="9.8333333333333304"/>
    <m/>
    <m/>
    <m/>
    <m/>
    <m/>
    <m/>
    <m/>
    <m/>
    <m/>
    <m/>
    <m/>
    <m/>
    <m/>
    <m/>
    <m/>
    <m/>
    <m/>
    <m/>
    <m/>
  </r>
  <r>
    <s v="Gatton2009TOS1CvBolac"/>
    <d v="2009-10-01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8.3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Derrimut"/>
    <d v="2009-06-09T00:00:00"/>
    <s v="Derrimut"/>
    <m/>
    <m/>
    <m/>
    <m/>
    <m/>
    <m/>
    <m/>
    <m/>
    <m/>
    <m/>
    <m/>
    <m/>
    <n v="3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.5"/>
    <m/>
    <m/>
    <m/>
    <m/>
    <m/>
    <m/>
    <m/>
    <m/>
    <m/>
    <m/>
    <n v="5.5"/>
    <m/>
    <m/>
    <m/>
    <m/>
    <m/>
    <m/>
    <m/>
    <m/>
    <m/>
    <m/>
    <m/>
    <m/>
    <m/>
    <m/>
    <m/>
    <m/>
    <m/>
    <m/>
    <m/>
  </r>
  <r>
    <s v="Gatton2009TOS1CvDerrimut"/>
    <d v="2009-07-06T00:00:00"/>
    <s v="Derrimut"/>
    <m/>
    <m/>
    <m/>
    <m/>
    <m/>
    <m/>
    <m/>
    <m/>
    <m/>
    <m/>
    <m/>
    <m/>
    <n v="4.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.625"/>
    <m/>
    <m/>
    <m/>
    <m/>
    <m/>
    <m/>
    <m/>
    <m/>
    <m/>
    <m/>
    <n v="8"/>
    <m/>
    <m/>
    <m/>
    <m/>
    <m/>
    <m/>
    <m/>
    <m/>
    <m/>
    <m/>
    <m/>
    <m/>
    <m/>
    <m/>
    <m/>
    <m/>
    <m/>
    <m/>
    <m/>
  </r>
  <r>
    <s v="Gatton2009TOS1CvDerrimut"/>
    <d v="2009-08-06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3.625"/>
    <m/>
    <m/>
    <m/>
    <m/>
    <m/>
    <m/>
    <m/>
    <m/>
    <m/>
    <m/>
    <n v="8.3333333333333304"/>
    <m/>
    <m/>
    <m/>
    <m/>
    <m/>
    <m/>
    <m/>
    <m/>
    <m/>
    <m/>
    <m/>
    <m/>
    <m/>
    <m/>
    <m/>
    <m/>
    <m/>
    <m/>
    <m/>
  </r>
  <r>
    <s v="Gatton2009TOS1CvDerrimut"/>
    <d v="2009-08-14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8.125"/>
    <m/>
    <m/>
    <m/>
    <m/>
    <m/>
    <m/>
    <m/>
    <m/>
    <m/>
    <m/>
    <n v="8.5"/>
    <m/>
    <m/>
    <m/>
    <m/>
    <m/>
    <m/>
    <m/>
    <m/>
    <m/>
    <m/>
    <m/>
    <m/>
    <m/>
    <m/>
    <m/>
    <m/>
    <m/>
    <m/>
    <m/>
  </r>
  <r>
    <s v="Gatton2009TOS1CvDerrimut"/>
    <d v="2009-08-24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1.212500000000006"/>
    <m/>
    <m/>
    <m/>
    <m/>
    <m/>
    <m/>
    <m/>
    <m/>
    <m/>
    <m/>
    <n v="8.5"/>
    <m/>
    <m/>
    <m/>
    <m/>
    <m/>
    <m/>
    <m/>
    <m/>
    <m/>
    <m/>
    <m/>
    <m/>
    <m/>
    <m/>
    <m/>
    <m/>
    <m/>
    <m/>
    <m/>
  </r>
  <r>
    <s v="Gatton2009TOS1CvDerrimut"/>
    <d v="2009-09-14T00:00:00"/>
    <s v="Derrimut"/>
    <m/>
    <m/>
    <m/>
    <m/>
    <m/>
    <m/>
    <m/>
    <m/>
    <m/>
    <m/>
    <m/>
    <m/>
    <n v="8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.6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Derrimut"/>
    <d v="2009-10-01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EGAGregory"/>
    <d v="2009-06-09T00:00:00"/>
    <s v="EGAGregory"/>
    <m/>
    <m/>
    <m/>
    <m/>
    <m/>
    <m/>
    <m/>
    <m/>
    <m/>
    <m/>
    <m/>
    <m/>
    <n v="4.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.625"/>
    <m/>
    <m/>
    <m/>
    <m/>
    <m/>
    <m/>
    <m/>
    <m/>
    <m/>
    <m/>
    <n v="5.625"/>
    <m/>
    <m/>
    <m/>
    <m/>
    <m/>
    <m/>
    <m/>
    <m/>
    <m/>
    <m/>
    <m/>
    <m/>
    <m/>
    <m/>
    <m/>
    <m/>
    <m/>
    <m/>
    <m/>
  </r>
  <r>
    <s v="Gatton2009TOS1CvEGAGregory"/>
    <d v="2009-07-06T00:00:00"/>
    <s v="EGAGregory"/>
    <m/>
    <m/>
    <m/>
    <m/>
    <m/>
    <m/>
    <m/>
    <m/>
    <m/>
    <m/>
    <m/>
    <m/>
    <n v="5.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.375"/>
    <m/>
    <m/>
    <m/>
    <m/>
    <m/>
    <m/>
    <m/>
    <m/>
    <m/>
    <m/>
    <n v="8.8874999999999993"/>
    <m/>
    <m/>
    <m/>
    <m/>
    <m/>
    <m/>
    <m/>
    <m/>
    <m/>
    <m/>
    <m/>
    <m/>
    <m/>
    <m/>
    <m/>
    <m/>
    <m/>
    <m/>
    <m/>
  </r>
  <r>
    <s v="Gatton2009TOS1CvEGAGregory"/>
    <d v="2009-08-06T00:00:00"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6"/>
    <m/>
    <m/>
    <m/>
    <m/>
    <m/>
    <m/>
    <m/>
    <m/>
    <m/>
    <m/>
    <n v="10.862500000000001"/>
    <m/>
    <m/>
    <m/>
    <m/>
    <m/>
    <m/>
    <m/>
    <m/>
    <m/>
    <m/>
    <m/>
    <m/>
    <m/>
    <m/>
    <m/>
    <m/>
    <m/>
    <m/>
    <m/>
  </r>
  <r>
    <s v="Gatton2009TOS1CvEGAGregory"/>
    <d v="2009-08-14T00:00:00"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4"/>
    <m/>
    <m/>
    <m/>
    <m/>
    <m/>
    <m/>
    <m/>
    <m/>
    <m/>
    <m/>
    <n v="11.237500000000001"/>
    <m/>
    <m/>
    <m/>
    <m/>
    <m/>
    <m/>
    <m/>
    <m/>
    <m/>
    <m/>
    <m/>
    <m/>
    <m/>
    <m/>
    <m/>
    <m/>
    <m/>
    <m/>
    <m/>
  </r>
  <r>
    <s v="Gatton2009TOS1CvEGAGregory"/>
    <d v="2009-08-24T00:00:00"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5.375"/>
    <m/>
    <m/>
    <m/>
    <m/>
    <m/>
    <m/>
    <m/>
    <m/>
    <m/>
    <m/>
    <n v="11.375"/>
    <m/>
    <m/>
    <m/>
    <m/>
    <m/>
    <m/>
    <m/>
    <m/>
    <m/>
    <m/>
    <m/>
    <m/>
    <m/>
    <m/>
    <m/>
    <m/>
    <m/>
    <m/>
    <m/>
  </r>
  <r>
    <s v="Gatton2009TOS1CvEGAGregory"/>
    <d v="2009-09-14T00:00:00"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.25"/>
    <m/>
    <m/>
    <m/>
    <m/>
    <m/>
    <m/>
    <m/>
    <m/>
    <m/>
    <m/>
    <n v="11.375"/>
    <m/>
    <m/>
    <m/>
    <m/>
    <m/>
    <m/>
    <m/>
    <m/>
    <m/>
    <m/>
    <m/>
    <m/>
    <m/>
    <m/>
    <m/>
    <m/>
    <m/>
    <m/>
    <m/>
  </r>
  <r>
    <s v="Gatton2009TOS1CvEGAGregory"/>
    <d v="2009-10-01T00:00:00"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8.8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Gladius"/>
    <d v="2009-06-09T00:00:00"/>
    <s v="Gladius"/>
    <m/>
    <m/>
    <m/>
    <m/>
    <m/>
    <m/>
    <m/>
    <m/>
    <m/>
    <m/>
    <m/>
    <m/>
    <n v="3.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.75"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</r>
  <r>
    <s v="Gatton2009TOS1CvGladius"/>
    <d v="2009-07-06T00:00:00"/>
    <s v="Gladius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n v="7.8875000000000002"/>
    <m/>
    <m/>
    <m/>
    <m/>
    <m/>
    <m/>
    <m/>
    <m/>
    <m/>
    <m/>
    <m/>
    <m/>
    <m/>
    <m/>
    <m/>
    <m/>
    <m/>
    <m/>
    <m/>
  </r>
  <r>
    <s v="Gatton2009TOS1CvGladius"/>
    <d v="2009-08-06T00:00:00"/>
    <s v="Gladi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2.024999999999999"/>
    <m/>
    <m/>
    <m/>
    <m/>
    <m/>
    <m/>
    <m/>
    <m/>
    <m/>
    <m/>
    <n v="8.25"/>
    <m/>
    <m/>
    <m/>
    <m/>
    <m/>
    <m/>
    <m/>
    <m/>
    <m/>
    <m/>
    <m/>
    <m/>
    <m/>
    <m/>
    <m/>
    <m/>
    <m/>
    <m/>
    <m/>
  </r>
  <r>
    <s v="Gatton2009TOS1CvGladius"/>
    <d v="2009-08-14T00:00:00"/>
    <s v="Gladi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7.474999999999994"/>
    <m/>
    <m/>
    <m/>
    <m/>
    <m/>
    <m/>
    <m/>
    <m/>
    <m/>
    <m/>
    <n v="8.3333333333333304"/>
    <m/>
    <m/>
    <m/>
    <m/>
    <m/>
    <m/>
    <m/>
    <m/>
    <m/>
    <m/>
    <m/>
    <m/>
    <m/>
    <m/>
    <m/>
    <m/>
    <m/>
    <m/>
    <m/>
  </r>
  <r>
    <s v="Gatton2009TOS1CvGladius"/>
    <d v="2009-08-24T00:00:00"/>
    <s v="Gladi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.0625"/>
    <m/>
    <m/>
    <m/>
    <m/>
    <m/>
    <m/>
    <m/>
    <m/>
    <m/>
    <m/>
    <n v="8.3333333333333304"/>
    <m/>
    <m/>
    <m/>
    <m/>
    <m/>
    <m/>
    <m/>
    <m/>
    <m/>
    <m/>
    <m/>
    <m/>
    <m/>
    <m/>
    <m/>
    <m/>
    <m/>
    <m/>
    <m/>
  </r>
  <r>
    <s v="Gatton2009TOS1CvGladius"/>
    <d v="2009-09-14T00:00:00"/>
    <s v="Gladi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4.375"/>
    <m/>
    <m/>
    <m/>
    <m/>
    <m/>
    <m/>
    <m/>
    <m/>
    <m/>
    <m/>
    <n v="8.6666666666666696"/>
    <m/>
    <m/>
    <m/>
    <m/>
    <m/>
    <m/>
    <m/>
    <m/>
    <m/>
    <m/>
    <m/>
    <m/>
    <m/>
    <m/>
    <m/>
    <m/>
    <m/>
    <m/>
    <m/>
  </r>
  <r>
    <s v="Gatton2009TOS1CvGladius"/>
    <d v="2009-10-01T00:00:00"/>
    <s v="Gladi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9.1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H46"/>
    <d v="2009-06-09T00:00:00"/>
    <s v="H46"/>
    <m/>
    <m/>
    <m/>
    <m/>
    <m/>
    <m/>
    <m/>
    <m/>
    <m/>
    <m/>
    <m/>
    <m/>
    <n v="2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.75"/>
    <m/>
    <m/>
    <m/>
    <m/>
    <m/>
    <m/>
    <m/>
    <m/>
    <m/>
    <m/>
    <n v="6.625"/>
    <m/>
    <m/>
    <m/>
    <m/>
    <m/>
    <m/>
    <m/>
    <m/>
    <m/>
    <m/>
    <m/>
    <m/>
    <m/>
    <m/>
    <m/>
    <m/>
    <m/>
    <m/>
    <m/>
  </r>
  <r>
    <s v="Gatton2009TOS1CvH46"/>
    <d v="2009-07-06T00:00:00"/>
    <s v="H46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"/>
    <m/>
    <m/>
    <m/>
    <m/>
    <m/>
    <m/>
    <m/>
    <m/>
    <m/>
    <m/>
    <n v="8.125"/>
    <m/>
    <m/>
    <m/>
    <m/>
    <m/>
    <m/>
    <m/>
    <m/>
    <m/>
    <m/>
    <m/>
    <m/>
    <m/>
    <m/>
    <m/>
    <m/>
    <m/>
    <m/>
    <m/>
  </r>
  <r>
    <s v="Gatton2009TOS1CvH46"/>
    <d v="2009-08-06T00:00:00"/>
    <s v="H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2.525000000000006"/>
    <m/>
    <m/>
    <m/>
    <m/>
    <m/>
    <m/>
    <m/>
    <m/>
    <m/>
    <m/>
    <n v="8.6666666666666696"/>
    <m/>
    <m/>
    <m/>
    <m/>
    <m/>
    <m/>
    <m/>
    <m/>
    <m/>
    <m/>
    <m/>
    <m/>
    <m/>
    <m/>
    <m/>
    <m/>
    <m/>
    <m/>
    <m/>
  </r>
  <r>
    <s v="Gatton2009TOS1CvH46"/>
    <d v="2009-08-14T00:00:00"/>
    <s v="H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7.2"/>
    <m/>
    <m/>
    <m/>
    <m/>
    <m/>
    <m/>
    <m/>
    <m/>
    <m/>
    <m/>
    <n v="9"/>
    <m/>
    <m/>
    <m/>
    <m/>
    <m/>
    <m/>
    <m/>
    <m/>
    <m/>
    <m/>
    <m/>
    <m/>
    <m/>
    <m/>
    <m/>
    <m/>
    <m/>
    <m/>
    <m/>
  </r>
  <r>
    <s v="Gatton2009TOS1CvH46"/>
    <d v="2009-08-24T00:00:00"/>
    <s v="H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4.75"/>
    <m/>
    <m/>
    <m/>
    <m/>
    <m/>
    <m/>
    <m/>
    <m/>
    <m/>
    <m/>
    <n v="9"/>
    <m/>
    <m/>
    <m/>
    <m/>
    <m/>
    <m/>
    <m/>
    <m/>
    <m/>
    <m/>
    <m/>
    <m/>
    <m/>
    <m/>
    <m/>
    <m/>
    <m/>
    <m/>
    <m/>
  </r>
  <r>
    <s v="Gatton2009TOS1CvH46"/>
    <d v="2009-09-14T00:00:00"/>
    <s v="H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8.8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H46"/>
    <d v="2009-10-01T00:00:00"/>
    <s v="H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2.333333333333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Hartog"/>
    <d v="2009-06-09T00:00:00"/>
    <s v="Hartog"/>
    <m/>
    <m/>
    <m/>
    <m/>
    <m/>
    <m/>
    <m/>
    <m/>
    <m/>
    <m/>
    <m/>
    <m/>
    <n v="3.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.875"/>
    <m/>
    <m/>
    <m/>
    <m/>
    <m/>
    <m/>
    <m/>
    <m/>
    <m/>
    <m/>
    <n v="5.875"/>
    <m/>
    <m/>
    <m/>
    <m/>
    <m/>
    <m/>
    <m/>
    <m/>
    <m/>
    <m/>
    <m/>
    <m/>
    <m/>
    <m/>
    <m/>
    <m/>
    <m/>
    <m/>
    <m/>
  </r>
  <r>
    <s v="Gatton2009TOS1CvHartog"/>
    <d v="2009-07-06T00:00:00"/>
    <s v="Hartog"/>
    <m/>
    <m/>
    <m/>
    <m/>
    <m/>
    <m/>
    <m/>
    <m/>
    <m/>
    <m/>
    <m/>
    <m/>
    <n v="4.16666666666666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.1666666666667"/>
    <m/>
    <m/>
    <m/>
    <m/>
    <m/>
    <m/>
    <m/>
    <m/>
    <m/>
    <m/>
    <n v="8.7833333333333297"/>
    <m/>
    <m/>
    <m/>
    <m/>
    <m/>
    <m/>
    <m/>
    <m/>
    <m/>
    <m/>
    <m/>
    <m/>
    <m/>
    <m/>
    <m/>
    <m/>
    <m/>
    <m/>
    <m/>
  </r>
  <r>
    <s v="Gatton2009TOS1CvHartog"/>
    <d v="2009-08-06T00:00:00"/>
    <s v="Harto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"/>
    <m/>
    <m/>
    <m/>
    <m/>
    <m/>
    <m/>
    <m/>
    <m/>
    <m/>
    <m/>
    <n v="10"/>
    <m/>
    <m/>
    <m/>
    <m/>
    <m/>
    <m/>
    <m/>
    <m/>
    <m/>
    <m/>
    <m/>
    <m/>
    <m/>
    <m/>
    <m/>
    <m/>
    <m/>
    <m/>
    <m/>
  </r>
  <r>
    <s v="Gatton2009TOS1CvHartog"/>
    <d v="2009-08-14T00:00:00"/>
    <s v="Harto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4.875"/>
    <m/>
    <m/>
    <m/>
    <m/>
    <m/>
    <m/>
    <m/>
    <m/>
    <m/>
    <m/>
    <n v="10"/>
    <m/>
    <m/>
    <m/>
    <m/>
    <m/>
    <m/>
    <m/>
    <m/>
    <m/>
    <m/>
    <m/>
    <m/>
    <m/>
    <m/>
    <m/>
    <m/>
    <m/>
    <m/>
    <m/>
  </r>
  <r>
    <s v="Gatton2009TOS1CvHartog"/>
    <d v="2009-08-24T00:00:00"/>
    <s v="Harto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1.875"/>
    <m/>
    <m/>
    <m/>
    <m/>
    <m/>
    <m/>
    <m/>
    <m/>
    <m/>
    <m/>
    <n v="10"/>
    <m/>
    <m/>
    <m/>
    <m/>
    <m/>
    <m/>
    <m/>
    <m/>
    <m/>
    <m/>
    <m/>
    <m/>
    <m/>
    <m/>
    <m/>
    <m/>
    <m/>
    <m/>
    <m/>
  </r>
  <r>
    <s v="Gatton2009TOS1CvHartog"/>
    <d v="2009-09-14T00:00:00"/>
    <s v="Hartog"/>
    <m/>
    <m/>
    <m/>
    <m/>
    <m/>
    <m/>
    <m/>
    <m/>
    <m/>
    <m/>
    <m/>
    <m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.1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Hartog"/>
    <d v="2009-10-01T00:00:00"/>
    <s v="Harto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9.166666666666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Janz"/>
    <d v="2009-06-09T00:00:00"/>
    <s v="Janz"/>
    <m/>
    <m/>
    <m/>
    <m/>
    <m/>
    <m/>
    <m/>
    <m/>
    <m/>
    <m/>
    <m/>
    <m/>
    <n v="3.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.875"/>
    <m/>
    <m/>
    <m/>
    <m/>
    <m/>
    <m/>
    <m/>
    <m/>
    <m/>
    <m/>
    <n v="5.9375"/>
    <m/>
    <m/>
    <m/>
    <m/>
    <m/>
    <m/>
    <m/>
    <m/>
    <m/>
    <m/>
    <m/>
    <m/>
    <m/>
    <m/>
    <m/>
    <m/>
    <m/>
    <m/>
    <m/>
  </r>
  <r>
    <s v="Gatton2009TOS1CvJanz"/>
    <d v="2009-07-06T00:00:00"/>
    <s v="Janz"/>
    <m/>
    <m/>
    <m/>
    <m/>
    <m/>
    <m/>
    <m/>
    <m/>
    <m/>
    <m/>
    <m/>
    <m/>
    <n v="4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.5"/>
    <m/>
    <m/>
    <m/>
    <m/>
    <m/>
    <m/>
    <m/>
    <m/>
    <m/>
    <m/>
    <n v="8.2375000000000007"/>
    <m/>
    <m/>
    <m/>
    <m/>
    <m/>
    <m/>
    <m/>
    <m/>
    <m/>
    <m/>
    <m/>
    <m/>
    <m/>
    <m/>
    <m/>
    <m/>
    <m/>
    <m/>
    <m/>
  </r>
  <r>
    <s v="Gatton2009TOS1CvJanz"/>
    <d v="2009-08-06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1.375"/>
    <m/>
    <m/>
    <m/>
    <m/>
    <m/>
    <m/>
    <m/>
    <m/>
    <m/>
    <m/>
    <n v="9"/>
    <m/>
    <m/>
    <m/>
    <m/>
    <m/>
    <m/>
    <m/>
    <m/>
    <m/>
    <m/>
    <m/>
    <m/>
    <m/>
    <m/>
    <m/>
    <m/>
    <m/>
    <m/>
    <m/>
  </r>
  <r>
    <s v="Gatton2009TOS1CvJanz"/>
    <d v="2009-08-14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7"/>
    <m/>
    <m/>
    <m/>
    <m/>
    <m/>
    <m/>
    <m/>
    <m/>
    <m/>
    <m/>
    <n v="9"/>
    <m/>
    <m/>
    <m/>
    <m/>
    <m/>
    <m/>
    <m/>
    <m/>
    <m/>
    <m/>
    <m/>
    <m/>
    <m/>
    <m/>
    <m/>
    <m/>
    <m/>
    <m/>
    <m/>
  </r>
  <r>
    <s v="Gatton2009TOS1CvJanz"/>
    <d v="2009-08-24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3.875"/>
    <m/>
    <m/>
    <m/>
    <m/>
    <m/>
    <m/>
    <m/>
    <m/>
    <m/>
    <m/>
    <n v="9"/>
    <m/>
    <m/>
    <m/>
    <m/>
    <m/>
    <m/>
    <m/>
    <m/>
    <m/>
    <m/>
    <m/>
    <m/>
    <m/>
    <m/>
    <m/>
    <m/>
    <m/>
    <m/>
    <m/>
  </r>
  <r>
    <s v="Gatton2009TOS1CvJanz"/>
    <d v="2009-09-14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4.25"/>
    <m/>
    <m/>
    <m/>
    <m/>
    <m/>
    <m/>
    <m/>
    <m/>
    <m/>
    <m/>
    <n v="9"/>
    <m/>
    <m/>
    <m/>
    <m/>
    <m/>
    <m/>
    <m/>
    <m/>
    <m/>
    <m/>
    <m/>
    <m/>
    <m/>
    <m/>
    <m/>
    <m/>
    <m/>
    <m/>
    <m/>
  </r>
  <r>
    <s v="Gatton2009TOS1CvJanz"/>
    <d v="2009-10-01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1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Kelallac"/>
    <d v="2009-06-09T00:00:00"/>
    <s v="Kelallac"/>
    <m/>
    <m/>
    <m/>
    <m/>
    <m/>
    <m/>
    <m/>
    <m/>
    <m/>
    <m/>
    <m/>
    <m/>
    <n v="2.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.875"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</r>
  <r>
    <s v="Gatton2009TOS1CvKelallac"/>
    <d v="2009-07-06T00:00:00"/>
    <s v="Kelallac"/>
    <m/>
    <m/>
    <m/>
    <m/>
    <m/>
    <m/>
    <m/>
    <m/>
    <m/>
    <m/>
    <m/>
    <m/>
    <n v="4.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.625"/>
    <m/>
    <m/>
    <m/>
    <m/>
    <m/>
    <m/>
    <m/>
    <m/>
    <m/>
    <m/>
    <n v="8.7750000000000004"/>
    <m/>
    <m/>
    <m/>
    <m/>
    <m/>
    <m/>
    <m/>
    <m/>
    <m/>
    <m/>
    <m/>
    <m/>
    <m/>
    <m/>
    <m/>
    <m/>
    <m/>
    <m/>
    <m/>
  </r>
  <r>
    <s v="Gatton2009TOS1CvKelallac"/>
    <d v="2009-08-06T00:00:00"/>
    <s v="Kelal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.375"/>
    <m/>
    <m/>
    <m/>
    <m/>
    <m/>
    <m/>
    <m/>
    <m/>
    <m/>
    <m/>
    <n v="9.7874999999999996"/>
    <m/>
    <m/>
    <m/>
    <m/>
    <m/>
    <m/>
    <m/>
    <m/>
    <m/>
    <m/>
    <m/>
    <m/>
    <m/>
    <m/>
    <m/>
    <m/>
    <m/>
    <m/>
    <m/>
  </r>
  <r>
    <s v="Gatton2009TOS1CvKelallac"/>
    <d v="2009-08-14T00:00:00"/>
    <s v="Kelal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.75"/>
    <m/>
    <m/>
    <m/>
    <m/>
    <m/>
    <m/>
    <m/>
    <m/>
    <m/>
    <m/>
    <n v="10.025"/>
    <m/>
    <m/>
    <m/>
    <m/>
    <m/>
    <m/>
    <m/>
    <m/>
    <m/>
    <m/>
    <m/>
    <m/>
    <m/>
    <m/>
    <m/>
    <m/>
    <m/>
    <m/>
    <m/>
  </r>
  <r>
    <s v="Gatton2009TOS1CvKelallac"/>
    <d v="2009-08-24T00:00:00"/>
    <s v="Kelal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3.5"/>
    <m/>
    <m/>
    <m/>
    <m/>
    <m/>
    <m/>
    <m/>
    <m/>
    <m/>
    <m/>
    <n v="10.25"/>
    <m/>
    <m/>
    <m/>
    <m/>
    <m/>
    <m/>
    <m/>
    <m/>
    <m/>
    <m/>
    <m/>
    <m/>
    <m/>
    <m/>
    <m/>
    <m/>
    <m/>
    <m/>
    <m/>
  </r>
  <r>
    <s v="Gatton2009TOS1CvKelallac"/>
    <d v="2009-09-14T00:00:00"/>
    <s v="Kelal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7.9375"/>
    <m/>
    <m/>
    <m/>
    <m/>
    <m/>
    <m/>
    <m/>
    <m/>
    <m/>
    <m/>
    <n v="10.5"/>
    <m/>
    <m/>
    <m/>
    <m/>
    <m/>
    <m/>
    <m/>
    <m/>
    <m/>
    <m/>
    <m/>
    <m/>
    <m/>
    <m/>
    <m/>
    <m/>
    <m/>
    <m/>
    <m/>
  </r>
  <r>
    <s v="Gatton2009TOS1CvKelallac"/>
    <d v="2009-10-01T00:00:00"/>
    <s v="Kelal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.14285714285709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Mckellar"/>
    <d v="2009-06-09T00:00:00"/>
    <s v="Mckellar"/>
    <m/>
    <m/>
    <m/>
    <m/>
    <m/>
    <m/>
    <m/>
    <m/>
    <m/>
    <m/>
    <m/>
    <m/>
    <n v="5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.5"/>
    <m/>
    <m/>
    <m/>
    <m/>
    <m/>
    <m/>
    <m/>
    <m/>
    <m/>
    <m/>
    <n v="5.625"/>
    <m/>
    <m/>
    <m/>
    <m/>
    <m/>
    <m/>
    <m/>
    <m/>
    <m/>
    <m/>
    <m/>
    <m/>
    <m/>
    <m/>
    <m/>
    <m/>
    <m/>
    <m/>
    <m/>
  </r>
  <r>
    <s v="Gatton2009TOS1CvMckellar"/>
    <d v="2009-07-06T00:00:00"/>
    <s v="Mckellar"/>
    <m/>
    <m/>
    <m/>
    <m/>
    <m/>
    <m/>
    <m/>
    <m/>
    <m/>
    <m/>
    <m/>
    <m/>
    <n v="5.8571428571428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.8571428571429"/>
    <m/>
    <m/>
    <m/>
    <m/>
    <m/>
    <m/>
    <m/>
    <m/>
    <m/>
    <m/>
    <n v="7.6571428571428601"/>
    <m/>
    <m/>
    <m/>
    <m/>
    <m/>
    <m/>
    <m/>
    <m/>
    <m/>
    <m/>
    <m/>
    <m/>
    <m/>
    <m/>
    <m/>
    <m/>
    <m/>
    <m/>
    <m/>
  </r>
  <r>
    <s v="Gatton2009TOS1CvMckellar"/>
    <d v="2009-08-06T00:00:00"/>
    <s v="M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5"/>
    <m/>
    <m/>
    <m/>
    <m/>
    <m/>
    <m/>
    <m/>
    <m/>
    <m/>
    <m/>
    <n v="10.64"/>
    <m/>
    <m/>
    <m/>
    <m/>
    <m/>
    <m/>
    <m/>
    <m/>
    <m/>
    <m/>
    <m/>
    <m/>
    <m/>
    <m/>
    <m/>
    <m/>
    <m/>
    <m/>
    <m/>
  </r>
  <r>
    <s v="Gatton2009TOS1CvMckellar"/>
    <d v="2009-08-14T00:00:00"/>
    <s v="M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8333333333333"/>
    <m/>
    <m/>
    <m/>
    <m/>
    <m/>
    <m/>
    <m/>
    <m/>
    <m/>
    <m/>
    <n v="11.38"/>
    <m/>
    <m/>
    <m/>
    <m/>
    <m/>
    <m/>
    <m/>
    <m/>
    <m/>
    <m/>
    <m/>
    <m/>
    <m/>
    <m/>
    <m/>
    <m/>
    <m/>
    <m/>
    <m/>
  </r>
  <r>
    <s v="Gatton2009TOS1CvMckellar"/>
    <d v="2009-08-24T00:00:00"/>
    <s v="M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571428571428601"/>
    <m/>
    <m/>
    <m/>
    <m/>
    <m/>
    <m/>
    <m/>
    <m/>
    <m/>
    <m/>
    <n v="12.175000000000001"/>
    <m/>
    <m/>
    <m/>
    <m/>
    <m/>
    <m/>
    <m/>
    <m/>
    <m/>
    <m/>
    <m/>
    <m/>
    <m/>
    <m/>
    <m/>
    <m/>
    <m/>
    <m/>
    <m/>
  </r>
  <r>
    <s v="Gatton2009TOS1CvMckellar"/>
    <d v="2009-09-14T00:00:00"/>
    <s v="M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.428571428571402"/>
    <m/>
    <m/>
    <m/>
    <m/>
    <m/>
    <m/>
    <m/>
    <m/>
    <m/>
    <m/>
    <n v="14.36"/>
    <m/>
    <m/>
    <m/>
    <m/>
    <m/>
    <m/>
    <m/>
    <m/>
    <m/>
    <m/>
    <m/>
    <m/>
    <m/>
    <m/>
    <m/>
    <m/>
    <m/>
    <m/>
    <m/>
  </r>
  <r>
    <s v="Gatton2009TOS1CvMckellar"/>
    <d v="2009-10-01T00:00:00"/>
    <s v="M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.57142857142859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Ruby"/>
    <d v="2009-06-09T00:00:00"/>
    <s v="Ruby"/>
    <m/>
    <m/>
    <m/>
    <m/>
    <m/>
    <m/>
    <m/>
    <m/>
    <m/>
    <m/>
    <m/>
    <m/>
    <n v="4.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.375"/>
    <m/>
    <m/>
    <m/>
    <m/>
    <m/>
    <m/>
    <m/>
    <m/>
    <m/>
    <m/>
    <n v="6.25"/>
    <m/>
    <m/>
    <m/>
    <m/>
    <m/>
    <m/>
    <m/>
    <m/>
    <m/>
    <m/>
    <m/>
    <m/>
    <m/>
    <m/>
    <m/>
    <m/>
    <m/>
    <m/>
    <m/>
  </r>
  <r>
    <s v="Gatton2009TOS1CvRuby"/>
    <d v="2009-07-06T00:00:00"/>
    <s v="Ruby"/>
    <m/>
    <m/>
    <m/>
    <m/>
    <m/>
    <m/>
    <m/>
    <m/>
    <m/>
    <m/>
    <m/>
    <m/>
    <n v="4.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.375"/>
    <m/>
    <m/>
    <m/>
    <m/>
    <m/>
    <m/>
    <m/>
    <m/>
    <m/>
    <m/>
    <n v="9.0374999999999996"/>
    <m/>
    <m/>
    <m/>
    <m/>
    <m/>
    <m/>
    <m/>
    <m/>
    <m/>
    <m/>
    <m/>
    <m/>
    <m/>
    <m/>
    <m/>
    <m/>
    <m/>
    <m/>
    <m/>
  </r>
  <r>
    <s v="Gatton2009TOS1CvRuby"/>
    <d v="2009-08-06T00:00:00"/>
    <s v="Rub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6.3"/>
    <m/>
    <m/>
    <m/>
    <m/>
    <m/>
    <m/>
    <m/>
    <m/>
    <m/>
    <m/>
    <n v="9.5"/>
    <m/>
    <m/>
    <m/>
    <m/>
    <m/>
    <m/>
    <m/>
    <m/>
    <m/>
    <m/>
    <m/>
    <m/>
    <m/>
    <m/>
    <m/>
    <m/>
    <m/>
    <m/>
    <m/>
  </r>
  <r>
    <s v="Gatton2009TOS1CvRuby"/>
    <d v="2009-08-14T00:00:00"/>
    <s v="Rub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2.125"/>
    <m/>
    <m/>
    <m/>
    <m/>
    <m/>
    <m/>
    <m/>
    <m/>
    <m/>
    <m/>
    <n v="9.6666666666666696"/>
    <m/>
    <m/>
    <m/>
    <m/>
    <m/>
    <m/>
    <m/>
    <m/>
    <m/>
    <m/>
    <m/>
    <m/>
    <m/>
    <m/>
    <m/>
    <m/>
    <m/>
    <m/>
    <m/>
  </r>
  <r>
    <s v="Gatton2009TOS1CvRuby"/>
    <d v="2009-08-24T00:00:00"/>
    <s v="Rub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0.75"/>
    <m/>
    <m/>
    <m/>
    <m/>
    <m/>
    <m/>
    <m/>
    <m/>
    <m/>
    <m/>
    <n v="9.6666666666666696"/>
    <m/>
    <m/>
    <m/>
    <m/>
    <m/>
    <m/>
    <m/>
    <m/>
    <m/>
    <m/>
    <m/>
    <m/>
    <m/>
    <m/>
    <m/>
    <m/>
    <m/>
    <m/>
    <m/>
  </r>
  <r>
    <s v="Gatton2009TOS1CvRuby"/>
    <d v="2009-09-14T00:00:00"/>
    <s v="Rub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.3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Ruby"/>
    <d v="2009-10-01T00:00:00"/>
    <s v="Rub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Ventura"/>
    <d v="2009-06-09T00:00:00"/>
    <s v="Ventura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"/>
    <m/>
    <m/>
    <m/>
    <m/>
    <m/>
    <m/>
    <m/>
    <m/>
    <m/>
    <m/>
    <n v="6.4375"/>
    <m/>
    <m/>
    <m/>
    <m/>
    <m/>
    <m/>
    <m/>
    <m/>
    <m/>
    <m/>
    <m/>
    <m/>
    <m/>
    <m/>
    <m/>
    <m/>
    <m/>
    <m/>
    <m/>
  </r>
  <r>
    <s v="Gatton2009TOS1CvVentura"/>
    <d v="2009-07-06T00:00:00"/>
    <s v="Ventura"/>
    <m/>
    <m/>
    <m/>
    <m/>
    <m/>
    <m/>
    <m/>
    <m/>
    <m/>
    <m/>
    <m/>
    <m/>
    <n v="3.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.625"/>
    <m/>
    <m/>
    <m/>
    <m/>
    <m/>
    <m/>
    <m/>
    <m/>
    <m/>
    <m/>
    <n v="8.4250000000000007"/>
    <m/>
    <m/>
    <m/>
    <m/>
    <m/>
    <m/>
    <m/>
    <m/>
    <m/>
    <m/>
    <m/>
    <m/>
    <m/>
    <m/>
    <m/>
    <m/>
    <m/>
    <m/>
    <m/>
  </r>
  <r>
    <s v="Gatton2009TOS1CvVentura"/>
    <d v="2009-08-06T00:00:00"/>
    <s v="Ven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7.174999999999997"/>
    <m/>
    <m/>
    <m/>
    <m/>
    <m/>
    <m/>
    <m/>
    <m/>
    <m/>
    <m/>
    <n v="8.5"/>
    <m/>
    <m/>
    <m/>
    <m/>
    <m/>
    <m/>
    <m/>
    <m/>
    <m/>
    <m/>
    <m/>
    <m/>
    <m/>
    <m/>
    <m/>
    <m/>
    <m/>
    <m/>
    <m/>
  </r>
  <r>
    <s v="Gatton2009TOS1CvVentura"/>
    <d v="2009-08-14T00:00:00"/>
    <s v="Ven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1.7"/>
    <m/>
    <m/>
    <m/>
    <m/>
    <m/>
    <m/>
    <m/>
    <m/>
    <m/>
    <m/>
    <n v="8.5"/>
    <m/>
    <m/>
    <m/>
    <m/>
    <m/>
    <m/>
    <m/>
    <m/>
    <m/>
    <m/>
    <m/>
    <m/>
    <m/>
    <m/>
    <m/>
    <m/>
    <m/>
    <m/>
    <m/>
  </r>
  <r>
    <s v="Gatton2009TOS1CvVentura"/>
    <d v="2009-08-24T00:00:00"/>
    <s v="Ven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2.125"/>
    <m/>
    <m/>
    <m/>
    <m/>
    <m/>
    <m/>
    <m/>
    <m/>
    <m/>
    <m/>
    <n v="8.5"/>
    <m/>
    <m/>
    <m/>
    <m/>
    <m/>
    <m/>
    <m/>
    <m/>
    <m/>
    <m/>
    <m/>
    <m/>
    <m/>
    <m/>
    <m/>
    <m/>
    <m/>
    <m/>
    <m/>
  </r>
  <r>
    <s v="Gatton2009TOS1CvVentura"/>
    <d v="2009-09-14T00:00:00"/>
    <s v="Ven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6.25"/>
    <m/>
    <m/>
    <m/>
    <m/>
    <m/>
    <m/>
    <m/>
    <m/>
    <m/>
    <m/>
    <n v="8.8571428571428594"/>
    <m/>
    <m/>
    <m/>
    <m/>
    <m/>
    <m/>
    <m/>
    <m/>
    <m/>
    <m/>
    <m/>
    <m/>
    <m/>
    <m/>
    <m/>
    <m/>
    <m/>
    <m/>
    <m/>
  </r>
  <r>
    <s v="Gatton2009TOS1CvVentura"/>
    <d v="2009-10-01T00:00:00"/>
    <s v="Ven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Wedgetail"/>
    <d v="2009-06-09T00:00:00"/>
    <s v="Wedgetail"/>
    <m/>
    <m/>
    <m/>
    <m/>
    <m/>
    <m/>
    <m/>
    <m/>
    <m/>
    <m/>
    <m/>
    <m/>
    <n v="6.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.428571428571399"/>
    <m/>
    <m/>
    <m/>
    <m/>
    <m/>
    <m/>
    <m/>
    <m/>
    <m/>
    <m/>
    <n v="5.5625"/>
    <m/>
    <m/>
    <m/>
    <m/>
    <m/>
    <m/>
    <m/>
    <m/>
    <m/>
    <m/>
    <m/>
    <m/>
    <m/>
    <m/>
    <m/>
    <m/>
    <m/>
    <m/>
    <m/>
  </r>
  <r>
    <s v="Gatton2009TOS1CvWedgetail"/>
    <d v="2009-07-06T00:00:00"/>
    <s v="Wedgetail"/>
    <m/>
    <m/>
    <m/>
    <m/>
    <m/>
    <m/>
    <m/>
    <m/>
    <m/>
    <m/>
    <m/>
    <m/>
    <n v="4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.5"/>
    <m/>
    <m/>
    <m/>
    <m/>
    <m/>
    <m/>
    <m/>
    <m/>
    <m/>
    <m/>
    <n v="8.0749999999999993"/>
    <m/>
    <m/>
    <m/>
    <m/>
    <m/>
    <m/>
    <m/>
    <m/>
    <m/>
    <m/>
    <m/>
    <m/>
    <m/>
    <m/>
    <m/>
    <m/>
    <m/>
    <m/>
    <m/>
  </r>
  <r>
    <s v="Gatton2009TOS1CvWedgetail"/>
    <d v="2009-08-06T00:00:00"/>
    <s v="Wedgeta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75"/>
    <m/>
    <m/>
    <m/>
    <m/>
    <m/>
    <m/>
    <m/>
    <m/>
    <m/>
    <m/>
    <n v="10.828571428571401"/>
    <m/>
    <m/>
    <m/>
    <m/>
    <m/>
    <m/>
    <m/>
    <m/>
    <m/>
    <m/>
    <m/>
    <m/>
    <m/>
    <m/>
    <m/>
    <m/>
    <m/>
    <m/>
    <m/>
  </r>
  <r>
    <s v="Gatton2009TOS1CvWedgetail"/>
    <d v="2009-08-14T00:00:00"/>
    <s v="Wedgeta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3.375"/>
    <m/>
    <m/>
    <m/>
    <m/>
    <m/>
    <m/>
    <m/>
    <m/>
    <m/>
    <m/>
    <n v="11.775"/>
    <m/>
    <m/>
    <m/>
    <m/>
    <m/>
    <m/>
    <m/>
    <m/>
    <m/>
    <m/>
    <m/>
    <m/>
    <m/>
    <m/>
    <m/>
    <m/>
    <m/>
    <m/>
    <m/>
  </r>
  <r>
    <s v="Gatton2009TOS1CvWedgetail"/>
    <d v="2009-08-24T00:00:00"/>
    <s v="Wedgeta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.625"/>
    <m/>
    <m/>
    <m/>
    <m/>
    <m/>
    <m/>
    <m/>
    <m/>
    <m/>
    <m/>
    <n v="13"/>
    <m/>
    <m/>
    <m/>
    <m/>
    <m/>
    <m/>
    <m/>
    <m/>
    <m/>
    <m/>
    <m/>
    <m/>
    <m/>
    <m/>
    <m/>
    <m/>
    <m/>
    <m/>
    <m/>
  </r>
  <r>
    <s v="Gatton2009TOS1CvWedgetail"/>
    <d v="2009-09-14T00:00:00"/>
    <s v="Wedgeta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3.866666666666703"/>
    <m/>
    <m/>
    <m/>
    <m/>
    <m/>
    <m/>
    <m/>
    <m/>
    <m/>
    <m/>
    <n v="14.1666666666667"/>
    <m/>
    <m/>
    <m/>
    <m/>
    <m/>
    <m/>
    <m/>
    <m/>
    <m/>
    <m/>
    <m/>
    <m/>
    <m/>
    <m/>
    <m/>
    <m/>
    <m/>
    <m/>
    <m/>
  </r>
  <r>
    <s v="Gatton2009TOS1CvWedgetail"/>
    <d v="2009-10-01T00:00:00"/>
    <s v="Wedgeta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Wyalkatchem"/>
    <d v="2009-06-09T00:00:00"/>
    <s v="Wyalkatchem"/>
    <m/>
    <m/>
    <m/>
    <m/>
    <m/>
    <m/>
    <m/>
    <m/>
    <m/>
    <m/>
    <m/>
    <m/>
    <n v="5.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.875"/>
    <m/>
    <m/>
    <m/>
    <m/>
    <m/>
    <m/>
    <m/>
    <m/>
    <m/>
    <m/>
    <n v="5.6875"/>
    <m/>
    <m/>
    <m/>
    <m/>
    <m/>
    <m/>
    <m/>
    <m/>
    <m/>
    <m/>
    <m/>
    <m/>
    <m/>
    <m/>
    <m/>
    <m/>
    <m/>
    <m/>
    <m/>
  </r>
  <r>
    <s v="Gatton2009TOS1CvWyalkatchem"/>
    <d v="2009-07-06T00:00:00"/>
    <s v="Wyalkatchem"/>
    <m/>
    <m/>
    <m/>
    <m/>
    <m/>
    <m/>
    <m/>
    <m/>
    <m/>
    <m/>
    <m/>
    <m/>
    <n v="5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.25"/>
    <m/>
    <m/>
    <m/>
    <m/>
    <m/>
    <m/>
    <m/>
    <m/>
    <m/>
    <m/>
    <n v="7.9249999999999998"/>
    <m/>
    <m/>
    <m/>
    <m/>
    <m/>
    <m/>
    <m/>
    <m/>
    <m/>
    <m/>
    <m/>
    <m/>
    <m/>
    <m/>
    <m/>
    <m/>
    <m/>
    <m/>
    <m/>
  </r>
  <r>
    <s v="Gatton2009TOS1CvWyalkatchem"/>
    <d v="2009-08-06T00:00:00"/>
    <s v="Wyalkatche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.5"/>
    <m/>
    <m/>
    <m/>
    <m/>
    <m/>
    <m/>
    <m/>
    <m/>
    <m/>
    <m/>
    <n v="8.8333333333333304"/>
    <m/>
    <m/>
    <m/>
    <m/>
    <m/>
    <m/>
    <m/>
    <m/>
    <m/>
    <m/>
    <m/>
    <m/>
    <m/>
    <m/>
    <m/>
    <m/>
    <m/>
    <m/>
    <m/>
  </r>
  <r>
    <s v="Gatton2009TOS1CvWyalkatchem"/>
    <d v="2009-08-14T00:00:00"/>
    <s v="Wyalkatche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5.875"/>
    <m/>
    <m/>
    <m/>
    <m/>
    <m/>
    <m/>
    <m/>
    <m/>
    <m/>
    <m/>
    <n v="8.8333333333333304"/>
    <m/>
    <m/>
    <m/>
    <m/>
    <m/>
    <m/>
    <m/>
    <m/>
    <m/>
    <m/>
    <m/>
    <m/>
    <m/>
    <m/>
    <m/>
    <m/>
    <m/>
    <m/>
    <m/>
  </r>
  <r>
    <s v="Gatton2009TOS1CvWyalkatchem"/>
    <d v="2009-08-24T00:00:00"/>
    <s v="Wyalkatche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3.962500000000006"/>
    <m/>
    <m/>
    <m/>
    <m/>
    <m/>
    <m/>
    <m/>
    <m/>
    <m/>
    <m/>
    <n v="9.1666666666666696"/>
    <m/>
    <m/>
    <m/>
    <m/>
    <m/>
    <m/>
    <m/>
    <m/>
    <m/>
    <m/>
    <m/>
    <m/>
    <m/>
    <m/>
    <m/>
    <m/>
    <m/>
    <m/>
    <m/>
  </r>
  <r>
    <s v="Gatton2009TOS1CvWyalkatchem"/>
    <d v="2009-09-14T00:00:00"/>
    <s v="Wyalkatche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6.285714285714306"/>
    <m/>
    <m/>
    <m/>
    <m/>
    <m/>
    <m/>
    <m/>
    <m/>
    <m/>
    <m/>
    <n v="9.75"/>
    <m/>
    <m/>
    <m/>
    <m/>
    <m/>
    <m/>
    <m/>
    <m/>
    <m/>
    <m/>
    <m/>
    <m/>
    <m/>
    <m/>
    <m/>
    <m/>
    <m/>
    <m/>
    <m/>
  </r>
  <r>
    <s v="Gatton2009TOS1CvWyalkatchem"/>
    <d v="2009-10-01T00:00:00"/>
    <s v="Wyalkatche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1.28571428571430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Yitpi"/>
    <d v="2009-06-09T00:00:00"/>
    <s v="Yitpi"/>
    <m/>
    <m/>
    <m/>
    <m/>
    <m/>
    <m/>
    <m/>
    <m/>
    <m/>
    <m/>
    <m/>
    <m/>
    <n v="5.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.375"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</r>
  <r>
    <s v="Gatton2009TOS1CvYitpi"/>
    <d v="2009-07-06T00:00:00"/>
    <s v="Yitpi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n v="8.6875"/>
    <m/>
    <m/>
    <m/>
    <m/>
    <m/>
    <m/>
    <m/>
    <m/>
    <m/>
    <m/>
    <m/>
    <m/>
    <m/>
    <m/>
    <m/>
    <m/>
    <m/>
    <m/>
    <m/>
  </r>
  <r>
    <s v="Gatton2009TOS1CvYitpi"/>
    <d v="2009-08-06T00:00:00"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2.714285714285701"/>
    <m/>
    <m/>
    <m/>
    <m/>
    <m/>
    <m/>
    <m/>
    <m/>
    <m/>
    <m/>
    <n v="9.8571428571428594"/>
    <m/>
    <m/>
    <m/>
    <m/>
    <m/>
    <m/>
    <m/>
    <m/>
    <m/>
    <m/>
    <m/>
    <m/>
    <m/>
    <m/>
    <m/>
    <m/>
    <m/>
    <m/>
    <m/>
  </r>
  <r>
    <s v="Gatton2009TOS1CvYitpi"/>
    <d v="2009-08-14T00:00:00"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2"/>
    <m/>
    <m/>
    <m/>
    <m/>
    <m/>
    <m/>
    <m/>
    <m/>
    <m/>
    <m/>
    <n v="10.1428571428571"/>
    <m/>
    <m/>
    <m/>
    <m/>
    <m/>
    <m/>
    <m/>
    <m/>
    <m/>
    <m/>
    <m/>
    <m/>
    <m/>
    <m/>
    <m/>
    <m/>
    <m/>
    <m/>
    <m/>
  </r>
  <r>
    <s v="Gatton2009TOS1CvYitpi"/>
    <d v="2009-08-24T00:00:00"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8.674999999999997"/>
    <m/>
    <m/>
    <m/>
    <m/>
    <m/>
    <m/>
    <m/>
    <m/>
    <m/>
    <m/>
    <n v="10.285714285714301"/>
    <m/>
    <m/>
    <m/>
    <m/>
    <m/>
    <m/>
    <m/>
    <m/>
    <m/>
    <m/>
    <m/>
    <m/>
    <m/>
    <m/>
    <m/>
    <m/>
    <m/>
    <m/>
    <m/>
  </r>
  <r>
    <s v="Gatton2009TOS1CvYitpi"/>
    <d v="2009-09-14T00:00:00"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2.857142857142904"/>
    <m/>
    <m/>
    <m/>
    <m/>
    <m/>
    <m/>
    <m/>
    <m/>
    <m/>
    <m/>
    <n v="10.285714285714301"/>
    <m/>
    <m/>
    <m/>
    <m/>
    <m/>
    <m/>
    <m/>
    <m/>
    <m/>
    <m/>
    <m/>
    <m/>
    <m/>
    <m/>
    <m/>
    <m/>
    <m/>
    <m/>
    <m/>
  </r>
  <r>
    <s v="Gatton2009TOS1CvYitpi"/>
    <d v="2009-10-01T00:00:00"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1CvYoung"/>
    <d v="2009-06-09T00:00:00"/>
    <s v="Young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"/>
    <m/>
    <m/>
    <m/>
    <m/>
    <m/>
    <m/>
    <m/>
    <m/>
    <m/>
    <m/>
    <n v="6.3125"/>
    <m/>
    <m/>
    <m/>
    <m/>
    <m/>
    <m/>
    <m/>
    <m/>
    <m/>
    <m/>
    <m/>
    <m/>
    <m/>
    <m/>
    <m/>
    <m/>
    <m/>
    <m/>
    <m/>
  </r>
  <r>
    <s v="Gatton2009TOS1CvYoung"/>
    <d v="2009-07-06T00:00:00"/>
    <s v="Young"/>
    <m/>
    <m/>
    <m/>
    <m/>
    <m/>
    <m/>
    <m/>
    <m/>
    <m/>
    <m/>
    <m/>
    <m/>
    <n v="4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.25"/>
    <m/>
    <m/>
    <m/>
    <m/>
    <m/>
    <m/>
    <m/>
    <m/>
    <m/>
    <m/>
    <n v="8.15"/>
    <m/>
    <m/>
    <m/>
    <m/>
    <m/>
    <m/>
    <m/>
    <m/>
    <m/>
    <m/>
    <m/>
    <m/>
    <m/>
    <m/>
    <m/>
    <m/>
    <m/>
    <m/>
    <m/>
  </r>
  <r>
    <s v="Gatton2009TOS1CvYoung"/>
    <d v="2009-08-06T00:00:00"/>
    <s v="You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6.3125"/>
    <m/>
    <m/>
    <m/>
    <m/>
    <m/>
    <m/>
    <m/>
    <m/>
    <m/>
    <m/>
    <n v="8.71428571428571"/>
    <m/>
    <m/>
    <m/>
    <m/>
    <m/>
    <m/>
    <m/>
    <m/>
    <m/>
    <m/>
    <m/>
    <m/>
    <m/>
    <m/>
    <m/>
    <m/>
    <m/>
    <m/>
    <m/>
  </r>
  <r>
    <s v="Gatton2009TOS1CvYoung"/>
    <d v="2009-08-14T00:00:00"/>
    <s v="You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1.5"/>
    <m/>
    <m/>
    <m/>
    <m/>
    <m/>
    <m/>
    <m/>
    <m/>
    <m/>
    <m/>
    <n v="9"/>
    <m/>
    <m/>
    <m/>
    <m/>
    <m/>
    <m/>
    <m/>
    <m/>
    <m/>
    <m/>
    <m/>
    <m/>
    <m/>
    <m/>
    <m/>
    <m/>
    <m/>
    <m/>
    <m/>
  </r>
  <r>
    <s v="Gatton2009TOS1CvYoung"/>
    <d v="2009-08-24T00:00:00"/>
    <s v="You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.25"/>
    <m/>
    <m/>
    <m/>
    <m/>
    <m/>
    <m/>
    <m/>
    <m/>
    <m/>
    <m/>
    <n v="9"/>
    <m/>
    <m/>
    <m/>
    <m/>
    <m/>
    <m/>
    <m/>
    <m/>
    <m/>
    <m/>
    <m/>
    <m/>
    <m/>
    <m/>
    <m/>
    <m/>
    <m/>
    <m/>
    <m/>
  </r>
  <r>
    <s v="Gatton2009TOS1CvYoung"/>
    <d v="2009-09-14T00:00:00"/>
    <s v="You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n v="9.1666666666666696"/>
    <m/>
    <m/>
    <m/>
    <m/>
    <m/>
    <m/>
    <m/>
    <m/>
    <m/>
    <m/>
    <m/>
    <m/>
    <m/>
    <m/>
    <m/>
    <m/>
    <m/>
    <m/>
    <m/>
  </r>
  <r>
    <s v="Gatton2009TOS1CvYoung"/>
    <d v="2009-10-01T00:00:00"/>
    <s v="You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Bolac"/>
    <d v="2009-07-07T00:00:00"/>
    <s v="Bolac"/>
    <m/>
    <m/>
    <m/>
    <m/>
    <m/>
    <m/>
    <m/>
    <m/>
    <m/>
    <m/>
    <m/>
    <m/>
    <n v="5.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.375"/>
    <m/>
    <m/>
    <m/>
    <m/>
    <m/>
    <m/>
    <m/>
    <m/>
    <m/>
    <m/>
    <n v="4.3125"/>
    <m/>
    <m/>
    <m/>
    <m/>
    <m/>
    <m/>
    <m/>
    <m/>
    <m/>
    <m/>
    <m/>
    <m/>
    <m/>
    <m/>
    <m/>
    <m/>
    <m/>
    <m/>
    <m/>
  </r>
  <r>
    <s v="Gatton2009TOS2CvBolac"/>
    <d v="2009-07-24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125"/>
    <m/>
    <m/>
    <m/>
    <m/>
    <m/>
    <m/>
    <m/>
    <m/>
    <m/>
    <m/>
    <n v="5.4375"/>
    <m/>
    <m/>
    <m/>
    <m/>
    <m/>
    <m/>
    <m/>
    <m/>
    <m/>
    <m/>
    <m/>
    <m/>
    <m/>
    <m/>
    <m/>
    <m/>
    <m/>
    <m/>
    <m/>
  </r>
  <r>
    <s v="Gatton2009TOS2CvBolac"/>
    <d v="2009-08-06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875"/>
    <m/>
    <m/>
    <m/>
    <m/>
    <m/>
    <m/>
    <m/>
    <m/>
    <m/>
    <m/>
    <n v="7.2857142857142803"/>
    <m/>
    <m/>
    <m/>
    <m/>
    <m/>
    <m/>
    <m/>
    <m/>
    <m/>
    <m/>
    <m/>
    <m/>
    <m/>
    <m/>
    <m/>
    <m/>
    <m/>
    <m/>
    <m/>
  </r>
  <r>
    <s v="Gatton2009TOS2CvBolac"/>
    <d v="2009-08-24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.375"/>
    <m/>
    <m/>
    <m/>
    <m/>
    <m/>
    <m/>
    <m/>
    <m/>
    <m/>
    <m/>
    <n v="8.21428571428571"/>
    <m/>
    <m/>
    <m/>
    <m/>
    <m/>
    <m/>
    <m/>
    <m/>
    <m/>
    <m/>
    <m/>
    <m/>
    <m/>
    <m/>
    <m/>
    <m/>
    <m/>
    <m/>
    <m/>
  </r>
  <r>
    <s v="Gatton2009TOS2CvBolac"/>
    <d v="2009-09-15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.0625"/>
    <m/>
    <m/>
    <m/>
    <m/>
    <m/>
    <m/>
    <m/>
    <m/>
    <m/>
    <m/>
    <n v="8.4285714285714306"/>
    <m/>
    <m/>
    <m/>
    <m/>
    <m/>
    <m/>
    <m/>
    <m/>
    <m/>
    <m/>
    <m/>
    <m/>
    <m/>
    <m/>
    <m/>
    <m/>
    <m/>
    <m/>
    <m/>
  </r>
  <r>
    <s v="Gatton2009TOS2CvBolac"/>
    <d v="2009-10-01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.18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Bolac"/>
    <d v="2009-10-20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Derrimut"/>
    <d v="2009-07-07T00:00:00"/>
    <s v="Derrimut"/>
    <m/>
    <m/>
    <m/>
    <m/>
    <m/>
    <m/>
    <m/>
    <m/>
    <m/>
    <m/>
    <m/>
    <m/>
    <n v="5.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.375"/>
    <m/>
    <m/>
    <m/>
    <m/>
    <m/>
    <m/>
    <m/>
    <m/>
    <m/>
    <m/>
    <n v="4.7625000000000002"/>
    <m/>
    <m/>
    <m/>
    <m/>
    <m/>
    <m/>
    <m/>
    <m/>
    <m/>
    <m/>
    <m/>
    <m/>
    <m/>
    <m/>
    <m/>
    <m/>
    <m/>
    <m/>
    <m/>
  </r>
  <r>
    <s v="Gatton2009TOS2CvDerrimut"/>
    <d v="2009-07-24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5"/>
    <m/>
    <m/>
    <m/>
    <m/>
    <m/>
    <m/>
    <m/>
    <m/>
    <m/>
    <m/>
    <n v="6.2125000000000004"/>
    <m/>
    <m/>
    <m/>
    <m/>
    <m/>
    <m/>
    <m/>
    <m/>
    <m/>
    <m/>
    <m/>
    <m/>
    <m/>
    <m/>
    <m/>
    <m/>
    <m/>
    <m/>
    <m/>
  </r>
  <r>
    <s v="Gatton2009TOS2CvDerrimut"/>
    <d v="2009-08-06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.375"/>
    <m/>
    <m/>
    <m/>
    <m/>
    <m/>
    <m/>
    <m/>
    <m/>
    <m/>
    <m/>
    <n v="7.7874999999999996"/>
    <m/>
    <m/>
    <m/>
    <m/>
    <m/>
    <m/>
    <m/>
    <m/>
    <m/>
    <m/>
    <m/>
    <m/>
    <m/>
    <m/>
    <m/>
    <m/>
    <m/>
    <m/>
    <m/>
  </r>
  <r>
    <s v="Gatton2009TOS2CvDerrimut"/>
    <d v="2009-08-24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.125"/>
    <m/>
    <m/>
    <m/>
    <m/>
    <m/>
    <m/>
    <m/>
    <m/>
    <m/>
    <m/>
    <n v="7.875"/>
    <m/>
    <m/>
    <m/>
    <m/>
    <m/>
    <m/>
    <m/>
    <m/>
    <m/>
    <m/>
    <m/>
    <m/>
    <m/>
    <m/>
    <m/>
    <m/>
    <m/>
    <m/>
    <m/>
  </r>
  <r>
    <s v="Gatton2009TOS2CvDerrimut"/>
    <d v="2009-09-15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3.5"/>
    <m/>
    <m/>
    <m/>
    <m/>
    <m/>
    <m/>
    <m/>
    <m/>
    <m/>
    <m/>
    <n v="7.875"/>
    <m/>
    <m/>
    <m/>
    <m/>
    <m/>
    <m/>
    <m/>
    <m/>
    <m/>
    <m/>
    <m/>
    <m/>
    <m/>
    <m/>
    <m/>
    <m/>
    <m/>
    <m/>
    <m/>
  </r>
  <r>
    <s v="Gatton2009TOS2CvDerrimut"/>
    <d v="2009-10-01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Derrimut"/>
    <d v="2009-10-20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EGAGregory"/>
    <d v="2009-07-07T00:00:00"/>
    <s v="EGAGregory"/>
    <m/>
    <m/>
    <m/>
    <m/>
    <m/>
    <m/>
    <m/>
    <m/>
    <m/>
    <m/>
    <m/>
    <m/>
    <n v="5.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.625"/>
    <m/>
    <m/>
    <m/>
    <m/>
    <m/>
    <m/>
    <m/>
    <m/>
    <m/>
    <m/>
    <n v="3.9375"/>
    <m/>
    <m/>
    <m/>
    <m/>
    <m/>
    <m/>
    <m/>
    <m/>
    <m/>
    <m/>
    <m/>
    <m/>
    <m/>
    <m/>
    <m/>
    <m/>
    <m/>
    <m/>
    <m/>
  </r>
  <r>
    <s v="Gatton2009TOS2CvEGAGregory"/>
    <d v="2009-07-24T00:00:00"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8.5"/>
    <m/>
    <m/>
    <m/>
    <m/>
    <m/>
    <m/>
    <m/>
    <m/>
    <m/>
    <m/>
    <n v="4.8875000000000002"/>
    <m/>
    <m/>
    <m/>
    <m/>
    <m/>
    <m/>
    <m/>
    <m/>
    <m/>
    <m/>
    <m/>
    <m/>
    <m/>
    <m/>
    <m/>
    <m/>
    <m/>
    <m/>
    <m/>
  </r>
  <r>
    <s v="Gatton2009TOS2CvEGAGregory"/>
    <d v="2009-08-06T00:00:00"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125"/>
    <m/>
    <m/>
    <m/>
    <m/>
    <m/>
    <m/>
    <m/>
    <m/>
    <m/>
    <m/>
    <n v="6.5875000000000004"/>
    <m/>
    <m/>
    <m/>
    <m/>
    <m/>
    <m/>
    <m/>
    <m/>
    <m/>
    <m/>
    <m/>
    <m/>
    <m/>
    <m/>
    <m/>
    <m/>
    <m/>
    <m/>
    <m/>
  </r>
  <r>
    <s v="Gatton2009TOS2CvEGAGregory"/>
    <d v="2009-08-24T00:00:00"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.625"/>
    <m/>
    <m/>
    <m/>
    <m/>
    <m/>
    <m/>
    <m/>
    <m/>
    <m/>
    <m/>
    <n v="8.25"/>
    <m/>
    <m/>
    <m/>
    <m/>
    <m/>
    <m/>
    <m/>
    <m/>
    <m/>
    <m/>
    <m/>
    <m/>
    <m/>
    <m/>
    <m/>
    <m/>
    <m/>
    <m/>
    <m/>
  </r>
  <r>
    <s v="Gatton2009TOS2CvEGAGregory"/>
    <d v="2009-09-15T00:00:00"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8.0625"/>
    <m/>
    <m/>
    <m/>
    <m/>
    <m/>
    <m/>
    <m/>
    <m/>
    <m/>
    <m/>
    <n v="8.4285714285714306"/>
    <m/>
    <m/>
    <m/>
    <m/>
    <m/>
    <m/>
    <m/>
    <m/>
    <m/>
    <m/>
    <m/>
    <m/>
    <m/>
    <m/>
    <m/>
    <m/>
    <m/>
    <m/>
    <m/>
  </r>
  <r>
    <s v="Gatton2009TOS2CvEGAGregory"/>
    <d v="2009-10-01T00:00:00"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0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EGAGregory"/>
    <d v="2009-10-20T00:00:00"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Gladius"/>
    <d v="2009-07-07T00:00:00"/>
    <s v="Gladius"/>
    <m/>
    <m/>
    <m/>
    <m/>
    <m/>
    <m/>
    <m/>
    <m/>
    <m/>
    <m/>
    <m/>
    <m/>
    <n v="4.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.875"/>
    <m/>
    <m/>
    <m/>
    <m/>
    <m/>
    <m/>
    <m/>
    <m/>
    <m/>
    <m/>
    <n v="4.9124999999999996"/>
    <m/>
    <m/>
    <m/>
    <m/>
    <m/>
    <m/>
    <m/>
    <m/>
    <m/>
    <m/>
    <m/>
    <m/>
    <m/>
    <m/>
    <m/>
    <m/>
    <m/>
    <m/>
    <m/>
  </r>
  <r>
    <s v="Gatton2009TOS2CvGladius"/>
    <d v="2009-07-24T00:00:00"/>
    <s v="Gladi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875"/>
    <m/>
    <m/>
    <m/>
    <m/>
    <m/>
    <m/>
    <m/>
    <m/>
    <m/>
    <m/>
    <n v="5.9874999999999998"/>
    <m/>
    <m/>
    <m/>
    <m/>
    <m/>
    <m/>
    <m/>
    <m/>
    <m/>
    <m/>
    <m/>
    <m/>
    <m/>
    <m/>
    <m/>
    <m/>
    <m/>
    <m/>
    <m/>
  </r>
  <r>
    <s v="Gatton2009TOS2CvGladius"/>
    <d v="2009-08-06T00:00:00"/>
    <s v="Gladi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.125"/>
    <m/>
    <m/>
    <m/>
    <m/>
    <m/>
    <m/>
    <m/>
    <m/>
    <m/>
    <m/>
    <n v="7.6875"/>
    <m/>
    <m/>
    <m/>
    <m/>
    <m/>
    <m/>
    <m/>
    <m/>
    <m/>
    <m/>
    <m/>
    <m/>
    <m/>
    <m/>
    <m/>
    <m/>
    <m/>
    <m/>
    <m/>
  </r>
  <r>
    <s v="Gatton2009TOS2CvGladius"/>
    <d v="2009-08-24T00:00:00"/>
    <s v="Gladi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4.5"/>
    <m/>
    <m/>
    <m/>
    <m/>
    <m/>
    <m/>
    <m/>
    <m/>
    <m/>
    <m/>
    <n v="8.25"/>
    <m/>
    <m/>
    <m/>
    <m/>
    <m/>
    <m/>
    <m/>
    <m/>
    <m/>
    <m/>
    <m/>
    <m/>
    <m/>
    <m/>
    <m/>
    <m/>
    <m/>
    <m/>
    <m/>
  </r>
  <r>
    <s v="Gatton2009TOS2CvGladius"/>
    <d v="2009-09-15T00:00:00"/>
    <s v="Gladi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2.375"/>
    <m/>
    <m/>
    <m/>
    <m/>
    <m/>
    <m/>
    <m/>
    <m/>
    <m/>
    <m/>
    <n v="8.375"/>
    <m/>
    <m/>
    <m/>
    <m/>
    <m/>
    <m/>
    <m/>
    <m/>
    <m/>
    <m/>
    <m/>
    <m/>
    <m/>
    <m/>
    <m/>
    <m/>
    <m/>
    <m/>
    <m/>
  </r>
  <r>
    <s v="Gatton2009TOS2CvGladius"/>
    <d v="2009-10-01T00:00:00"/>
    <s v="Gladi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4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Gladius"/>
    <d v="2009-10-20T00:00:00"/>
    <s v="Gladi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H46"/>
    <d v="2009-07-07T00:00:00"/>
    <s v="H46"/>
    <m/>
    <m/>
    <m/>
    <m/>
    <m/>
    <m/>
    <m/>
    <m/>
    <m/>
    <m/>
    <m/>
    <m/>
    <n v="4.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.875"/>
    <m/>
    <m/>
    <m/>
    <m/>
    <m/>
    <m/>
    <m/>
    <m/>
    <m/>
    <m/>
    <n v="5.1875"/>
    <m/>
    <m/>
    <m/>
    <m/>
    <m/>
    <m/>
    <m/>
    <m/>
    <m/>
    <m/>
    <m/>
    <m/>
    <m/>
    <m/>
    <m/>
    <m/>
    <m/>
    <m/>
    <m/>
  </r>
  <r>
    <s v="Gatton2009TOS2CvH46"/>
    <d v="2009-07-24T00:00:00"/>
    <s v="H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375"/>
    <m/>
    <m/>
    <m/>
    <m/>
    <m/>
    <m/>
    <m/>
    <m/>
    <m/>
    <m/>
    <n v="6.0875000000000004"/>
    <m/>
    <m/>
    <m/>
    <m/>
    <m/>
    <m/>
    <m/>
    <m/>
    <m/>
    <m/>
    <m/>
    <m/>
    <m/>
    <m/>
    <m/>
    <m/>
    <m/>
    <m/>
    <m/>
  </r>
  <r>
    <s v="Gatton2009TOS2CvH46"/>
    <d v="2009-08-06T00:00:00"/>
    <s v="H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n v="6.7714285714285696"/>
    <m/>
    <m/>
    <m/>
    <m/>
    <m/>
    <m/>
    <m/>
    <m/>
    <m/>
    <m/>
    <m/>
    <m/>
    <m/>
    <m/>
    <m/>
    <m/>
    <m/>
    <m/>
    <m/>
  </r>
  <r>
    <s v="Gatton2009TOS2CvH46"/>
    <d v="2009-08-24T00:00:00"/>
    <s v="H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2"/>
    <m/>
    <m/>
    <m/>
    <m/>
    <m/>
    <m/>
    <m/>
    <m/>
    <m/>
    <m/>
    <n v="7.8333333333333304"/>
    <m/>
    <m/>
    <m/>
    <m/>
    <m/>
    <m/>
    <m/>
    <m/>
    <m/>
    <m/>
    <m/>
    <m/>
    <m/>
    <m/>
    <m/>
    <m/>
    <m/>
    <m/>
    <m/>
  </r>
  <r>
    <s v="Gatton2009TOS2CvH46"/>
    <d v="2009-09-15T00:00:00"/>
    <s v="H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.275000000000006"/>
    <m/>
    <m/>
    <m/>
    <m/>
    <m/>
    <m/>
    <m/>
    <m/>
    <m/>
    <m/>
    <n v="8.3333333333333304"/>
    <m/>
    <m/>
    <m/>
    <m/>
    <m/>
    <m/>
    <m/>
    <m/>
    <m/>
    <m/>
    <m/>
    <m/>
    <m/>
    <m/>
    <m/>
    <m/>
    <m/>
    <m/>
    <m/>
  </r>
  <r>
    <s v="Gatton2009TOS2CvH46"/>
    <d v="2009-10-01T00:00:00"/>
    <s v="H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H46"/>
    <d v="2009-10-20T00:00:00"/>
    <s v="H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Hartog"/>
    <d v="2009-07-07T00:00:00"/>
    <s v="Hartog"/>
    <m/>
    <m/>
    <m/>
    <m/>
    <m/>
    <m/>
    <m/>
    <m/>
    <m/>
    <m/>
    <m/>
    <m/>
    <n v="5.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.875"/>
    <m/>
    <m/>
    <m/>
    <m/>
    <m/>
    <m/>
    <m/>
    <m/>
    <m/>
    <m/>
    <n v="4.3"/>
    <m/>
    <m/>
    <m/>
    <m/>
    <m/>
    <m/>
    <m/>
    <m/>
    <m/>
    <m/>
    <m/>
    <m/>
    <m/>
    <m/>
    <m/>
    <m/>
    <m/>
    <m/>
    <m/>
  </r>
  <r>
    <s v="Gatton2009TOS2CvHartog"/>
    <d v="2009-07-24T00:00:00"/>
    <s v="Harto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5"/>
    <m/>
    <m/>
    <m/>
    <m/>
    <m/>
    <m/>
    <m/>
    <m/>
    <m/>
    <m/>
    <n v="6.1375000000000002"/>
    <m/>
    <m/>
    <m/>
    <m/>
    <m/>
    <m/>
    <m/>
    <m/>
    <m/>
    <m/>
    <m/>
    <m/>
    <m/>
    <m/>
    <m/>
    <m/>
    <m/>
    <m/>
    <m/>
  </r>
  <r>
    <s v="Gatton2009TOS2CvHartog"/>
    <d v="2009-08-06T00:00:00"/>
    <s v="Harto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625"/>
    <m/>
    <m/>
    <m/>
    <m/>
    <m/>
    <m/>
    <m/>
    <m/>
    <m/>
    <m/>
    <n v="7.3624999999999998"/>
    <m/>
    <m/>
    <m/>
    <m/>
    <m/>
    <m/>
    <m/>
    <m/>
    <m/>
    <m/>
    <m/>
    <m/>
    <m/>
    <m/>
    <m/>
    <m/>
    <m/>
    <m/>
    <m/>
  </r>
  <r>
    <s v="Gatton2009TOS2CvHartog"/>
    <d v="2009-08-24T00:00:00"/>
    <s v="Harto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n v="8.5500000000000007"/>
    <m/>
    <m/>
    <m/>
    <m/>
    <m/>
    <m/>
    <m/>
    <m/>
    <m/>
    <m/>
    <m/>
    <m/>
    <m/>
    <m/>
    <m/>
    <m/>
    <m/>
    <m/>
    <m/>
  </r>
  <r>
    <s v="Gatton2009TOS2CvHartog"/>
    <d v="2009-09-15T00:00:00"/>
    <s v="Harto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7.587500000000006"/>
    <m/>
    <m/>
    <m/>
    <m/>
    <m/>
    <m/>
    <m/>
    <m/>
    <m/>
    <m/>
    <n v="9.5"/>
    <m/>
    <m/>
    <m/>
    <m/>
    <m/>
    <m/>
    <m/>
    <m/>
    <m/>
    <m/>
    <m/>
    <m/>
    <m/>
    <m/>
    <m/>
    <m/>
    <m/>
    <m/>
    <m/>
  </r>
  <r>
    <s v="Gatton2009TOS2CvHartog"/>
    <d v="2009-10-01T00:00:00"/>
    <s v="Harto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2.3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Hartog"/>
    <d v="2009-10-20T00:00:00"/>
    <s v="Harto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Janz"/>
    <d v="2009-07-07T00:00:00"/>
    <s v="Janz"/>
    <m/>
    <m/>
    <m/>
    <m/>
    <m/>
    <m/>
    <m/>
    <m/>
    <m/>
    <m/>
    <m/>
    <m/>
    <n v="5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.25"/>
    <m/>
    <m/>
    <m/>
    <m/>
    <m/>
    <m/>
    <m/>
    <m/>
    <m/>
    <m/>
    <n v="5.1749999999999998"/>
    <m/>
    <m/>
    <m/>
    <m/>
    <m/>
    <m/>
    <m/>
    <m/>
    <m/>
    <m/>
    <m/>
    <m/>
    <m/>
    <m/>
    <m/>
    <m/>
    <m/>
    <m/>
    <m/>
  </r>
  <r>
    <s v="Gatton2009TOS2CvJanz"/>
    <d v="2009-07-24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714285714285701"/>
    <m/>
    <m/>
    <m/>
    <m/>
    <m/>
    <m/>
    <m/>
    <m/>
    <m/>
    <m/>
    <n v="7.3714285714285701"/>
    <m/>
    <m/>
    <m/>
    <m/>
    <m/>
    <m/>
    <m/>
    <m/>
    <m/>
    <m/>
    <m/>
    <m/>
    <m/>
    <m/>
    <m/>
    <m/>
    <m/>
    <m/>
    <m/>
  </r>
  <r>
    <s v="Gatton2009TOS2CvJanz"/>
    <d v="2009-08-06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75"/>
    <m/>
    <m/>
    <m/>
    <m/>
    <m/>
    <m/>
    <m/>
    <m/>
    <m/>
    <m/>
    <n v="8.125"/>
    <m/>
    <m/>
    <m/>
    <m/>
    <m/>
    <m/>
    <m/>
    <m/>
    <m/>
    <m/>
    <m/>
    <m/>
    <m/>
    <m/>
    <m/>
    <m/>
    <m/>
    <m/>
    <m/>
  </r>
  <r>
    <s v="Gatton2009TOS2CvJanz"/>
    <d v="2009-08-24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1.375"/>
    <m/>
    <m/>
    <m/>
    <m/>
    <m/>
    <m/>
    <m/>
    <m/>
    <m/>
    <m/>
    <n v="9.3125"/>
    <m/>
    <m/>
    <m/>
    <m/>
    <m/>
    <m/>
    <m/>
    <m/>
    <m/>
    <m/>
    <m/>
    <m/>
    <m/>
    <m/>
    <m/>
    <m/>
    <m/>
    <m/>
    <m/>
  </r>
  <r>
    <s v="Gatton2009TOS2CvJanz"/>
    <d v="2009-09-15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1.962500000000006"/>
    <m/>
    <m/>
    <m/>
    <m/>
    <m/>
    <m/>
    <m/>
    <m/>
    <m/>
    <m/>
    <n v="9.5714285714285694"/>
    <m/>
    <m/>
    <m/>
    <m/>
    <m/>
    <m/>
    <m/>
    <m/>
    <m/>
    <m/>
    <m/>
    <m/>
    <m/>
    <m/>
    <m/>
    <m/>
    <m/>
    <m/>
    <m/>
  </r>
  <r>
    <s v="Gatton2009TOS2CvJanz"/>
    <d v="2009-10-01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2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Janz"/>
    <d v="2009-10-20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Kelallac"/>
    <d v="2009-07-07T00:00:00"/>
    <s v="Kelallac"/>
    <m/>
    <m/>
    <m/>
    <m/>
    <m/>
    <m/>
    <m/>
    <m/>
    <m/>
    <m/>
    <m/>
    <m/>
    <n v="4.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.625"/>
    <m/>
    <m/>
    <m/>
    <m/>
    <m/>
    <m/>
    <m/>
    <m/>
    <m/>
    <m/>
    <n v="5.1624999999999996"/>
    <m/>
    <m/>
    <m/>
    <m/>
    <m/>
    <m/>
    <m/>
    <m/>
    <m/>
    <m/>
    <m/>
    <m/>
    <m/>
    <m/>
    <m/>
    <m/>
    <m/>
    <m/>
    <m/>
  </r>
  <r>
    <s v="Gatton2009TOS2CvKelallac"/>
    <d v="2009-07-24T00:00:00"/>
    <s v="Kelal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375"/>
    <m/>
    <m/>
    <m/>
    <m/>
    <m/>
    <m/>
    <m/>
    <m/>
    <m/>
    <m/>
    <n v="6.2125000000000004"/>
    <m/>
    <m/>
    <m/>
    <m/>
    <m/>
    <m/>
    <m/>
    <m/>
    <m/>
    <m/>
    <m/>
    <m/>
    <m/>
    <m/>
    <m/>
    <m/>
    <m/>
    <m/>
    <m/>
  </r>
  <r>
    <s v="Gatton2009TOS2CvKelallac"/>
    <d v="2009-08-06T00:00:00"/>
    <s v="Kelal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5"/>
    <m/>
    <m/>
    <m/>
    <m/>
    <m/>
    <m/>
    <m/>
    <m/>
    <m/>
    <m/>
    <n v="7.4749999999999996"/>
    <m/>
    <m/>
    <m/>
    <m/>
    <m/>
    <m/>
    <m/>
    <m/>
    <m/>
    <m/>
    <m/>
    <m/>
    <m/>
    <m/>
    <m/>
    <m/>
    <m/>
    <m/>
    <m/>
  </r>
  <r>
    <s v="Gatton2009TOS2CvKelallac"/>
    <d v="2009-08-24T00:00:00"/>
    <s v="Kelal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3.875"/>
    <m/>
    <m/>
    <m/>
    <m/>
    <m/>
    <m/>
    <m/>
    <m/>
    <m/>
    <m/>
    <n v="9.3571428571428594"/>
    <m/>
    <m/>
    <m/>
    <m/>
    <m/>
    <m/>
    <m/>
    <m/>
    <m/>
    <m/>
    <m/>
    <m/>
    <m/>
    <m/>
    <m/>
    <m/>
    <m/>
    <m/>
    <m/>
  </r>
  <r>
    <s v="Gatton2009TOS2CvKelallac"/>
    <d v="2009-09-15T00:00:00"/>
    <s v="Kelal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3.5"/>
    <m/>
    <m/>
    <m/>
    <m/>
    <m/>
    <m/>
    <m/>
    <m/>
    <m/>
    <m/>
    <n v="9.8571428571428594"/>
    <m/>
    <m/>
    <m/>
    <m/>
    <m/>
    <m/>
    <m/>
    <m/>
    <m/>
    <m/>
    <m/>
    <m/>
    <m/>
    <m/>
    <m/>
    <m/>
    <m/>
    <m/>
    <m/>
  </r>
  <r>
    <s v="Gatton2009TOS2CvKelallac"/>
    <d v="2009-10-01T00:00:00"/>
    <s v="Kelal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1.74285714285710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Kelallac"/>
    <d v="2009-10-20T00:00:00"/>
    <s v="Kelal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4.666666666666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Kennedy"/>
    <d v="2009-07-07T00:00:00"/>
    <s v="Kennedy"/>
    <m/>
    <m/>
    <m/>
    <m/>
    <m/>
    <m/>
    <m/>
    <m/>
    <m/>
    <m/>
    <m/>
    <m/>
    <n v="5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.25"/>
    <m/>
    <m/>
    <m/>
    <m/>
    <m/>
    <m/>
    <m/>
    <m/>
    <m/>
    <m/>
    <n v="4.5750000000000002"/>
    <m/>
    <m/>
    <m/>
    <m/>
    <m/>
    <m/>
    <m/>
    <m/>
    <m/>
    <m/>
    <m/>
    <m/>
    <m/>
    <m/>
    <m/>
    <m/>
    <m/>
    <m/>
    <m/>
  </r>
  <r>
    <s v="Gatton2009TOS2CvKennedy"/>
    <d v="2009-07-24T00:00:00"/>
    <s v="Kenned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625"/>
    <m/>
    <m/>
    <m/>
    <m/>
    <m/>
    <m/>
    <m/>
    <m/>
    <m/>
    <m/>
    <n v="6.6749999999999998"/>
    <m/>
    <m/>
    <m/>
    <m/>
    <m/>
    <m/>
    <m/>
    <m/>
    <m/>
    <m/>
    <m/>
    <m/>
    <m/>
    <m/>
    <m/>
    <m/>
    <m/>
    <m/>
    <m/>
  </r>
  <r>
    <s v="Gatton2009TOS2CvKennedy"/>
    <d v="2009-08-06T00:00:00"/>
    <s v="Kenned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.375"/>
    <m/>
    <m/>
    <m/>
    <m/>
    <m/>
    <m/>
    <m/>
    <m/>
    <m/>
    <m/>
    <n v="7.875"/>
    <m/>
    <m/>
    <m/>
    <m/>
    <m/>
    <m/>
    <m/>
    <m/>
    <m/>
    <m/>
    <m/>
    <m/>
    <m/>
    <m/>
    <m/>
    <m/>
    <m/>
    <m/>
    <m/>
  </r>
  <r>
    <s v="Gatton2009TOS2CvKennedy"/>
    <d v="2009-08-24T00:00:00"/>
    <s v="Kenned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6.375"/>
    <m/>
    <m/>
    <m/>
    <m/>
    <m/>
    <m/>
    <m/>
    <m/>
    <m/>
    <m/>
    <n v="8.3333333333333304"/>
    <m/>
    <m/>
    <m/>
    <m/>
    <m/>
    <m/>
    <m/>
    <m/>
    <m/>
    <m/>
    <m/>
    <m/>
    <m/>
    <m/>
    <m/>
    <m/>
    <m/>
    <m/>
    <m/>
  </r>
  <r>
    <s v="Gatton2009TOS2CvKennedy"/>
    <d v="2009-09-15T00:00:00"/>
    <s v="Kenned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.25"/>
    <m/>
    <m/>
    <m/>
    <m/>
    <m/>
    <m/>
    <m/>
    <m/>
    <m/>
    <m/>
    <n v="8.6"/>
    <m/>
    <m/>
    <m/>
    <m/>
    <m/>
    <m/>
    <m/>
    <m/>
    <m/>
    <m/>
    <m/>
    <m/>
    <m/>
    <m/>
    <m/>
    <m/>
    <m/>
    <m/>
    <m/>
  </r>
  <r>
    <s v="Gatton2009TOS2CvKennedy"/>
    <d v="2009-10-01T00:00:00"/>
    <s v="Kenned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0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Kennedy"/>
    <d v="2009-10-20T00:00:00"/>
    <s v="Kenned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Mckellar"/>
    <d v="2009-07-07T00:00:00"/>
    <s v="Mckellar"/>
    <m/>
    <m/>
    <m/>
    <m/>
    <m/>
    <m/>
    <m/>
    <m/>
    <m/>
    <m/>
    <m/>
    <m/>
    <n v="6.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.375"/>
    <m/>
    <m/>
    <m/>
    <m/>
    <m/>
    <m/>
    <m/>
    <m/>
    <m/>
    <m/>
    <n v="4.9124999999999996"/>
    <m/>
    <m/>
    <m/>
    <m/>
    <m/>
    <m/>
    <m/>
    <m/>
    <m/>
    <m/>
    <m/>
    <m/>
    <m/>
    <m/>
    <m/>
    <m/>
    <m/>
    <m/>
    <m/>
  </r>
  <r>
    <s v="Gatton2009TOS2CvMckellar"/>
    <d v="2009-07-24T00:00:00"/>
    <s v="M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8.75"/>
    <m/>
    <m/>
    <m/>
    <m/>
    <m/>
    <m/>
    <m/>
    <m/>
    <m/>
    <m/>
    <n v="5.6875"/>
    <m/>
    <m/>
    <m/>
    <m/>
    <m/>
    <m/>
    <m/>
    <m/>
    <m/>
    <m/>
    <m/>
    <m/>
    <m/>
    <m/>
    <m/>
    <m/>
    <m/>
    <m/>
    <m/>
  </r>
  <r>
    <s v="Gatton2009TOS2CvMckellar"/>
    <d v="2009-08-06T00:00:00"/>
    <s v="M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9.75"/>
    <m/>
    <m/>
    <m/>
    <m/>
    <m/>
    <m/>
    <m/>
    <m/>
    <m/>
    <m/>
    <n v="6.6142857142857103"/>
    <m/>
    <m/>
    <m/>
    <m/>
    <m/>
    <m/>
    <m/>
    <m/>
    <m/>
    <m/>
    <m/>
    <m/>
    <m/>
    <m/>
    <m/>
    <m/>
    <m/>
    <m/>
    <m/>
  </r>
  <r>
    <s v="Gatton2009TOS2CvMckellar"/>
    <d v="2009-08-24T00:00:00"/>
    <s v="M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75"/>
    <m/>
    <m/>
    <m/>
    <m/>
    <m/>
    <m/>
    <m/>
    <m/>
    <m/>
    <m/>
    <n v="9"/>
    <m/>
    <m/>
    <m/>
    <m/>
    <m/>
    <m/>
    <m/>
    <m/>
    <m/>
    <m/>
    <m/>
    <m/>
    <m/>
    <m/>
    <m/>
    <m/>
    <m/>
    <m/>
    <m/>
  </r>
  <r>
    <s v="Gatton2009TOS2CvMckellar"/>
    <d v="2009-09-15T00:00:00"/>
    <s v="M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5"/>
    <m/>
    <m/>
    <m/>
    <m/>
    <m/>
    <m/>
    <m/>
    <m/>
    <m/>
    <m/>
    <n v="10.8333333333333"/>
    <m/>
    <m/>
    <m/>
    <m/>
    <m/>
    <m/>
    <m/>
    <m/>
    <m/>
    <m/>
    <m/>
    <m/>
    <m/>
    <m/>
    <m/>
    <m/>
    <m/>
    <m/>
    <m/>
  </r>
  <r>
    <s v="Gatton2009TOS2CvMckellar"/>
    <d v="2009-10-01T00:00:00"/>
    <s v="M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6.6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Mckellar"/>
    <d v="2009-10-20T00:00:00"/>
    <s v="M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3.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Ruby"/>
    <d v="2009-07-07T00:00:00"/>
    <s v="Ruby"/>
    <m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s v="Gatton2009TOS2CvRuby"/>
    <d v="2009-07-24T00:00:00"/>
    <s v="Rub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25"/>
    <m/>
    <m/>
    <m/>
    <m/>
    <m/>
    <m/>
    <m/>
    <m/>
    <m/>
    <m/>
    <n v="6.5750000000000002"/>
    <m/>
    <m/>
    <m/>
    <m/>
    <m/>
    <m/>
    <m/>
    <m/>
    <m/>
    <m/>
    <m/>
    <m/>
    <m/>
    <m/>
    <m/>
    <m/>
    <m/>
    <m/>
    <m/>
  </r>
  <r>
    <s v="Gatton2009TOS2CvRuby"/>
    <d v="2009-08-06T00:00:00"/>
    <s v="Rub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n v="7.5250000000000004"/>
    <m/>
    <m/>
    <m/>
    <m/>
    <m/>
    <m/>
    <m/>
    <m/>
    <m/>
    <m/>
    <m/>
    <m/>
    <m/>
    <m/>
    <m/>
    <m/>
    <m/>
    <m/>
    <m/>
  </r>
  <r>
    <s v="Gatton2009TOS2CvRuby"/>
    <d v="2009-08-24T00:00:00"/>
    <s v="Rub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7"/>
    <m/>
    <m/>
    <m/>
    <m/>
    <m/>
    <m/>
    <m/>
    <m/>
    <m/>
    <m/>
    <n v="8.25"/>
    <m/>
    <m/>
    <m/>
    <m/>
    <m/>
    <m/>
    <m/>
    <m/>
    <m/>
    <m/>
    <m/>
    <m/>
    <m/>
    <m/>
    <m/>
    <m/>
    <m/>
    <m/>
    <m/>
  </r>
  <r>
    <s v="Gatton2009TOS2CvRuby"/>
    <d v="2009-09-15T00:00:00"/>
    <s v="Rub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7.75"/>
    <m/>
    <m/>
    <m/>
    <m/>
    <m/>
    <m/>
    <m/>
    <m/>
    <m/>
    <m/>
    <n v="8.25"/>
    <m/>
    <m/>
    <m/>
    <m/>
    <m/>
    <m/>
    <m/>
    <m/>
    <m/>
    <m/>
    <m/>
    <m/>
    <m/>
    <m/>
    <m/>
    <m/>
    <m/>
    <m/>
    <m/>
  </r>
  <r>
    <s v="Gatton2009TOS2CvRuby"/>
    <d v="2009-10-01T00:00:00"/>
    <s v="Rub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Ruby"/>
    <d v="2009-10-20T00:00:00"/>
    <s v="Rub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Ventura"/>
    <d v="2009-07-07T00:00:00"/>
    <s v="Ventura"/>
    <m/>
    <m/>
    <m/>
    <m/>
    <m/>
    <m/>
    <m/>
    <m/>
    <m/>
    <m/>
    <m/>
    <m/>
    <n v="4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.75"/>
    <m/>
    <m/>
    <m/>
    <m/>
    <m/>
    <m/>
    <m/>
    <m/>
    <m/>
    <m/>
    <n v="4.4375"/>
    <m/>
    <m/>
    <m/>
    <m/>
    <m/>
    <m/>
    <m/>
    <m/>
    <m/>
    <m/>
    <m/>
    <m/>
    <m/>
    <m/>
    <m/>
    <m/>
    <m/>
    <m/>
    <m/>
  </r>
  <r>
    <s v="Gatton2009TOS2CvVentura"/>
    <d v="2009-07-24T00:00:00"/>
    <s v="Ven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375"/>
    <m/>
    <m/>
    <m/>
    <m/>
    <m/>
    <m/>
    <m/>
    <m/>
    <m/>
    <m/>
    <n v="6.2374999999999998"/>
    <m/>
    <m/>
    <m/>
    <m/>
    <m/>
    <m/>
    <m/>
    <m/>
    <m/>
    <m/>
    <m/>
    <m/>
    <m/>
    <m/>
    <m/>
    <m/>
    <m/>
    <m/>
    <m/>
  </r>
  <r>
    <s v="Gatton2009TOS2CvVentura"/>
    <d v="2009-08-06T00:00:00"/>
    <s v="Ven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.375"/>
    <m/>
    <m/>
    <m/>
    <m/>
    <m/>
    <m/>
    <m/>
    <m/>
    <m/>
    <m/>
    <n v="7.2625000000000002"/>
    <m/>
    <m/>
    <m/>
    <m/>
    <m/>
    <m/>
    <m/>
    <m/>
    <m/>
    <m/>
    <m/>
    <m/>
    <m/>
    <m/>
    <m/>
    <m/>
    <m/>
    <m/>
    <m/>
  </r>
  <r>
    <s v="Gatton2009TOS2CvVentura"/>
    <d v="2009-08-24T00:00:00"/>
    <s v="Ven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4.875"/>
    <m/>
    <m/>
    <m/>
    <m/>
    <m/>
    <m/>
    <m/>
    <m/>
    <m/>
    <m/>
    <n v="7.75"/>
    <m/>
    <m/>
    <m/>
    <m/>
    <m/>
    <m/>
    <m/>
    <m/>
    <m/>
    <m/>
    <m/>
    <m/>
    <m/>
    <m/>
    <m/>
    <m/>
    <m/>
    <m/>
    <m/>
  </r>
  <r>
    <s v="Gatton2009TOS2CvVentura"/>
    <d v="2009-09-15T00:00:00"/>
    <s v="Ven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4.25"/>
    <m/>
    <m/>
    <m/>
    <m/>
    <m/>
    <m/>
    <m/>
    <m/>
    <m/>
    <m/>
    <n v="7.75"/>
    <m/>
    <m/>
    <m/>
    <m/>
    <m/>
    <m/>
    <m/>
    <m/>
    <m/>
    <m/>
    <m/>
    <m/>
    <m/>
    <m/>
    <m/>
    <m/>
    <m/>
    <m/>
    <m/>
  </r>
  <r>
    <s v="Gatton2009TOS2CvVentura"/>
    <d v="2009-10-01T00:00:00"/>
    <s v="Ven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2.31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Ventura"/>
    <d v="2009-10-20T00:00:00"/>
    <s v="Ven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2.14285714285709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Wedgetail"/>
    <d v="2009-07-07T00:00:00"/>
    <s v="Wedgetail"/>
    <m/>
    <m/>
    <m/>
    <m/>
    <m/>
    <m/>
    <m/>
    <m/>
    <m/>
    <m/>
    <m/>
    <m/>
    <n v="6.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.125"/>
    <m/>
    <m/>
    <m/>
    <m/>
    <m/>
    <m/>
    <m/>
    <m/>
    <m/>
    <m/>
    <n v="4.5125000000000002"/>
    <m/>
    <m/>
    <m/>
    <m/>
    <m/>
    <m/>
    <m/>
    <m/>
    <m/>
    <m/>
    <m/>
    <m/>
    <m/>
    <m/>
    <m/>
    <m/>
    <m/>
    <m/>
    <m/>
  </r>
  <r>
    <s v="Gatton2009TOS2CvWedgetail"/>
    <d v="2009-07-24T00:00:00"/>
    <s v="Wedgeta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8.75"/>
    <m/>
    <m/>
    <m/>
    <m/>
    <m/>
    <m/>
    <m/>
    <m/>
    <m/>
    <m/>
    <n v="5.5625"/>
    <m/>
    <m/>
    <m/>
    <m/>
    <m/>
    <m/>
    <m/>
    <m/>
    <m/>
    <m/>
    <m/>
    <m/>
    <m/>
    <m/>
    <m/>
    <m/>
    <m/>
    <m/>
    <m/>
  </r>
  <r>
    <s v="Gatton2009TOS2CvWedgetail"/>
    <d v="2009-08-06T00:00:00"/>
    <s v="Wedgeta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125"/>
    <m/>
    <m/>
    <m/>
    <m/>
    <m/>
    <m/>
    <m/>
    <m/>
    <m/>
    <m/>
    <n v="7.1"/>
    <m/>
    <m/>
    <m/>
    <m/>
    <m/>
    <m/>
    <m/>
    <m/>
    <m/>
    <m/>
    <m/>
    <m/>
    <m/>
    <m/>
    <m/>
    <m/>
    <m/>
    <m/>
    <m/>
  </r>
  <r>
    <s v="Gatton2009TOS2CvWedgetail"/>
    <d v="2009-08-24T00:00:00"/>
    <s v="Wedgeta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5"/>
    <m/>
    <m/>
    <m/>
    <m/>
    <m/>
    <m/>
    <m/>
    <m/>
    <m/>
    <m/>
    <n v="9.0142857142857107"/>
    <m/>
    <m/>
    <m/>
    <m/>
    <m/>
    <m/>
    <m/>
    <m/>
    <m/>
    <m/>
    <m/>
    <m/>
    <m/>
    <m/>
    <m/>
    <m/>
    <m/>
    <m/>
    <m/>
  </r>
  <r>
    <s v="Gatton2009TOS2CvWedgetail"/>
    <d v="2009-09-15T00:00:00"/>
    <s v="Wedgeta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.625"/>
    <m/>
    <m/>
    <m/>
    <m/>
    <m/>
    <m/>
    <m/>
    <m/>
    <m/>
    <m/>
    <n v="11.4166666666667"/>
    <m/>
    <m/>
    <m/>
    <m/>
    <m/>
    <m/>
    <m/>
    <m/>
    <m/>
    <m/>
    <m/>
    <m/>
    <m/>
    <m/>
    <m/>
    <m/>
    <m/>
    <m/>
    <m/>
  </r>
  <r>
    <s v="Gatton2009TOS2CvWedgetail"/>
    <d v="2009-10-01T00:00:00"/>
    <s v="Wedgeta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0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Wedgetail"/>
    <d v="2009-10-20T00:00:00"/>
    <s v="Wedgeta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Wyalkatchem"/>
    <d v="2009-07-07T00:00:00"/>
    <s v="Wyalkatchem"/>
    <m/>
    <m/>
    <m/>
    <m/>
    <m/>
    <m/>
    <m/>
    <m/>
    <m/>
    <m/>
    <m/>
    <m/>
    <n v="5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.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s v="Gatton2009TOS2CvWyalkatchem"/>
    <d v="2009-07-24T00:00:00"/>
    <s v="Wyalkatche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571428571428601"/>
    <m/>
    <m/>
    <m/>
    <m/>
    <m/>
    <m/>
    <m/>
    <m/>
    <m/>
    <m/>
    <n v="5.9625000000000004"/>
    <m/>
    <m/>
    <m/>
    <m/>
    <m/>
    <m/>
    <m/>
    <m/>
    <m/>
    <m/>
    <m/>
    <m/>
    <m/>
    <m/>
    <m/>
    <m/>
    <m/>
    <m/>
    <m/>
  </r>
  <r>
    <s v="Gatton2009TOS2CvWyalkatchem"/>
    <d v="2009-08-06T00:00:00"/>
    <s v="Wyalkatche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3.5"/>
    <m/>
    <m/>
    <m/>
    <m/>
    <m/>
    <m/>
    <m/>
    <m/>
    <m/>
    <m/>
    <n v="7.1"/>
    <m/>
    <m/>
    <m/>
    <m/>
    <m/>
    <m/>
    <m/>
    <m/>
    <m/>
    <m/>
    <m/>
    <m/>
    <m/>
    <m/>
    <m/>
    <m/>
    <m/>
    <m/>
    <m/>
  </r>
  <r>
    <s v="Gatton2009TOS2CvWyalkatchem"/>
    <d v="2009-08-24T00:00:00"/>
    <s v="Wyalkatche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.75"/>
    <m/>
    <m/>
    <m/>
    <m/>
    <m/>
    <m/>
    <m/>
    <m/>
    <m/>
    <m/>
    <n v="8"/>
    <m/>
    <m/>
    <m/>
    <m/>
    <m/>
    <m/>
    <m/>
    <m/>
    <m/>
    <m/>
    <m/>
    <m/>
    <m/>
    <m/>
    <m/>
    <m/>
    <m/>
    <m/>
    <m/>
  </r>
  <r>
    <s v="Gatton2009TOS2CvWyalkatchem"/>
    <d v="2009-09-15T00:00:00"/>
    <s v="Wyalkatche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1.75"/>
    <m/>
    <m/>
    <m/>
    <m/>
    <m/>
    <m/>
    <m/>
    <m/>
    <m/>
    <m/>
    <n v="8"/>
    <m/>
    <m/>
    <m/>
    <m/>
    <m/>
    <m/>
    <m/>
    <m/>
    <m/>
    <m/>
    <m/>
    <m/>
    <m/>
    <m/>
    <m/>
    <m/>
    <m/>
    <m/>
    <m/>
  </r>
  <r>
    <s v="Gatton2009TOS2CvWyalkatchem"/>
    <d v="2009-10-01T00:00:00"/>
    <s v="Wyalkatche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Wyalkatchem"/>
    <d v="2009-10-20T00:00:00"/>
    <s v="Wyalkatche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Yitpi"/>
    <d v="2009-07-07T00:00:00"/>
    <s v="Yitpi"/>
    <m/>
    <m/>
    <m/>
    <m/>
    <m/>
    <m/>
    <m/>
    <m/>
    <m/>
    <m/>
    <m/>
    <m/>
    <n v="4.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.625"/>
    <m/>
    <m/>
    <m/>
    <m/>
    <m/>
    <m/>
    <m/>
    <m/>
    <m/>
    <m/>
    <n v="4.4124999999999996"/>
    <m/>
    <m/>
    <m/>
    <m/>
    <m/>
    <m/>
    <m/>
    <m/>
    <m/>
    <m/>
    <m/>
    <m/>
    <m/>
    <m/>
    <m/>
    <m/>
    <m/>
    <m/>
    <m/>
  </r>
  <r>
    <s v="Gatton2009TOS2CvYitpi"/>
    <d v="2009-07-24T00:00:00"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5"/>
    <m/>
    <m/>
    <m/>
    <m/>
    <m/>
    <m/>
    <m/>
    <m/>
    <m/>
    <m/>
    <n v="5.7125000000000004"/>
    <m/>
    <m/>
    <m/>
    <m/>
    <m/>
    <m/>
    <m/>
    <m/>
    <m/>
    <m/>
    <m/>
    <m/>
    <m/>
    <m/>
    <m/>
    <m/>
    <m/>
    <m/>
    <m/>
  </r>
  <r>
    <s v="Gatton2009TOS2CvYitpi"/>
    <d v="2009-08-06T00:00:00"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5"/>
    <m/>
    <m/>
    <m/>
    <m/>
    <m/>
    <m/>
    <m/>
    <m/>
    <m/>
    <m/>
    <n v="7.2249999999999996"/>
    <m/>
    <m/>
    <m/>
    <m/>
    <m/>
    <m/>
    <m/>
    <m/>
    <m/>
    <m/>
    <m/>
    <m/>
    <m/>
    <m/>
    <m/>
    <m/>
    <m/>
    <m/>
    <m/>
  </r>
  <r>
    <s v="Gatton2009TOS2CvYitpi"/>
    <d v="2009-08-24T00:00:00"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6.75"/>
    <m/>
    <m/>
    <m/>
    <m/>
    <m/>
    <m/>
    <m/>
    <m/>
    <m/>
    <m/>
    <n v="9.25"/>
    <m/>
    <m/>
    <m/>
    <m/>
    <m/>
    <m/>
    <m/>
    <m/>
    <m/>
    <m/>
    <m/>
    <m/>
    <m/>
    <m/>
    <m/>
    <m/>
    <m/>
    <m/>
    <m/>
  </r>
  <r>
    <s v="Gatton2009TOS2CvYitpi"/>
    <d v="2009-09-15T00:00:00"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.375"/>
    <m/>
    <m/>
    <m/>
    <m/>
    <m/>
    <m/>
    <m/>
    <m/>
    <m/>
    <m/>
    <n v="9.5"/>
    <m/>
    <m/>
    <m/>
    <m/>
    <m/>
    <m/>
    <m/>
    <m/>
    <m/>
    <m/>
    <m/>
    <m/>
    <m/>
    <m/>
    <m/>
    <m/>
    <m/>
    <m/>
    <m/>
  </r>
  <r>
    <s v="Gatton2009TOS2CvYitpi"/>
    <d v="2009-10-01T00:00:00"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0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Yitpi"/>
    <d v="2009-10-20T00:00:00"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.57142857142859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Young"/>
    <d v="2009-07-07T00:00:00"/>
    <s v="Young"/>
    <m/>
    <m/>
    <m/>
    <m/>
    <m/>
    <m/>
    <m/>
    <m/>
    <m/>
    <m/>
    <m/>
    <m/>
    <n v="5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.5"/>
    <m/>
    <m/>
    <m/>
    <m/>
    <m/>
    <m/>
    <m/>
    <m/>
    <m/>
    <m/>
    <n v="5.2374999999999998"/>
    <m/>
    <m/>
    <m/>
    <m/>
    <m/>
    <m/>
    <m/>
    <m/>
    <m/>
    <m/>
    <m/>
    <m/>
    <m/>
    <m/>
    <m/>
    <m/>
    <m/>
    <m/>
    <m/>
  </r>
  <r>
    <s v="Gatton2009TOS2CvYoung"/>
    <d v="2009-07-24T00:00:00"/>
    <s v="You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875"/>
    <m/>
    <m/>
    <m/>
    <m/>
    <m/>
    <m/>
    <m/>
    <m/>
    <m/>
    <m/>
    <n v="6.9749999999999996"/>
    <m/>
    <m/>
    <m/>
    <m/>
    <m/>
    <m/>
    <m/>
    <m/>
    <m/>
    <m/>
    <m/>
    <m/>
    <m/>
    <m/>
    <m/>
    <m/>
    <m/>
    <m/>
    <m/>
  </r>
  <r>
    <s v="Gatton2009TOS2CvYoung"/>
    <d v="2009-08-06T00:00:00"/>
    <s v="You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.5"/>
    <m/>
    <m/>
    <m/>
    <m/>
    <m/>
    <m/>
    <m/>
    <m/>
    <m/>
    <m/>
    <n v="7.85"/>
    <m/>
    <m/>
    <m/>
    <m/>
    <m/>
    <m/>
    <m/>
    <m/>
    <m/>
    <m/>
    <m/>
    <m/>
    <m/>
    <m/>
    <m/>
    <m/>
    <m/>
    <m/>
    <m/>
  </r>
  <r>
    <s v="Gatton2009TOS2CvYoung"/>
    <d v="2009-08-24T00:00:00"/>
    <s v="You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1.75"/>
    <m/>
    <m/>
    <m/>
    <m/>
    <m/>
    <m/>
    <m/>
    <m/>
    <m/>
    <m/>
    <n v="8"/>
    <m/>
    <m/>
    <m/>
    <m/>
    <m/>
    <m/>
    <m/>
    <m/>
    <m/>
    <m/>
    <m/>
    <m/>
    <m/>
    <m/>
    <m/>
    <m/>
    <m/>
    <m/>
    <m/>
  </r>
  <r>
    <s v="Gatton2009TOS2CvYoung"/>
    <d v="2009-09-15T00:00:00"/>
    <s v="You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.4375"/>
    <m/>
    <m/>
    <m/>
    <m/>
    <m/>
    <m/>
    <m/>
    <m/>
    <m/>
    <m/>
    <n v="8.1666666666666696"/>
    <m/>
    <m/>
    <m/>
    <m/>
    <m/>
    <m/>
    <m/>
    <m/>
    <m/>
    <m/>
    <m/>
    <m/>
    <m/>
    <m/>
    <m/>
    <m/>
    <m/>
    <m/>
    <m/>
  </r>
  <r>
    <s v="Gatton2009TOS2CvYoung"/>
    <d v="2009-10-01T00:00:00"/>
    <s v="You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2CvYoung"/>
    <d v="2009-10-20T00:00:00"/>
    <s v="You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2.6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3CvBolac"/>
    <d v="2009-09-14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125"/>
    <m/>
    <m/>
    <m/>
    <m/>
    <m/>
    <m/>
    <m/>
    <m/>
    <m/>
    <m/>
    <n v="6.4124999999999996"/>
    <m/>
    <m/>
    <m/>
    <m/>
    <m/>
    <m/>
    <m/>
    <m/>
    <m/>
    <m/>
    <m/>
    <m/>
    <m/>
    <m/>
    <m/>
    <m/>
    <m/>
    <m/>
    <m/>
  </r>
  <r>
    <s v="Gatton2009TOS3CvBolac"/>
    <d v="2009-10-01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.75"/>
    <m/>
    <m/>
    <m/>
    <m/>
    <m/>
    <m/>
    <m/>
    <m/>
    <m/>
    <m/>
    <n v="8"/>
    <m/>
    <m/>
    <m/>
    <m/>
    <m/>
    <m/>
    <m/>
    <m/>
    <m/>
    <m/>
    <m/>
    <m/>
    <m/>
    <m/>
    <m/>
    <m/>
    <m/>
    <m/>
    <m/>
  </r>
  <r>
    <s v="Gatton2009TOS3CvBolac"/>
    <d v="2009-10-21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7.285714285714306"/>
    <m/>
    <m/>
    <m/>
    <m/>
    <m/>
    <m/>
    <m/>
    <m/>
    <m/>
    <m/>
    <n v="8"/>
    <m/>
    <m/>
    <m/>
    <m/>
    <m/>
    <m/>
    <m/>
    <m/>
    <m/>
    <m/>
    <m/>
    <m/>
    <m/>
    <m/>
    <m/>
    <m/>
    <m/>
    <m/>
    <m/>
  </r>
  <r>
    <s v="Gatton2009TOS3CvBolac"/>
    <d v="2009-11-16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3CvDerrimut"/>
    <d v="2009-09-14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25"/>
    <m/>
    <m/>
    <m/>
    <m/>
    <m/>
    <m/>
    <m/>
    <m/>
    <m/>
    <m/>
    <n v="6.1124999999999998"/>
    <m/>
    <m/>
    <m/>
    <m/>
    <m/>
    <m/>
    <m/>
    <m/>
    <m/>
    <m/>
    <m/>
    <m/>
    <m/>
    <m/>
    <m/>
    <m/>
    <m/>
    <m/>
    <m/>
  </r>
  <r>
    <s v="Gatton2009TOS3CvDerrimut"/>
    <d v="2009-10-01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7.428571428571402"/>
    <m/>
    <m/>
    <m/>
    <m/>
    <m/>
    <m/>
    <m/>
    <m/>
    <m/>
    <m/>
    <n v="7"/>
    <m/>
    <m/>
    <m/>
    <m/>
    <m/>
    <m/>
    <m/>
    <m/>
    <m/>
    <m/>
    <m/>
    <m/>
    <m/>
    <m/>
    <m/>
    <m/>
    <m/>
    <m/>
    <m/>
  </r>
  <r>
    <s v="Gatton2009TOS3CvDerrimut"/>
    <d v="2009-10-21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9.25"/>
    <m/>
    <m/>
    <m/>
    <m/>
    <m/>
    <m/>
    <m/>
    <m/>
    <m/>
    <m/>
    <n v="7"/>
    <m/>
    <m/>
    <m/>
    <m/>
    <m/>
    <m/>
    <m/>
    <m/>
    <m/>
    <m/>
    <m/>
    <m/>
    <m/>
    <m/>
    <m/>
    <m/>
    <m/>
    <m/>
    <m/>
  </r>
  <r>
    <s v="Gatton2009TOS3CvDerrimut"/>
    <d v="2009-11-16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3CvEGAGregory"/>
    <d v="2009-09-14T00:00:00"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875"/>
    <m/>
    <m/>
    <m/>
    <m/>
    <m/>
    <m/>
    <m/>
    <m/>
    <m/>
    <m/>
    <n v="6.2750000000000004"/>
    <m/>
    <m/>
    <m/>
    <m/>
    <m/>
    <m/>
    <m/>
    <m/>
    <m/>
    <m/>
    <m/>
    <m/>
    <m/>
    <m/>
    <m/>
    <m/>
    <m/>
    <m/>
    <m/>
  </r>
  <r>
    <s v="Gatton2009TOS3CvEGAGregory"/>
    <d v="2009-10-01T00:00:00"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4.125"/>
    <m/>
    <m/>
    <m/>
    <m/>
    <m/>
    <m/>
    <m/>
    <m/>
    <m/>
    <m/>
    <n v="7.75"/>
    <m/>
    <m/>
    <m/>
    <m/>
    <m/>
    <m/>
    <m/>
    <m/>
    <m/>
    <m/>
    <m/>
    <m/>
    <m/>
    <m/>
    <m/>
    <m/>
    <m/>
    <m/>
    <m/>
  </r>
  <r>
    <s v="Gatton2009TOS3CvEGAGregory"/>
    <d v="2009-10-21T00:00:00"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0.75"/>
    <m/>
    <m/>
    <m/>
    <m/>
    <m/>
    <m/>
    <m/>
    <m/>
    <m/>
    <m/>
    <n v="7.75"/>
    <m/>
    <m/>
    <m/>
    <m/>
    <m/>
    <m/>
    <m/>
    <m/>
    <m/>
    <m/>
    <m/>
    <m/>
    <m/>
    <m/>
    <m/>
    <m/>
    <m/>
    <m/>
    <m/>
  </r>
  <r>
    <s v="Gatton2009TOS3CvEGAGregory"/>
    <d v="2009-11-16T00:00:00"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3CvGladius"/>
    <d v="2009-09-14T00:00:00"/>
    <s v="Gladi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5"/>
    <m/>
    <m/>
    <m/>
    <m/>
    <m/>
    <m/>
    <m/>
    <m/>
    <m/>
    <m/>
    <n v="6.3624999999999998"/>
    <m/>
    <m/>
    <m/>
    <m/>
    <m/>
    <m/>
    <m/>
    <m/>
    <m/>
    <m/>
    <m/>
    <m/>
    <m/>
    <m/>
    <m/>
    <m/>
    <m/>
    <m/>
    <m/>
  </r>
  <r>
    <s v="Gatton2009TOS3CvGladius"/>
    <d v="2009-10-01T00:00:00"/>
    <s v="Gladi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7.375"/>
    <m/>
    <m/>
    <m/>
    <m/>
    <m/>
    <m/>
    <m/>
    <m/>
    <m/>
    <m/>
    <n v="7.125"/>
    <m/>
    <m/>
    <m/>
    <m/>
    <m/>
    <m/>
    <m/>
    <m/>
    <m/>
    <m/>
    <m/>
    <m/>
    <m/>
    <m/>
    <m/>
    <m/>
    <m/>
    <m/>
    <m/>
  </r>
  <r>
    <s v="Gatton2009TOS3CvGladius"/>
    <d v="2009-10-21T00:00:00"/>
    <s v="Gladi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.75"/>
    <m/>
    <m/>
    <m/>
    <m/>
    <m/>
    <m/>
    <m/>
    <m/>
    <m/>
    <m/>
    <n v="7.125"/>
    <m/>
    <m/>
    <m/>
    <m/>
    <m/>
    <m/>
    <m/>
    <m/>
    <m/>
    <m/>
    <m/>
    <m/>
    <m/>
    <m/>
    <m/>
    <m/>
    <m/>
    <m/>
    <m/>
  </r>
  <r>
    <s v="Gatton2009TOS3CvGladius"/>
    <d v="2009-11-16T00:00:00"/>
    <s v="Gladi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m/>
    <m/>
    <m/>
    <m/>
    <m/>
    <m/>
    <m/>
    <m/>
    <m/>
    <m/>
    <m/>
    <m/>
    <m/>
    <m/>
    <m/>
    <m/>
    <m/>
    <m/>
    <m/>
  </r>
  <r>
    <s v="Gatton2009TOS3CvH46"/>
    <d v="2009-09-14T00:00:00"/>
    <s v="H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875"/>
    <m/>
    <m/>
    <m/>
    <m/>
    <m/>
    <m/>
    <m/>
    <m/>
    <m/>
    <m/>
    <n v="6.25"/>
    <m/>
    <m/>
    <m/>
    <m/>
    <m/>
    <m/>
    <m/>
    <m/>
    <m/>
    <m/>
    <m/>
    <m/>
    <m/>
    <m/>
    <m/>
    <m/>
    <m/>
    <m/>
    <m/>
  </r>
  <r>
    <s v="Gatton2009TOS3CvH46"/>
    <d v="2009-10-01T00:00:00"/>
    <s v="H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3.875"/>
    <m/>
    <m/>
    <m/>
    <m/>
    <m/>
    <m/>
    <m/>
    <m/>
    <m/>
    <m/>
    <n v="6.75"/>
    <m/>
    <m/>
    <m/>
    <m/>
    <m/>
    <m/>
    <m/>
    <m/>
    <m/>
    <m/>
    <m/>
    <m/>
    <m/>
    <m/>
    <m/>
    <m/>
    <m/>
    <m/>
    <m/>
  </r>
  <r>
    <s v="Gatton2009TOS3CvH46"/>
    <d v="2009-10-21T00:00:00"/>
    <s v="H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4.5"/>
    <m/>
    <m/>
    <m/>
    <m/>
    <m/>
    <m/>
    <m/>
    <m/>
    <m/>
    <m/>
    <n v="6.75"/>
    <m/>
    <m/>
    <m/>
    <m/>
    <m/>
    <m/>
    <m/>
    <m/>
    <m/>
    <m/>
    <m/>
    <m/>
    <m/>
    <m/>
    <m/>
    <m/>
    <m/>
    <m/>
    <m/>
  </r>
  <r>
    <s v="Gatton2009TOS3CvH46"/>
    <d v="2009-11-16T00:00:00"/>
    <s v="H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3CvHartog"/>
    <d v="2009-09-14T00:00:00"/>
    <s v="Harto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n v="6.3624999999999998"/>
    <m/>
    <m/>
    <m/>
    <m/>
    <m/>
    <m/>
    <m/>
    <m/>
    <m/>
    <m/>
    <m/>
    <m/>
    <m/>
    <m/>
    <m/>
    <m/>
    <m/>
    <m/>
    <m/>
  </r>
  <r>
    <s v="Gatton2009TOS3CvHartog"/>
    <d v="2009-10-01T00:00:00"/>
    <s v="Harto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6.625"/>
    <m/>
    <m/>
    <m/>
    <m/>
    <m/>
    <m/>
    <m/>
    <m/>
    <m/>
    <m/>
    <n v="7.5"/>
    <m/>
    <m/>
    <m/>
    <m/>
    <m/>
    <m/>
    <m/>
    <m/>
    <m/>
    <m/>
    <m/>
    <m/>
    <m/>
    <m/>
    <m/>
    <m/>
    <m/>
    <m/>
    <m/>
  </r>
  <r>
    <s v="Gatton2009TOS3CvHartog"/>
    <d v="2009-10-21T00:00:00"/>
    <s v="Harto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.75"/>
    <m/>
    <m/>
    <m/>
    <m/>
    <m/>
    <m/>
    <m/>
    <m/>
    <m/>
    <m/>
    <n v="7.5"/>
    <m/>
    <m/>
    <m/>
    <m/>
    <m/>
    <m/>
    <m/>
    <m/>
    <m/>
    <m/>
    <m/>
    <m/>
    <m/>
    <m/>
    <m/>
    <m/>
    <m/>
    <m/>
    <m/>
  </r>
  <r>
    <s v="Gatton2009TOS3CvHartog"/>
    <d v="2009-11-16T00:00:00"/>
    <s v="Harto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3CvJanz"/>
    <d v="2009-09-14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75"/>
    <m/>
    <m/>
    <m/>
    <m/>
    <m/>
    <m/>
    <m/>
    <m/>
    <m/>
    <m/>
    <n v="6.2"/>
    <m/>
    <m/>
    <m/>
    <m/>
    <m/>
    <m/>
    <m/>
    <m/>
    <m/>
    <m/>
    <m/>
    <m/>
    <m/>
    <m/>
    <m/>
    <m/>
    <m/>
    <m/>
    <m/>
  </r>
  <r>
    <s v="Gatton2009TOS3CvJanz"/>
    <d v="2009-10-01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8.5"/>
    <m/>
    <m/>
    <m/>
    <m/>
    <m/>
    <m/>
    <m/>
    <m/>
    <m/>
    <m/>
    <n v="8"/>
    <m/>
    <m/>
    <m/>
    <m/>
    <m/>
    <m/>
    <m/>
    <m/>
    <m/>
    <m/>
    <m/>
    <m/>
    <m/>
    <m/>
    <m/>
    <m/>
    <m/>
    <m/>
    <m/>
  </r>
  <r>
    <s v="Gatton2009TOS3CvJanz"/>
    <d v="2009-10-21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9.75"/>
    <m/>
    <m/>
    <m/>
    <m/>
    <m/>
    <m/>
    <m/>
    <m/>
    <m/>
    <m/>
    <n v="8"/>
    <m/>
    <m/>
    <m/>
    <m/>
    <m/>
    <m/>
    <m/>
    <m/>
    <m/>
    <m/>
    <m/>
    <m/>
    <m/>
    <m/>
    <m/>
    <m/>
    <m/>
    <m/>
    <m/>
  </r>
  <r>
    <s v="Gatton2009TOS3CvJanz"/>
    <d v="2009-11-16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3CvKelallac"/>
    <d v="2009-09-14T00:00:00"/>
    <s v="Kelal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25"/>
    <m/>
    <m/>
    <m/>
    <m/>
    <m/>
    <m/>
    <m/>
    <m/>
    <m/>
    <m/>
    <n v="6.3125"/>
    <m/>
    <m/>
    <m/>
    <m/>
    <m/>
    <m/>
    <m/>
    <m/>
    <m/>
    <m/>
    <m/>
    <m/>
    <m/>
    <m/>
    <m/>
    <m/>
    <m/>
    <m/>
    <m/>
  </r>
  <r>
    <s v="Gatton2009TOS3CvKelallac"/>
    <d v="2009-10-01T00:00:00"/>
    <s v="Kelal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4.375"/>
    <m/>
    <m/>
    <m/>
    <m/>
    <m/>
    <m/>
    <m/>
    <m/>
    <m/>
    <m/>
    <n v="8"/>
    <m/>
    <m/>
    <m/>
    <m/>
    <m/>
    <m/>
    <m/>
    <m/>
    <m/>
    <m/>
    <m/>
    <m/>
    <m/>
    <m/>
    <m/>
    <m/>
    <m/>
    <m/>
    <m/>
  </r>
  <r>
    <s v="Gatton2009TOS3CvKelallac"/>
    <d v="2009-10-21T00:00:00"/>
    <s v="Kelal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1.75"/>
    <m/>
    <m/>
    <m/>
    <m/>
    <m/>
    <m/>
    <m/>
    <m/>
    <m/>
    <m/>
    <n v="8.125"/>
    <m/>
    <m/>
    <m/>
    <m/>
    <m/>
    <m/>
    <m/>
    <m/>
    <m/>
    <m/>
    <m/>
    <m/>
    <m/>
    <m/>
    <m/>
    <m/>
    <m/>
    <m/>
    <m/>
  </r>
  <r>
    <s v="Gatton2009TOS3CvKelallac"/>
    <d v="2009-11-16T00:00:00"/>
    <s v="Kelal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3CvKennedy"/>
    <d v="2009-09-14T00:00:00"/>
    <s v="Kenned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n v="6.4375"/>
    <m/>
    <m/>
    <m/>
    <m/>
    <m/>
    <m/>
    <m/>
    <m/>
    <m/>
    <m/>
    <m/>
    <m/>
    <m/>
    <m/>
    <m/>
    <m/>
    <m/>
    <m/>
    <m/>
  </r>
  <r>
    <s v="Gatton2009TOS3CvKennedy"/>
    <d v="2009-10-01T00:00:00"/>
    <s v="Kenned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4.625"/>
    <m/>
    <m/>
    <m/>
    <m/>
    <m/>
    <m/>
    <m/>
    <m/>
    <m/>
    <m/>
    <n v="7.375"/>
    <m/>
    <m/>
    <m/>
    <m/>
    <m/>
    <m/>
    <m/>
    <m/>
    <m/>
    <m/>
    <m/>
    <m/>
    <m/>
    <m/>
    <m/>
    <m/>
    <m/>
    <m/>
    <m/>
  </r>
  <r>
    <s v="Gatton2009TOS3CvKennedy"/>
    <d v="2009-10-21T00:00:00"/>
    <s v="Kenned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.857142857142904"/>
    <m/>
    <m/>
    <m/>
    <m/>
    <m/>
    <m/>
    <m/>
    <m/>
    <m/>
    <m/>
    <n v="7.375"/>
    <m/>
    <m/>
    <m/>
    <m/>
    <m/>
    <m/>
    <m/>
    <m/>
    <m/>
    <m/>
    <m/>
    <m/>
    <m/>
    <m/>
    <m/>
    <m/>
    <m/>
    <m/>
    <m/>
  </r>
  <r>
    <s v="Gatton2009TOS3CvKennedy"/>
    <d v="2009-11-16T00:00:00"/>
    <s v="Kenned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3CvMckellar"/>
    <d v="2009-09-14T00:00:00"/>
    <s v="M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5.4749999999999996"/>
    <m/>
    <m/>
    <m/>
    <m/>
    <m/>
    <m/>
    <m/>
    <m/>
    <m/>
    <m/>
    <m/>
    <m/>
    <m/>
    <m/>
    <m/>
    <m/>
    <m/>
    <m/>
    <m/>
  </r>
  <r>
    <s v="Gatton2009TOS3CvMckellar"/>
    <d v="2009-10-01T00:00:00"/>
    <s v="M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7.625"/>
    <m/>
    <m/>
    <m/>
    <m/>
    <m/>
    <m/>
    <m/>
    <m/>
    <m/>
    <m/>
    <m/>
    <m/>
    <m/>
    <m/>
    <m/>
    <m/>
    <m/>
    <m/>
    <m/>
  </r>
  <r>
    <s v="Gatton2009TOS3CvMckellar"/>
    <d v="2009-10-21T00:00:00"/>
    <s v="M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375"/>
    <m/>
    <m/>
    <m/>
    <m/>
    <m/>
    <m/>
    <m/>
    <m/>
    <m/>
    <m/>
    <n v="8.75"/>
    <m/>
    <m/>
    <m/>
    <m/>
    <m/>
    <m/>
    <m/>
    <m/>
    <m/>
    <m/>
    <m/>
    <m/>
    <m/>
    <m/>
    <m/>
    <m/>
    <m/>
    <m/>
    <m/>
  </r>
  <r>
    <s v="Gatton2009TOS3CvMckellar"/>
    <d v="2009-11-16T00:00:00"/>
    <s v="Mckell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3CvRuby"/>
    <d v="2009-09-14T00:00:00"/>
    <s v="Rub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875"/>
    <m/>
    <m/>
    <m/>
    <m/>
    <m/>
    <m/>
    <m/>
    <m/>
    <m/>
    <m/>
    <n v="6.6749999999999998"/>
    <m/>
    <m/>
    <m/>
    <m/>
    <m/>
    <m/>
    <m/>
    <m/>
    <m/>
    <m/>
    <m/>
    <m/>
    <m/>
    <m/>
    <m/>
    <m/>
    <m/>
    <m/>
    <m/>
  </r>
  <r>
    <s v="Gatton2009TOS3CvRuby"/>
    <d v="2009-10-01T00:00:00"/>
    <s v="Rub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9.875"/>
    <m/>
    <m/>
    <m/>
    <m/>
    <m/>
    <m/>
    <m/>
    <m/>
    <m/>
    <m/>
    <n v="7.5"/>
    <m/>
    <m/>
    <m/>
    <m/>
    <m/>
    <m/>
    <m/>
    <m/>
    <m/>
    <m/>
    <m/>
    <m/>
    <m/>
    <m/>
    <m/>
    <m/>
    <m/>
    <m/>
    <m/>
  </r>
  <r>
    <s v="Gatton2009TOS3CvRuby"/>
    <d v="2009-10-21T00:00:00"/>
    <s v="Rub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.25"/>
    <m/>
    <m/>
    <m/>
    <m/>
    <m/>
    <m/>
    <m/>
    <m/>
    <m/>
    <m/>
    <n v="7.5"/>
    <m/>
    <m/>
    <m/>
    <m/>
    <m/>
    <m/>
    <m/>
    <m/>
    <m/>
    <m/>
    <m/>
    <m/>
    <m/>
    <m/>
    <m/>
    <m/>
    <m/>
    <m/>
    <m/>
  </r>
  <r>
    <s v="Gatton2009TOS3CvRuby"/>
    <d v="2009-11-16T00:00:00"/>
    <s v="Rub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3CvVentura"/>
    <d v="2009-09-14T00:00:00"/>
    <s v="Ven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75"/>
    <m/>
    <m/>
    <m/>
    <m/>
    <m/>
    <m/>
    <m/>
    <m/>
    <m/>
    <m/>
    <n v="6.75"/>
    <m/>
    <m/>
    <m/>
    <m/>
    <m/>
    <m/>
    <m/>
    <m/>
    <m/>
    <m/>
    <m/>
    <m/>
    <m/>
    <m/>
    <m/>
    <m/>
    <m/>
    <m/>
    <m/>
  </r>
  <r>
    <s v="Gatton2009TOS3CvVentura"/>
    <d v="2009-10-01T00:00:00"/>
    <s v="Ven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8.5"/>
    <m/>
    <m/>
    <m/>
    <m/>
    <m/>
    <m/>
    <m/>
    <m/>
    <m/>
    <m/>
    <n v="7.5"/>
    <m/>
    <m/>
    <m/>
    <m/>
    <m/>
    <m/>
    <m/>
    <m/>
    <m/>
    <m/>
    <m/>
    <m/>
    <m/>
    <m/>
    <m/>
    <m/>
    <m/>
    <m/>
    <m/>
  </r>
  <r>
    <s v="Gatton2009TOS3CvVentura"/>
    <d v="2009-10-21T00:00:00"/>
    <s v="Ven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n v="7.5"/>
    <m/>
    <m/>
    <m/>
    <m/>
    <m/>
    <m/>
    <m/>
    <m/>
    <m/>
    <m/>
    <m/>
    <m/>
    <m/>
    <m/>
    <m/>
    <m/>
    <m/>
    <m/>
    <m/>
  </r>
  <r>
    <s v="Gatton2009TOS3CvVentura"/>
    <d v="2009-11-16T00:00:00"/>
    <s v="Ven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3CvWedgetail"/>
    <d v="2009-09-14T00:00:00"/>
    <s v="Wedgeta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5.7"/>
    <m/>
    <m/>
    <m/>
    <m/>
    <m/>
    <m/>
    <m/>
    <m/>
    <m/>
    <m/>
    <m/>
    <m/>
    <m/>
    <m/>
    <m/>
    <m/>
    <m/>
    <m/>
    <m/>
  </r>
  <r>
    <s v="Gatton2009TOS3CvWedgetail"/>
    <d v="2009-10-01T00:00:00"/>
    <s v="Wedgeta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375"/>
    <m/>
    <m/>
    <m/>
    <m/>
    <m/>
    <m/>
    <m/>
    <m/>
    <m/>
    <m/>
    <n v="7.4"/>
    <m/>
    <m/>
    <m/>
    <m/>
    <m/>
    <m/>
    <m/>
    <m/>
    <m/>
    <m/>
    <m/>
    <m/>
    <m/>
    <m/>
    <m/>
    <m/>
    <m/>
    <m/>
    <m/>
  </r>
  <r>
    <s v="Gatton2009TOS3CvWedgetail"/>
    <d v="2009-10-21T00:00:00"/>
    <s v="Wedgeta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125"/>
    <m/>
    <m/>
    <m/>
    <m/>
    <m/>
    <m/>
    <m/>
    <m/>
    <m/>
    <m/>
    <n v="8.375"/>
    <m/>
    <m/>
    <m/>
    <m/>
    <m/>
    <m/>
    <m/>
    <m/>
    <m/>
    <m/>
    <m/>
    <m/>
    <m/>
    <m/>
    <m/>
    <m/>
    <m/>
    <m/>
    <m/>
  </r>
  <r>
    <s v="Gatton2009TOS3CvWedgetail"/>
    <d v="2009-11-16T00:00:00"/>
    <s v="Wedgeta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3CvWyalkatchem"/>
    <d v="2009-09-14T00:00:00"/>
    <s v="Wyalkatche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875"/>
    <m/>
    <m/>
    <m/>
    <m/>
    <m/>
    <m/>
    <m/>
    <m/>
    <m/>
    <m/>
    <n v="6.75"/>
    <m/>
    <m/>
    <m/>
    <m/>
    <m/>
    <m/>
    <m/>
    <m/>
    <m/>
    <m/>
    <m/>
    <m/>
    <m/>
    <m/>
    <m/>
    <m/>
    <m/>
    <m/>
    <m/>
  </r>
  <r>
    <s v="Gatton2009TOS3CvWyalkatchem"/>
    <d v="2009-10-01T00:00:00"/>
    <s v="Wyalkatche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7.875"/>
    <m/>
    <m/>
    <m/>
    <m/>
    <m/>
    <m/>
    <m/>
    <m/>
    <m/>
    <m/>
    <n v="7.75"/>
    <m/>
    <m/>
    <m/>
    <m/>
    <m/>
    <m/>
    <m/>
    <m/>
    <m/>
    <m/>
    <m/>
    <m/>
    <m/>
    <m/>
    <m/>
    <m/>
    <m/>
    <m/>
    <m/>
  </r>
  <r>
    <s v="Gatton2009TOS3CvWyalkatchem"/>
    <d v="2009-10-21T00:00:00"/>
    <s v="Wyalkatche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9.5"/>
    <m/>
    <m/>
    <m/>
    <m/>
    <m/>
    <m/>
    <m/>
    <m/>
    <m/>
    <m/>
    <n v="7.75"/>
    <m/>
    <m/>
    <m/>
    <m/>
    <m/>
    <m/>
    <m/>
    <m/>
    <m/>
    <m/>
    <m/>
    <m/>
    <m/>
    <m/>
    <m/>
    <m/>
    <m/>
    <m/>
    <m/>
  </r>
  <r>
    <s v="Gatton2009TOS3CvWyalkatchem"/>
    <d v="2009-11-16T00:00:00"/>
    <s v="Wyalkatche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3CvYitpi"/>
    <d v="2009-09-14T00:00:00"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125"/>
    <m/>
    <m/>
    <m/>
    <m/>
    <m/>
    <m/>
    <m/>
    <m/>
    <m/>
    <m/>
    <n v="5.8"/>
    <m/>
    <m/>
    <m/>
    <m/>
    <m/>
    <m/>
    <m/>
    <m/>
    <m/>
    <m/>
    <m/>
    <m/>
    <m/>
    <m/>
    <m/>
    <m/>
    <m/>
    <m/>
    <m/>
  </r>
  <r>
    <s v="Gatton2009TOS3CvYitpi"/>
    <d v="2009-10-01T00:00:00"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6"/>
    <m/>
    <m/>
    <m/>
    <m/>
    <m/>
    <m/>
    <m/>
    <m/>
    <m/>
    <m/>
    <n v="8"/>
    <m/>
    <m/>
    <m/>
    <m/>
    <m/>
    <m/>
    <m/>
    <m/>
    <m/>
    <m/>
    <m/>
    <m/>
    <m/>
    <m/>
    <m/>
    <m/>
    <m/>
    <m/>
    <m/>
  </r>
  <r>
    <s v="Gatton2009TOS3CvYitpi"/>
    <d v="2009-10-21T00:00:00"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6.75"/>
    <m/>
    <m/>
    <m/>
    <m/>
    <m/>
    <m/>
    <m/>
    <m/>
    <m/>
    <m/>
    <n v="8"/>
    <m/>
    <m/>
    <m/>
    <m/>
    <m/>
    <m/>
    <m/>
    <m/>
    <m/>
    <m/>
    <m/>
    <m/>
    <m/>
    <m/>
    <m/>
    <m/>
    <m/>
    <m/>
    <m/>
  </r>
  <r>
    <s v="Gatton2009TOS3CvYitpi"/>
    <d v="2009-11-16T00:00:00"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09TOS3CvYoung"/>
    <d v="2009-09-14T00:00:00"/>
    <s v="You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625"/>
    <m/>
    <m/>
    <m/>
    <m/>
    <m/>
    <m/>
    <m/>
    <m/>
    <m/>
    <m/>
    <n v="6.5"/>
    <m/>
    <m/>
    <m/>
    <m/>
    <m/>
    <m/>
    <m/>
    <m/>
    <m/>
    <m/>
    <m/>
    <m/>
    <m/>
    <m/>
    <m/>
    <m/>
    <m/>
    <m/>
    <m/>
  </r>
  <r>
    <s v="Gatton2009TOS3CvYoung"/>
    <d v="2009-10-01T00:00:00"/>
    <s v="You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9.428571428571402"/>
    <m/>
    <m/>
    <m/>
    <m/>
    <m/>
    <m/>
    <m/>
    <m/>
    <m/>
    <m/>
    <n v="7.125"/>
    <m/>
    <m/>
    <m/>
    <m/>
    <m/>
    <m/>
    <m/>
    <m/>
    <m/>
    <m/>
    <m/>
    <m/>
    <m/>
    <m/>
    <m/>
    <m/>
    <m/>
    <m/>
    <m/>
  </r>
  <r>
    <s v="Gatton2009TOS3CvYoung"/>
    <d v="2009-10-21T00:00:00"/>
    <s v="You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4.5"/>
    <m/>
    <m/>
    <m/>
    <m/>
    <m/>
    <m/>
    <m/>
    <m/>
    <m/>
    <m/>
    <n v="7.125"/>
    <m/>
    <m/>
    <m/>
    <m/>
    <m/>
    <m/>
    <m/>
    <m/>
    <m/>
    <m/>
    <m/>
    <m/>
    <m/>
    <m/>
    <m/>
    <m/>
    <m/>
    <m/>
    <m/>
  </r>
  <r>
    <s v="Gatton2009TOS3CvYoung"/>
    <d v="2009-11-16T00:00:00"/>
    <s v="You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94TOS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01"/>
    <n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94TOS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01"/>
    <n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94TOS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15"/>
    <n v="1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94TOS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15"/>
    <n v="1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94TOS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05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94TOS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05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94TOS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95"/>
    <n v="1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94TOS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95"/>
    <n v="1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94TOS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84"/>
    <n v="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94TOS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84"/>
    <n v="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94TOS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66"/>
    <n v="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94TOS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66"/>
    <n v="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RowSpacingRowSpace25cm"/>
    <d v="2011-07-21T00:00:00"/>
    <m/>
    <m/>
    <m/>
    <m/>
    <m/>
    <m/>
    <m/>
    <m/>
    <m/>
    <m/>
    <m/>
    <m/>
    <m/>
    <m/>
    <m/>
    <n v="25.9"/>
    <m/>
    <m/>
    <m/>
    <m/>
    <m/>
    <m/>
    <m/>
    <m/>
    <m/>
    <m/>
    <m/>
    <m/>
    <m/>
    <m/>
    <m/>
    <m/>
    <m/>
    <n v="0.41818507199999999"/>
    <m/>
    <m/>
    <m/>
    <m/>
    <m/>
    <m/>
    <m/>
    <m/>
    <m/>
    <m/>
    <m/>
    <m/>
    <m/>
    <m/>
    <m/>
    <m/>
    <m/>
    <m/>
    <m/>
    <m/>
    <n v="480"/>
    <n v="4.1666666670000003"/>
    <m/>
    <m/>
    <m/>
    <m/>
    <m/>
    <m/>
    <m/>
    <m/>
    <m/>
    <m/>
    <m/>
    <m/>
    <m/>
    <m/>
    <m/>
    <m/>
    <m/>
    <m/>
    <m/>
  </r>
  <r>
    <s v="GattonRowSpacingRowSpace25cm"/>
    <d v="2011-07-28T00:00:00"/>
    <m/>
    <m/>
    <m/>
    <m/>
    <m/>
    <m/>
    <m/>
    <m/>
    <m/>
    <m/>
    <m/>
    <m/>
    <m/>
    <m/>
    <m/>
    <n v="86"/>
    <m/>
    <m/>
    <m/>
    <m/>
    <m/>
    <m/>
    <m/>
    <m/>
    <m/>
    <m/>
    <m/>
    <m/>
    <m/>
    <m/>
    <m/>
    <m/>
    <m/>
    <n v="1.45847481"/>
    <m/>
    <m/>
    <m/>
    <m/>
    <m/>
    <m/>
    <m/>
    <m/>
    <m/>
    <m/>
    <m/>
    <m/>
    <m/>
    <m/>
    <m/>
    <m/>
    <m/>
    <m/>
    <m/>
    <m/>
    <n v="880"/>
    <n v="5.4249999999999998"/>
    <m/>
    <m/>
    <m/>
    <m/>
    <m/>
    <m/>
    <m/>
    <m/>
    <m/>
    <m/>
    <m/>
    <m/>
    <m/>
    <m/>
    <m/>
    <m/>
    <m/>
    <m/>
    <m/>
  </r>
  <r>
    <s v="GattonRowSpacingRowSpace25cm"/>
    <d v="2011-08-01T00:00:00"/>
    <m/>
    <m/>
    <m/>
    <m/>
    <m/>
    <m/>
    <m/>
    <m/>
    <m/>
    <m/>
    <m/>
    <m/>
    <m/>
    <m/>
    <m/>
    <n v="118.9"/>
    <m/>
    <m/>
    <m/>
    <m/>
    <m/>
    <m/>
    <m/>
    <m/>
    <m/>
    <m/>
    <m/>
    <m/>
    <m/>
    <m/>
    <m/>
    <m/>
    <m/>
    <n v="2.0131426069999998"/>
    <m/>
    <m/>
    <n v="92.4"/>
    <m/>
    <m/>
    <n v="21787.257651515101"/>
    <m/>
    <m/>
    <m/>
    <m/>
    <m/>
    <m/>
    <m/>
    <m/>
    <m/>
    <m/>
    <m/>
    <m/>
    <m/>
    <n v="26.5"/>
    <n v="853.33333333333303"/>
    <n v="5.9083333329999999"/>
    <m/>
    <m/>
    <m/>
    <m/>
    <m/>
    <m/>
    <m/>
    <m/>
    <m/>
    <m/>
    <m/>
    <m/>
    <m/>
    <m/>
    <m/>
    <m/>
    <m/>
    <m/>
    <m/>
  </r>
  <r>
    <s v="GattonRowSpacingRowSpace25cm"/>
    <d v="2011-08-09T00:00:00"/>
    <m/>
    <m/>
    <m/>
    <m/>
    <m/>
    <m/>
    <m/>
    <m/>
    <m/>
    <m/>
    <m/>
    <m/>
    <m/>
    <m/>
    <m/>
    <n v="178.3"/>
    <m/>
    <m/>
    <m/>
    <m/>
    <m/>
    <m/>
    <m/>
    <m/>
    <m/>
    <m/>
    <m/>
    <m/>
    <m/>
    <m/>
    <m/>
    <m/>
    <m/>
    <n v="2.9735134680000002"/>
    <m/>
    <m/>
    <n v="126.4"/>
    <m/>
    <m/>
    <n v="23524.631867088599"/>
    <m/>
    <m/>
    <m/>
    <m/>
    <m/>
    <m/>
    <m/>
    <m/>
    <m/>
    <m/>
    <m/>
    <m/>
    <m/>
    <n v="51.8"/>
    <n v="800"/>
    <n v="6.5416666670000003"/>
    <m/>
    <m/>
    <m/>
    <m/>
    <m/>
    <m/>
    <m/>
    <m/>
    <m/>
    <m/>
    <m/>
    <m/>
    <m/>
    <m/>
    <m/>
    <m/>
    <m/>
    <m/>
    <m/>
  </r>
  <r>
    <s v="GattonRowSpacingRowSpace25cm"/>
    <d v="2011-09-02T00:00:00"/>
    <m/>
    <m/>
    <m/>
    <m/>
    <m/>
    <m/>
    <m/>
    <m/>
    <m/>
    <m/>
    <m/>
    <m/>
    <m/>
    <m/>
    <m/>
    <n v="520.5"/>
    <m/>
    <m/>
    <m/>
    <m/>
    <m/>
    <m/>
    <m/>
    <m/>
    <m/>
    <m/>
    <m/>
    <m/>
    <m/>
    <m/>
    <m/>
    <m/>
    <m/>
    <n v="6.1201040439999996"/>
    <m/>
    <m/>
    <n v="276.39999999999998"/>
    <m/>
    <m/>
    <n v="22142.199869754"/>
    <m/>
    <m/>
    <m/>
    <m/>
    <m/>
    <m/>
    <m/>
    <m/>
    <m/>
    <m/>
    <m/>
    <m/>
    <m/>
    <n v="244.2"/>
    <n v="773.33333333333303"/>
    <n v="9.75"/>
    <m/>
    <m/>
    <m/>
    <m/>
    <m/>
    <m/>
    <m/>
    <m/>
    <m/>
    <m/>
    <m/>
    <m/>
    <m/>
    <m/>
    <m/>
    <m/>
    <m/>
    <m/>
    <m/>
  </r>
  <r>
    <s v="GattonRowSpacingRowSpace25cm"/>
    <d v="2011-11-04T00:00:00"/>
    <m/>
    <m/>
    <m/>
    <m/>
    <m/>
    <m/>
    <m/>
    <m/>
    <m/>
    <m/>
    <m/>
    <m/>
    <m/>
    <m/>
    <m/>
    <n v="1675.3"/>
    <m/>
    <m/>
    <m/>
    <m/>
    <n v="37.799999999999997"/>
    <m/>
    <n v="16885"/>
    <m/>
    <n v="636.2999999999999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n v="492.24674144728198"/>
    <m/>
    <m/>
    <m/>
    <m/>
    <m/>
    <m/>
    <m/>
    <m/>
    <m/>
    <m/>
    <m/>
    <m/>
    <m/>
    <m/>
    <m/>
    <m/>
    <m/>
    <m/>
    <m/>
    <m/>
  </r>
  <r>
    <s v="GattonRowSpacingRowSpace50cm"/>
    <d v="2011-07-21T00:00:00"/>
    <m/>
    <m/>
    <m/>
    <m/>
    <m/>
    <m/>
    <m/>
    <m/>
    <m/>
    <m/>
    <m/>
    <m/>
    <m/>
    <m/>
    <m/>
    <n v="16.7"/>
    <m/>
    <m/>
    <m/>
    <m/>
    <m/>
    <m/>
    <m/>
    <m/>
    <m/>
    <m/>
    <m/>
    <m/>
    <m/>
    <m/>
    <m/>
    <m/>
    <m/>
    <n v="0.24753102699999999"/>
    <m/>
    <m/>
    <m/>
    <m/>
    <m/>
    <m/>
    <m/>
    <m/>
    <m/>
    <m/>
    <m/>
    <m/>
    <m/>
    <m/>
    <m/>
    <m/>
    <m/>
    <m/>
    <m/>
    <m/>
    <n v="240"/>
    <n v="4.1666666670000003"/>
    <m/>
    <m/>
    <m/>
    <m/>
    <m/>
    <m/>
    <m/>
    <m/>
    <m/>
    <m/>
    <m/>
    <m/>
    <m/>
    <m/>
    <m/>
    <m/>
    <m/>
    <m/>
    <m/>
  </r>
  <r>
    <s v="GattonRowSpacingRowSpace50cm"/>
    <d v="2011-07-28T00:00:00"/>
    <m/>
    <m/>
    <m/>
    <m/>
    <m/>
    <m/>
    <m/>
    <m/>
    <m/>
    <m/>
    <m/>
    <m/>
    <m/>
    <m/>
    <m/>
    <n v="50"/>
    <m/>
    <m/>
    <m/>
    <m/>
    <m/>
    <m/>
    <m/>
    <m/>
    <m/>
    <m/>
    <m/>
    <m/>
    <m/>
    <m/>
    <m/>
    <m/>
    <m/>
    <n v="0.846396072"/>
    <m/>
    <m/>
    <m/>
    <m/>
    <m/>
    <m/>
    <m/>
    <m/>
    <m/>
    <m/>
    <m/>
    <m/>
    <m/>
    <m/>
    <m/>
    <m/>
    <m/>
    <m/>
    <m/>
    <m/>
    <n v="466.66666666666703"/>
    <n v="5.2833333329999999"/>
    <m/>
    <m/>
    <m/>
    <m/>
    <m/>
    <m/>
    <m/>
    <m/>
    <m/>
    <m/>
    <m/>
    <m/>
    <m/>
    <m/>
    <m/>
    <m/>
    <m/>
    <m/>
    <m/>
  </r>
  <r>
    <s v="GattonRowSpacingRowSpace50cm"/>
    <d v="2011-08-01T00:00:00"/>
    <m/>
    <m/>
    <m/>
    <m/>
    <m/>
    <m/>
    <m/>
    <m/>
    <m/>
    <m/>
    <m/>
    <m/>
    <m/>
    <m/>
    <m/>
    <n v="63.4"/>
    <m/>
    <m/>
    <m/>
    <m/>
    <m/>
    <m/>
    <m/>
    <m/>
    <m/>
    <m/>
    <m/>
    <m/>
    <m/>
    <m/>
    <m/>
    <m/>
    <m/>
    <n v="1.0147118559999999"/>
    <m/>
    <m/>
    <n v="50.1"/>
    <m/>
    <m/>
    <n v="20253.7296606786"/>
    <m/>
    <m/>
    <m/>
    <m/>
    <m/>
    <m/>
    <m/>
    <m/>
    <m/>
    <m/>
    <m/>
    <m/>
    <m/>
    <n v="13.2"/>
    <n v="473.33333333333297"/>
    <n v="5.8416666670000001"/>
    <m/>
    <m/>
    <m/>
    <m/>
    <m/>
    <m/>
    <m/>
    <m/>
    <m/>
    <m/>
    <m/>
    <m/>
    <m/>
    <m/>
    <m/>
    <m/>
    <m/>
    <m/>
    <m/>
  </r>
  <r>
    <s v="GattonRowSpacingRowSpace50cm"/>
    <d v="2011-08-09T00:00:00"/>
    <m/>
    <m/>
    <m/>
    <m/>
    <m/>
    <m/>
    <m/>
    <m/>
    <m/>
    <m/>
    <m/>
    <m/>
    <m/>
    <m/>
    <m/>
    <n v="138.6"/>
    <m/>
    <m/>
    <m/>
    <m/>
    <m/>
    <m/>
    <m/>
    <m/>
    <m/>
    <m/>
    <m/>
    <m/>
    <m/>
    <m/>
    <m/>
    <m/>
    <m/>
    <n v="2.2704393980000002"/>
    <m/>
    <m/>
    <n v="100.2"/>
    <m/>
    <m/>
    <n v="22659.075828343299"/>
    <m/>
    <m/>
    <m/>
    <m/>
    <m/>
    <m/>
    <m/>
    <m/>
    <m/>
    <m/>
    <m/>
    <m/>
    <m/>
    <n v="38.4"/>
    <n v="446.66666666666703"/>
    <n v="6.7916666670000003"/>
    <m/>
    <m/>
    <m/>
    <m/>
    <m/>
    <m/>
    <m/>
    <m/>
    <m/>
    <m/>
    <m/>
    <m/>
    <m/>
    <m/>
    <m/>
    <m/>
    <m/>
    <m/>
    <m/>
  </r>
  <r>
    <s v="GattonRowSpacingRowSpace50cm"/>
    <d v="2011-09-02T00:00:00"/>
    <m/>
    <m/>
    <m/>
    <m/>
    <m/>
    <m/>
    <m/>
    <m/>
    <m/>
    <m/>
    <m/>
    <m/>
    <m/>
    <m/>
    <m/>
    <n v="412"/>
    <m/>
    <m/>
    <m/>
    <m/>
    <m/>
    <m/>
    <m/>
    <m/>
    <m/>
    <m/>
    <m/>
    <m/>
    <m/>
    <m/>
    <m/>
    <m/>
    <m/>
    <n v="4.9096734560000002"/>
    <m/>
    <m/>
    <n v="221.8"/>
    <m/>
    <m/>
    <n v="22135.5881695221"/>
    <m/>
    <m/>
    <m/>
    <m/>
    <m/>
    <m/>
    <m/>
    <m/>
    <m/>
    <m/>
    <m/>
    <m/>
    <m/>
    <n v="190.3"/>
    <n v="533.33333333333303"/>
    <n v="10"/>
    <m/>
    <m/>
    <m/>
    <m/>
    <m/>
    <m/>
    <m/>
    <m/>
    <m/>
    <m/>
    <m/>
    <m/>
    <m/>
    <m/>
    <m/>
    <m/>
    <m/>
    <m/>
    <m/>
  </r>
  <r>
    <s v="GattonRowSpacingRowSpace50cm"/>
    <d v="2011-11-04T00:00:00"/>
    <m/>
    <m/>
    <m/>
    <m/>
    <m/>
    <m/>
    <m/>
    <m/>
    <m/>
    <m/>
    <m/>
    <m/>
    <m/>
    <m/>
    <m/>
    <n v="1492.5"/>
    <m/>
    <m/>
    <m/>
    <m/>
    <n v="35.200000000000003"/>
    <m/>
    <n v="15830"/>
    <m/>
    <n v="554.2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n v="400.19794245747102"/>
    <m/>
    <m/>
    <m/>
    <m/>
    <m/>
    <m/>
    <m/>
    <m/>
    <m/>
    <m/>
    <m/>
    <m/>
    <m/>
    <m/>
    <m/>
    <m/>
    <m/>
    <m/>
    <m/>
    <m/>
  </r>
  <r>
    <s v="GattonRowSpacingRowSpaceN0"/>
    <d v="2011-11-04T00:00:00"/>
    <m/>
    <m/>
    <m/>
    <m/>
    <m/>
    <m/>
    <m/>
    <m/>
    <m/>
    <m/>
    <m/>
    <m/>
    <m/>
    <m/>
    <m/>
    <n v="1238.7"/>
    <m/>
    <m/>
    <m/>
    <m/>
    <n v="37.9"/>
    <m/>
    <n v="10025"/>
    <m/>
    <n v="38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n v="389.11511579361002"/>
    <m/>
    <m/>
    <m/>
    <m/>
    <m/>
    <m/>
    <m/>
    <m/>
    <m/>
    <m/>
    <m/>
    <m/>
    <m/>
    <m/>
    <m/>
    <m/>
    <m/>
    <m/>
    <m/>
    <m/>
  </r>
  <r>
    <s v="Gorgan05"/>
    <d v="2006-02-14T00:00:00"/>
    <m/>
    <m/>
    <m/>
    <m/>
    <m/>
    <m/>
    <m/>
    <m/>
    <m/>
    <m/>
    <m/>
    <m/>
    <m/>
    <m/>
    <n v="0.40613500000000002"/>
    <n v="12.993"/>
    <m/>
    <m/>
    <m/>
    <m/>
    <m/>
    <m/>
    <m/>
    <m/>
    <m/>
    <m/>
    <m/>
    <m/>
    <m/>
    <m/>
    <m/>
    <m/>
    <m/>
    <n v="0.29147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rgan05"/>
    <d v="2006-02-24T00:00:00"/>
    <m/>
    <m/>
    <m/>
    <m/>
    <m/>
    <m/>
    <m/>
    <m/>
    <m/>
    <m/>
    <m/>
    <m/>
    <m/>
    <m/>
    <m/>
    <n v="29.234300000000001"/>
    <m/>
    <m/>
    <m/>
    <m/>
    <m/>
    <m/>
    <m/>
    <m/>
    <m/>
    <m/>
    <m/>
    <m/>
    <m/>
    <m/>
    <m/>
    <m/>
    <m/>
    <n v="0.483914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rgan05"/>
    <d v="2006-03-05T00:00:00"/>
    <m/>
    <m/>
    <m/>
    <m/>
    <m/>
    <m/>
    <m/>
    <m/>
    <m/>
    <m/>
    <m/>
    <m/>
    <m/>
    <m/>
    <m/>
    <n v="68.213499999999996"/>
    <m/>
    <m/>
    <m/>
    <m/>
    <m/>
    <m/>
    <m/>
    <m/>
    <m/>
    <m/>
    <m/>
    <m/>
    <m/>
    <m/>
    <m/>
    <m/>
    <m/>
    <n v="0.940150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rgan05"/>
    <d v="2006-03-17T00:00:00"/>
    <m/>
    <m/>
    <m/>
    <m/>
    <m/>
    <m/>
    <m/>
    <m/>
    <m/>
    <m/>
    <m/>
    <m/>
    <m/>
    <m/>
    <m/>
    <n v="139.67500000000001"/>
    <m/>
    <m/>
    <m/>
    <m/>
    <m/>
    <m/>
    <m/>
    <m/>
    <m/>
    <m/>
    <m/>
    <m/>
    <m/>
    <m/>
    <m/>
    <m/>
    <m/>
    <n v="2.031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rgan05"/>
    <d v="2006-03-26T00:00:00"/>
    <m/>
    <m/>
    <m/>
    <m/>
    <m/>
    <m/>
    <m/>
    <m/>
    <m/>
    <m/>
    <m/>
    <m/>
    <m/>
    <m/>
    <n v="7.1623700000000001"/>
    <n v="292.34300000000002"/>
    <m/>
    <m/>
    <m/>
    <m/>
    <m/>
    <m/>
    <m/>
    <m/>
    <m/>
    <m/>
    <m/>
    <m/>
    <m/>
    <m/>
    <m/>
    <m/>
    <m/>
    <n v="2.88378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rgan05"/>
    <d v="2006-04-05T00:00:00"/>
    <m/>
    <m/>
    <m/>
    <m/>
    <m/>
    <m/>
    <m/>
    <m/>
    <m/>
    <m/>
    <m/>
    <m/>
    <m/>
    <m/>
    <m/>
    <n v="470.99799999999999"/>
    <m/>
    <m/>
    <m/>
    <m/>
    <m/>
    <m/>
    <m/>
    <m/>
    <m/>
    <m/>
    <m/>
    <m/>
    <m/>
    <m/>
    <m/>
    <m/>
    <m/>
    <n v="3.963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rgan05"/>
    <d v="2006-04-15T00:00:00"/>
    <m/>
    <m/>
    <m/>
    <m/>
    <m/>
    <m/>
    <m/>
    <m/>
    <m/>
    <m/>
    <m/>
    <m/>
    <m/>
    <m/>
    <n v="14.680099999999999"/>
    <n v="893.27099999999996"/>
    <m/>
    <m/>
    <m/>
    <m/>
    <m/>
    <m/>
    <m/>
    <m/>
    <m/>
    <m/>
    <m/>
    <m/>
    <m/>
    <m/>
    <m/>
    <m/>
    <m/>
    <n v="4.21593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rgan05"/>
    <d v="2006-04-23T00:00:00"/>
    <m/>
    <m/>
    <m/>
    <m/>
    <m/>
    <m/>
    <m/>
    <m/>
    <m/>
    <m/>
    <m/>
    <m/>
    <m/>
    <m/>
    <m/>
    <n v="864.03700000000003"/>
    <m/>
    <m/>
    <m/>
    <m/>
    <m/>
    <m/>
    <m/>
    <m/>
    <m/>
    <m/>
    <m/>
    <m/>
    <m/>
    <m/>
    <m/>
    <m/>
    <m/>
    <n v="4.45617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rgan05"/>
    <d v="2006-04-30T00:00:00"/>
    <m/>
    <m/>
    <m/>
    <m/>
    <m/>
    <m/>
    <m/>
    <m/>
    <m/>
    <m/>
    <m/>
    <m/>
    <m/>
    <m/>
    <m/>
    <n v="1075.17"/>
    <m/>
    <m/>
    <m/>
    <m/>
    <m/>
    <m/>
    <m/>
    <m/>
    <n v="16.241299999999999"/>
    <m/>
    <m/>
    <m/>
    <m/>
    <m/>
    <m/>
    <m/>
    <m/>
    <n v="2.70598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rgan05"/>
    <d v="2006-05-06T00:00:00"/>
    <m/>
    <m/>
    <m/>
    <m/>
    <m/>
    <m/>
    <m/>
    <m/>
    <m/>
    <m/>
    <m/>
    <m/>
    <m/>
    <m/>
    <m/>
    <n v="1289.56"/>
    <m/>
    <m/>
    <m/>
    <m/>
    <m/>
    <m/>
    <m/>
    <m/>
    <n v="87.703000000000003"/>
    <m/>
    <m/>
    <m/>
    <m/>
    <m/>
    <m/>
    <m/>
    <m/>
    <n v="1.23157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rgan05"/>
    <d v="2006-05-14T00:00:00"/>
    <m/>
    <m/>
    <m/>
    <m/>
    <m/>
    <m/>
    <m/>
    <m/>
    <m/>
    <m/>
    <m/>
    <m/>
    <m/>
    <m/>
    <m/>
    <n v="1188.8599999999999"/>
    <m/>
    <m/>
    <m/>
    <m/>
    <m/>
    <m/>
    <m/>
    <m/>
    <n v="198.14400000000001"/>
    <m/>
    <m/>
    <m/>
    <m/>
    <m/>
    <m/>
    <m/>
    <m/>
    <n v="0.98021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rgan05"/>
    <d v="2006-05-20T00:00:00"/>
    <m/>
    <m/>
    <m/>
    <m/>
    <m/>
    <m/>
    <m/>
    <m/>
    <m/>
    <m/>
    <m/>
    <m/>
    <m/>
    <m/>
    <m/>
    <n v="1344.78"/>
    <m/>
    <m/>
    <m/>
    <m/>
    <m/>
    <m/>
    <m/>
    <m/>
    <n v="331.32299999999998"/>
    <m/>
    <m/>
    <m/>
    <m/>
    <m/>
    <m/>
    <m/>
    <m/>
    <n v="0.297148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rgan05"/>
    <d v="2006-05-28T00:00:00"/>
    <m/>
    <m/>
    <m/>
    <m/>
    <m/>
    <m/>
    <m/>
    <m/>
    <m/>
    <m/>
    <m/>
    <m/>
    <m/>
    <m/>
    <m/>
    <n v="1192.1099999999999"/>
    <m/>
    <m/>
    <m/>
    <m/>
    <m/>
    <m/>
    <m/>
    <m/>
    <n v="500.23200000000003"/>
    <m/>
    <m/>
    <m/>
    <m/>
    <m/>
    <m/>
    <m/>
    <m/>
    <n v="9.8136300000000003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rgan05"/>
    <d v="2006-06-03T00:00:00"/>
    <m/>
    <m/>
    <m/>
    <m/>
    <m/>
    <m/>
    <m/>
    <m/>
    <m/>
    <m/>
    <m/>
    <m/>
    <m/>
    <m/>
    <m/>
    <n v="1270.07"/>
    <m/>
    <m/>
    <m/>
    <m/>
    <m/>
    <m/>
    <m/>
    <m/>
    <n v="539.21100000000001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ammaNRate0NUSG"/>
    <d v="2011-11-20T00:00:00"/>
    <m/>
    <m/>
    <m/>
    <m/>
    <m/>
    <m/>
    <m/>
    <m/>
    <m/>
    <m/>
    <m/>
    <m/>
    <m/>
    <m/>
    <n v="3.9"/>
    <n v="373.2"/>
    <m/>
    <m/>
    <m/>
    <n v="1.8294701986754966E-2"/>
    <n v="35.700000000000003"/>
    <n v="2.21"/>
    <n v="3383.7535014005598"/>
    <m/>
    <n v="120.8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n v="215.52570072615001"/>
    <m/>
    <m/>
    <m/>
    <m/>
    <m/>
    <m/>
    <m/>
    <m/>
    <m/>
    <m/>
    <m/>
    <m/>
    <m/>
    <m/>
    <m/>
    <m/>
    <m/>
    <m/>
    <m/>
    <m/>
  </r>
  <r>
    <s v="JammaNRate23NUSG"/>
    <d v="2011-11-20T00:00:00"/>
    <m/>
    <m/>
    <m/>
    <m/>
    <m/>
    <m/>
    <m/>
    <m/>
    <m/>
    <m/>
    <m/>
    <m/>
    <m/>
    <m/>
    <n v="6.52"/>
    <n v="530.4"/>
    <m/>
    <m/>
    <m/>
    <n v="2.6157046281851275E-2"/>
    <n v="36.799999999999997"/>
    <n v="5.03"/>
    <n v="5225.54347826087"/>
    <m/>
    <n v="192.3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n v="235.384841363102"/>
    <m/>
    <m/>
    <m/>
    <m/>
    <m/>
    <m/>
    <m/>
    <m/>
    <m/>
    <m/>
    <m/>
    <m/>
    <m/>
    <m/>
    <m/>
    <m/>
    <m/>
    <m/>
    <m/>
    <m/>
  </r>
  <r>
    <s v="JammaNRate46NUC"/>
    <d v="2011-11-20T00:00:00"/>
    <m/>
    <m/>
    <m/>
    <m/>
    <m/>
    <m/>
    <m/>
    <m/>
    <m/>
    <m/>
    <m/>
    <m/>
    <m/>
    <m/>
    <n v="8.14"/>
    <n v="709.8"/>
    <m/>
    <m/>
    <m/>
    <n v="2.1278224263298888E-2"/>
    <n v="38.5"/>
    <n v="5.56"/>
    <n v="6787.0129870129904"/>
    <m/>
    <n v="261.3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n v="236.48128874609699"/>
    <m/>
    <m/>
    <m/>
    <m/>
    <m/>
    <m/>
    <m/>
    <m/>
    <m/>
    <m/>
    <m/>
    <m/>
    <m/>
    <m/>
    <m/>
    <m/>
    <m/>
    <m/>
    <m/>
    <m/>
  </r>
  <r>
    <s v="JammaNRate46NUSG"/>
    <d v="2011-11-20T00:00:00"/>
    <m/>
    <m/>
    <m/>
    <m/>
    <m/>
    <m/>
    <m/>
    <m/>
    <m/>
    <m/>
    <m/>
    <m/>
    <m/>
    <m/>
    <n v="8.4600000000000009"/>
    <n v="664.9"/>
    <m/>
    <m/>
    <m/>
    <n v="2.7722377343438374E-2"/>
    <n v="38.9"/>
    <n v="6.95"/>
    <n v="6444.7300771208202"/>
    <m/>
    <n v="250.7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n v="245.04677099318701"/>
    <m/>
    <m/>
    <m/>
    <m/>
    <m/>
    <m/>
    <m/>
    <m/>
    <m/>
    <m/>
    <m/>
    <m/>
    <m/>
    <m/>
    <m/>
    <m/>
    <m/>
    <m/>
    <m/>
    <m/>
  </r>
  <r>
    <s v="JammaNRate69NUSG"/>
    <d v="2011-07-2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ammaNRate69NUSG"/>
    <d v="2011-07-3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ammaNRate69NUSG"/>
    <d v="2011-10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ammaNRate69NUSG"/>
    <d v="2011-10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ammaNRate69NUSG"/>
    <d v="2011-11-20T00:00:00"/>
    <m/>
    <m/>
    <m/>
    <m/>
    <m/>
    <m/>
    <m/>
    <m/>
    <m/>
    <m/>
    <m/>
    <m/>
    <m/>
    <m/>
    <n v="10.78"/>
    <n v="851.5"/>
    <m/>
    <m/>
    <m/>
    <n v="3.0006297229219138E-2"/>
    <n v="41.8"/>
    <n v="9.5299999999999994"/>
    <n v="7598.0861244019197"/>
    <m/>
    <n v="317.6000000000000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n v="228.17075448654401"/>
    <m/>
    <m/>
    <m/>
    <m/>
    <m/>
    <m/>
    <m/>
    <m/>
    <m/>
    <m/>
    <m/>
    <m/>
    <m/>
    <m/>
    <m/>
    <m/>
    <m/>
    <m/>
    <m/>
    <m/>
  </r>
  <r>
    <s v="Konya09WaterAAA"/>
    <d v="2010-04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AAA"/>
    <d v="2010-05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AAA"/>
    <d v="2010-05-2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AAA"/>
    <d v="2010-07-13T00:00:00"/>
    <m/>
    <m/>
    <m/>
    <m/>
    <m/>
    <m/>
    <m/>
    <m/>
    <m/>
    <m/>
    <m/>
    <m/>
    <m/>
    <m/>
    <m/>
    <n v="2094"/>
    <m/>
    <m/>
    <m/>
    <n v="2.29422066549912E-2"/>
    <n v="39.1"/>
    <n v="15.646584938704001"/>
    <n v="17442.4552429668"/>
    <n v="13.1"/>
    <n v="68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AAB"/>
    <d v="2010-07-13T00:00:00"/>
    <m/>
    <m/>
    <m/>
    <m/>
    <m/>
    <m/>
    <m/>
    <m/>
    <m/>
    <m/>
    <m/>
    <m/>
    <m/>
    <m/>
    <m/>
    <n v="2009"/>
    <m/>
    <m/>
    <m/>
    <n v="2.1716287215411599E-2"/>
    <n v="38.9"/>
    <n v="14.484763572679499"/>
    <n v="17146.529562981999"/>
    <n v="12.4"/>
    <n v="66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AAC"/>
    <d v="2010-07-13T00:00:00"/>
    <m/>
    <m/>
    <m/>
    <m/>
    <m/>
    <m/>
    <m/>
    <m/>
    <m/>
    <m/>
    <m/>
    <m/>
    <m/>
    <m/>
    <m/>
    <n v="1934"/>
    <m/>
    <m/>
    <m/>
    <n v="2.2241681260945698E-2"/>
    <n v="39.9"/>
    <n v="14.167950963222401"/>
    <n v="15964.912280701799"/>
    <n v="12.7"/>
    <n v="63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AAD"/>
    <d v="2010-07-13T00:00:00"/>
    <m/>
    <m/>
    <m/>
    <m/>
    <m/>
    <m/>
    <m/>
    <m/>
    <m/>
    <m/>
    <m/>
    <m/>
    <m/>
    <m/>
    <m/>
    <n v="1822"/>
    <m/>
    <m/>
    <m/>
    <n v="2.2241681260945698E-2"/>
    <n v="37.6"/>
    <n v="11.8548161120841"/>
    <n v="14175.5319148936"/>
    <n v="12.7"/>
    <n v="53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ABA"/>
    <d v="2010-07-13T00:00:00"/>
    <m/>
    <m/>
    <m/>
    <m/>
    <m/>
    <m/>
    <m/>
    <m/>
    <m/>
    <m/>
    <m/>
    <m/>
    <m/>
    <m/>
    <m/>
    <n v="1985"/>
    <m/>
    <m/>
    <m/>
    <n v="2.2241681260945698E-2"/>
    <n v="39.5"/>
    <n v="13.945534150613"/>
    <n v="15873.417721518999"/>
    <n v="12.7"/>
    <n v="62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ABB"/>
    <d v="2010-07-13T00:00:00"/>
    <m/>
    <m/>
    <m/>
    <m/>
    <m/>
    <m/>
    <m/>
    <m/>
    <m/>
    <m/>
    <m/>
    <m/>
    <m/>
    <m/>
    <m/>
    <n v="1801"/>
    <m/>
    <m/>
    <m/>
    <n v="2.2591943957968499E-2"/>
    <n v="39.299999999999997"/>
    <n v="12.741856392294199"/>
    <n v="14351.145038167901"/>
    <n v="12.9"/>
    <n v="564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ACA"/>
    <d v="2010-07-13T00:00:00"/>
    <m/>
    <m/>
    <m/>
    <m/>
    <m/>
    <m/>
    <m/>
    <m/>
    <m/>
    <m/>
    <m/>
    <m/>
    <m/>
    <m/>
    <m/>
    <n v="1759"/>
    <m/>
    <m/>
    <m/>
    <n v="2.2767075306479902E-2"/>
    <n v="37.1"/>
    <n v="12.544658493870401"/>
    <n v="14851.752021563299"/>
    <n v="13"/>
    <n v="55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ACC"/>
    <d v="2010-07-13T00:00:00"/>
    <m/>
    <m/>
    <m/>
    <m/>
    <m/>
    <m/>
    <m/>
    <m/>
    <m/>
    <m/>
    <m/>
    <m/>
    <m/>
    <m/>
    <m/>
    <n v="1759"/>
    <m/>
    <m/>
    <m/>
    <n v="2.20665499124343E-2"/>
    <n v="38.6"/>
    <n v="10.9670753064799"/>
    <n v="12875.6476683938"/>
    <n v="12.6"/>
    <n v="49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ADA"/>
    <d v="2010-07-13T00:00:00"/>
    <m/>
    <m/>
    <m/>
    <m/>
    <m/>
    <m/>
    <m/>
    <m/>
    <m/>
    <m/>
    <m/>
    <m/>
    <m/>
    <m/>
    <m/>
    <n v="1644"/>
    <m/>
    <m/>
    <m/>
    <n v="2.29422066549912E-2"/>
    <n v="35.9"/>
    <n v="10.1175131348511"/>
    <n v="12284.1225626741"/>
    <n v="13.1"/>
    <n v="44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ADD"/>
    <d v="2010-07-13T00:00:00"/>
    <m/>
    <m/>
    <m/>
    <m/>
    <m/>
    <m/>
    <m/>
    <m/>
    <m/>
    <m/>
    <m/>
    <m/>
    <m/>
    <m/>
    <m/>
    <n v="1492"/>
    <m/>
    <m/>
    <m/>
    <n v="2.3117338003502599E-2"/>
    <n v="32.9"/>
    <n v="9.5012259194395803"/>
    <n v="12492.401215805499"/>
    <n v="13.2"/>
    <n v="41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BAA"/>
    <d v="2010-07-13T00:00:00"/>
    <m/>
    <m/>
    <m/>
    <m/>
    <m/>
    <m/>
    <m/>
    <m/>
    <m/>
    <m/>
    <m/>
    <m/>
    <m/>
    <m/>
    <m/>
    <n v="2011"/>
    <m/>
    <m/>
    <m/>
    <n v="2.2591943957968499E-2"/>
    <n v="40"/>
    <n v="14.232924693520101"/>
    <n v="15750"/>
    <n v="12.9"/>
    <n v="63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BAB"/>
    <d v="2010-07-13T00:00:00"/>
    <m/>
    <m/>
    <m/>
    <m/>
    <m/>
    <m/>
    <m/>
    <m/>
    <m/>
    <m/>
    <m/>
    <m/>
    <m/>
    <m/>
    <m/>
    <n v="1847"/>
    <m/>
    <m/>
    <m/>
    <n v="2.2416812609457101E-2"/>
    <n v="38.299999999999997"/>
    <n v="13.4949211908932"/>
    <n v="15718.0156657963"/>
    <n v="12.8"/>
    <n v="60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BBA"/>
    <d v="2010-07-13T00:00:00"/>
    <m/>
    <m/>
    <m/>
    <m/>
    <m/>
    <m/>
    <m/>
    <m/>
    <m/>
    <m/>
    <m/>
    <m/>
    <m/>
    <m/>
    <m/>
    <n v="1814"/>
    <m/>
    <m/>
    <m/>
    <n v="2.2767075306479902E-2"/>
    <n v="39.200000000000003"/>
    <n v="12.4535901926445"/>
    <n v="13954.0816326531"/>
    <n v="13"/>
    <n v="54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BBB"/>
    <d v="2010-07-13T00:00:00"/>
    <m/>
    <m/>
    <m/>
    <m/>
    <m/>
    <m/>
    <m/>
    <m/>
    <m/>
    <m/>
    <m/>
    <m/>
    <m/>
    <m/>
    <m/>
    <n v="1707"/>
    <m/>
    <m/>
    <m/>
    <n v="2.20665499124343E-2"/>
    <n v="37.200000000000003"/>
    <n v="11.6952714535902"/>
    <n v="14247.311827957001"/>
    <n v="12.6"/>
    <n v="53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CAA"/>
    <d v="2010-07-13T00:00:00"/>
    <m/>
    <m/>
    <m/>
    <m/>
    <m/>
    <m/>
    <m/>
    <m/>
    <m/>
    <m/>
    <m/>
    <m/>
    <m/>
    <m/>
    <m/>
    <n v="1926"/>
    <m/>
    <m/>
    <m/>
    <n v="2.3642732049036799E-2"/>
    <n v="39.299999999999997"/>
    <n v="13.523642732049"/>
    <n v="14554.707379134899"/>
    <n v="13.5"/>
    <n v="57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CAC"/>
    <d v="2010-07-13T00:00:00"/>
    <m/>
    <m/>
    <m/>
    <m/>
    <m/>
    <m/>
    <m/>
    <m/>
    <m/>
    <m/>
    <m/>
    <m/>
    <m/>
    <m/>
    <m/>
    <n v="1649"/>
    <m/>
    <m/>
    <m/>
    <n v="2.3292469352014001E-2"/>
    <n v="38.1"/>
    <n v="12.135376532399301"/>
    <n v="13674.540682414699"/>
    <n v="13.3"/>
    <n v="52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CCA"/>
    <d v="2010-07-13T00:00:00"/>
    <m/>
    <m/>
    <m/>
    <m/>
    <m/>
    <m/>
    <m/>
    <m/>
    <m/>
    <m/>
    <m/>
    <m/>
    <m/>
    <m/>
    <m/>
    <n v="1731"/>
    <m/>
    <m/>
    <m/>
    <n v="2.3817863397548201E-2"/>
    <n v="37.6"/>
    <n v="11.575481611208399"/>
    <n v="12925.5319148936"/>
    <n v="13.6"/>
    <n v="486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CCC"/>
    <d v="2010-07-13T00:00:00"/>
    <m/>
    <m/>
    <m/>
    <m/>
    <m/>
    <m/>
    <m/>
    <m/>
    <m/>
    <m/>
    <m/>
    <m/>
    <m/>
    <m/>
    <m/>
    <n v="1589"/>
    <m/>
    <m/>
    <m/>
    <n v="2.3292469352014001E-2"/>
    <n v="37.5"/>
    <n v="9.5266199649737295"/>
    <n v="10906.666666666701"/>
    <n v="13.3"/>
    <n v="409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DAA"/>
    <d v="2010-07-13T00:00:00"/>
    <m/>
    <m/>
    <m/>
    <m/>
    <m/>
    <m/>
    <m/>
    <m/>
    <m/>
    <m/>
    <m/>
    <m/>
    <m/>
    <m/>
    <m/>
    <n v="1702"/>
    <m/>
    <m/>
    <m/>
    <n v="2.4693520140105101E-2"/>
    <n v="39.200000000000003"/>
    <n v="10.7416812609457"/>
    <n v="11096.9387755102"/>
    <n v="14.1"/>
    <n v="43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DAD"/>
    <d v="2010-07-13T00:00:00"/>
    <m/>
    <m/>
    <m/>
    <m/>
    <m/>
    <m/>
    <m/>
    <m/>
    <m/>
    <m/>
    <m/>
    <m/>
    <m/>
    <m/>
    <m/>
    <n v="1531"/>
    <m/>
    <m/>
    <m/>
    <n v="2.29422066549912E-2"/>
    <n v="37"/>
    <n v="10.415761821366001"/>
    <n v="12270.270270270301"/>
    <n v="13.1"/>
    <n v="454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DDA"/>
    <d v="2010-07-13T00:00:00"/>
    <m/>
    <m/>
    <m/>
    <m/>
    <m/>
    <m/>
    <m/>
    <m/>
    <m/>
    <m/>
    <m/>
    <m/>
    <m/>
    <m/>
    <m/>
    <n v="1432"/>
    <m/>
    <m/>
    <m/>
    <n v="2.5394045534150599E-2"/>
    <n v="34.5"/>
    <n v="9.0656742556917695"/>
    <n v="10347.8260869565"/>
    <n v="14.5"/>
    <n v="35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09WaterDDD"/>
    <d v="2010-07-13T00:00:00"/>
    <m/>
    <m/>
    <m/>
    <m/>
    <m/>
    <m/>
    <m/>
    <m/>
    <m/>
    <m/>
    <m/>
    <m/>
    <m/>
    <m/>
    <m/>
    <n v="1328"/>
    <m/>
    <m/>
    <m/>
    <n v="2.48686514886165E-2"/>
    <n v="33.9"/>
    <n v="7.1621716287215396"/>
    <n v="8495.5752212389398"/>
    <n v="14.2"/>
    <n v="28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AAA"/>
    <d v="2012-04-1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AAA"/>
    <d v="2012-05-2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AAA"/>
    <d v="2012-06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AAA"/>
    <d v="2012-07-15T00:00:00"/>
    <m/>
    <m/>
    <m/>
    <m/>
    <m/>
    <m/>
    <m/>
    <m/>
    <m/>
    <m/>
    <m/>
    <m/>
    <m/>
    <m/>
    <m/>
    <n v="1743"/>
    <m/>
    <m/>
    <m/>
    <n v="2.43432574430823E-2"/>
    <n v="49.5"/>
    <n v="15.750087565674299"/>
    <n v="13070.7070707071"/>
    <n v="13.9"/>
    <n v="64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AAB"/>
    <d v="2012-07-15T00:00:00"/>
    <m/>
    <m/>
    <m/>
    <m/>
    <m/>
    <m/>
    <m/>
    <m/>
    <m/>
    <m/>
    <m/>
    <m/>
    <m/>
    <m/>
    <m/>
    <n v="1775"/>
    <m/>
    <m/>
    <m/>
    <n v="2.4518388791593699E-2"/>
    <n v="50.6"/>
    <n v="15.323992994746099"/>
    <n v="12351.7786561265"/>
    <n v="14"/>
    <n v="62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AAC"/>
    <d v="2012-07-15T00:00:00"/>
    <m/>
    <m/>
    <m/>
    <m/>
    <m/>
    <m/>
    <m/>
    <m/>
    <m/>
    <m/>
    <m/>
    <m/>
    <m/>
    <m/>
    <m/>
    <n v="1664"/>
    <m/>
    <m/>
    <m/>
    <n v="2.3817863397548201E-2"/>
    <n v="45.6"/>
    <n v="14.0287215411559"/>
    <n v="12916.666666666701"/>
    <n v="13.6"/>
    <n v="589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AAD"/>
    <d v="2012-07-15T00:00:00"/>
    <m/>
    <m/>
    <m/>
    <m/>
    <m/>
    <m/>
    <m/>
    <m/>
    <m/>
    <m/>
    <m/>
    <m/>
    <m/>
    <m/>
    <m/>
    <n v="1547"/>
    <m/>
    <m/>
    <m/>
    <n v="2.34676007005254E-2"/>
    <n v="46.1"/>
    <n v="12.2735551663748"/>
    <n v="11344.902386117101"/>
    <n v="13.4"/>
    <n v="52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ABA"/>
    <d v="2012-07-15T00:00:00"/>
    <m/>
    <m/>
    <m/>
    <m/>
    <m/>
    <m/>
    <m/>
    <m/>
    <m/>
    <m/>
    <m/>
    <m/>
    <m/>
    <m/>
    <m/>
    <n v="1635"/>
    <m/>
    <m/>
    <m/>
    <n v="2.4693520140105101E-2"/>
    <n v="50.4"/>
    <n v="14.6926444833625"/>
    <n v="11805.5555555556"/>
    <n v="14.1"/>
    <n v="59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ABB"/>
    <d v="2012-07-15T00:00:00"/>
    <m/>
    <m/>
    <m/>
    <m/>
    <m/>
    <m/>
    <m/>
    <m/>
    <m/>
    <m/>
    <m/>
    <m/>
    <m/>
    <m/>
    <m/>
    <n v="1577"/>
    <m/>
    <m/>
    <m/>
    <n v="2.3642732049036799E-2"/>
    <n v="49.4"/>
    <n v="13.5"/>
    <n v="11558.7044534413"/>
    <n v="13.5"/>
    <n v="57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ACA"/>
    <d v="2012-07-15T00:00:00"/>
    <m/>
    <m/>
    <m/>
    <m/>
    <m/>
    <m/>
    <m/>
    <m/>
    <m/>
    <m/>
    <m/>
    <m/>
    <m/>
    <m/>
    <m/>
    <n v="1538"/>
    <m/>
    <m/>
    <m/>
    <n v="2.3642732049036799E-2"/>
    <n v="47.9"/>
    <n v="12.9798598949212"/>
    <n v="11461.3778705637"/>
    <n v="13.5"/>
    <n v="549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ACC"/>
    <d v="2012-07-15T00:00:00"/>
    <m/>
    <m/>
    <m/>
    <m/>
    <m/>
    <m/>
    <m/>
    <m/>
    <m/>
    <m/>
    <m/>
    <m/>
    <m/>
    <m/>
    <m/>
    <n v="1407"/>
    <m/>
    <m/>
    <m/>
    <n v="2.34676007005254E-2"/>
    <n v="46.7"/>
    <n v="12.250087565674299"/>
    <n v="11177.7301927195"/>
    <n v="13.4"/>
    <n v="52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ADA"/>
    <d v="2012-07-15T00:00:00"/>
    <m/>
    <m/>
    <m/>
    <m/>
    <m/>
    <m/>
    <m/>
    <m/>
    <m/>
    <m/>
    <m/>
    <m/>
    <m/>
    <m/>
    <m/>
    <n v="1474"/>
    <m/>
    <m/>
    <m/>
    <n v="2.3642732049036799E-2"/>
    <n v="42.9"/>
    <n v="10.6628721541156"/>
    <n v="10512.820512820501"/>
    <n v="13.5"/>
    <n v="45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ADD"/>
    <d v="2012-07-15T00:00:00"/>
    <m/>
    <m/>
    <m/>
    <m/>
    <m/>
    <m/>
    <m/>
    <m/>
    <m/>
    <m/>
    <m/>
    <m/>
    <m/>
    <m/>
    <m/>
    <n v="1241"/>
    <m/>
    <m/>
    <m/>
    <n v="2.3292469352014001E-2"/>
    <n v="37"/>
    <n v="9.2005253940455294"/>
    <n v="10675.6756756757"/>
    <n v="13.3"/>
    <n v="39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BAA"/>
    <d v="2012-07-15T00:00:00"/>
    <m/>
    <m/>
    <m/>
    <m/>
    <m/>
    <m/>
    <m/>
    <m/>
    <m/>
    <m/>
    <m/>
    <m/>
    <m/>
    <m/>
    <m/>
    <n v="1761"/>
    <m/>
    <m/>
    <m/>
    <n v="2.4693520140105101E-2"/>
    <n v="52.2"/>
    <n v="14.9148861646235"/>
    <n v="11570.8812260536"/>
    <n v="14.1"/>
    <n v="604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BAB"/>
    <d v="2012-07-15T00:00:00"/>
    <m/>
    <m/>
    <m/>
    <m/>
    <m/>
    <m/>
    <m/>
    <m/>
    <m/>
    <m/>
    <m/>
    <m/>
    <m/>
    <m/>
    <m/>
    <n v="1569"/>
    <m/>
    <m/>
    <m/>
    <n v="2.4693520140105101E-2"/>
    <n v="49.3"/>
    <n v="14.297548161120799"/>
    <n v="11744.4219066937"/>
    <n v="14.1"/>
    <n v="579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BBA"/>
    <d v="2012-07-15T00:00:00"/>
    <m/>
    <m/>
    <m/>
    <m/>
    <m/>
    <m/>
    <m/>
    <m/>
    <m/>
    <m/>
    <m/>
    <m/>
    <m/>
    <m/>
    <m/>
    <n v="1528"/>
    <m/>
    <m/>
    <m/>
    <n v="2.48686514886165E-2"/>
    <n v="51.6"/>
    <n v="13.3793345008757"/>
    <n v="10426.356589147301"/>
    <n v="14.2"/>
    <n v="53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BBB"/>
    <d v="2012-07-15T00:00:00"/>
    <m/>
    <m/>
    <m/>
    <m/>
    <m/>
    <m/>
    <m/>
    <m/>
    <m/>
    <m/>
    <m/>
    <m/>
    <m/>
    <m/>
    <m/>
    <n v="1478"/>
    <m/>
    <m/>
    <m/>
    <n v="2.4518388791593699E-2"/>
    <n v="50.9"/>
    <n v="12.577933450087601"/>
    <n v="10078.585461689599"/>
    <n v="14"/>
    <n v="51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CAA"/>
    <d v="2012-07-15T00:00:00"/>
    <m/>
    <m/>
    <m/>
    <m/>
    <m/>
    <m/>
    <m/>
    <m/>
    <m/>
    <m/>
    <m/>
    <m/>
    <m/>
    <m/>
    <m/>
    <n v="1607"/>
    <m/>
    <m/>
    <m/>
    <n v="2.4168126094570901E-2"/>
    <n v="50.2"/>
    <n v="13.5583187390543"/>
    <n v="11175.298804780899"/>
    <n v="13.8"/>
    <n v="56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CAC"/>
    <d v="2012-07-15T00:00:00"/>
    <m/>
    <m/>
    <m/>
    <m/>
    <m/>
    <m/>
    <m/>
    <m/>
    <m/>
    <m/>
    <m/>
    <m/>
    <m/>
    <m/>
    <m/>
    <n v="1459"/>
    <m/>
    <m/>
    <m/>
    <n v="2.4518388791593699E-2"/>
    <n v="48.1"/>
    <n v="13.1663747810858"/>
    <n v="11164.241164241201"/>
    <n v="14"/>
    <n v="53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CCA"/>
    <d v="2012-07-15T00:00:00"/>
    <m/>
    <m/>
    <m/>
    <m/>
    <m/>
    <m/>
    <m/>
    <m/>
    <m/>
    <m/>
    <m/>
    <m/>
    <m/>
    <m/>
    <m/>
    <n v="1361"/>
    <m/>
    <m/>
    <m/>
    <n v="2.4518388791593699E-2"/>
    <n v="45.7"/>
    <n v="11.180385288966701"/>
    <n v="9978.1181619256004"/>
    <n v="14"/>
    <n v="456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CCC"/>
    <d v="2012-07-15T00:00:00"/>
    <m/>
    <m/>
    <m/>
    <m/>
    <m/>
    <m/>
    <m/>
    <m/>
    <m/>
    <m/>
    <m/>
    <m/>
    <m/>
    <m/>
    <m/>
    <n v="1112"/>
    <m/>
    <m/>
    <m/>
    <n v="2.4168126094570901E-2"/>
    <n v="45.9"/>
    <n v="9.8364273204903707"/>
    <n v="8867.1023965141594"/>
    <n v="13.8"/>
    <n v="40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DAA"/>
    <d v="2012-07-15T00:00:00"/>
    <m/>
    <m/>
    <m/>
    <m/>
    <m/>
    <m/>
    <m/>
    <m/>
    <m/>
    <m/>
    <m/>
    <m/>
    <m/>
    <m/>
    <m/>
    <n v="1437"/>
    <m/>
    <m/>
    <m/>
    <n v="2.57443082311734E-2"/>
    <n v="49.1"/>
    <n v="12.022591943958"/>
    <n v="9511.2016293278994"/>
    <n v="14.7"/>
    <n v="46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DAD"/>
    <d v="2012-07-15T00:00:00"/>
    <m/>
    <m/>
    <m/>
    <m/>
    <m/>
    <m/>
    <m/>
    <m/>
    <m/>
    <m/>
    <m/>
    <m/>
    <m/>
    <m/>
    <m/>
    <n v="1256"/>
    <m/>
    <m/>
    <m/>
    <n v="2.4693520140105101E-2"/>
    <n v="44.8"/>
    <n v="10.173730297723299"/>
    <n v="9196.4285714285706"/>
    <n v="14.1"/>
    <n v="41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DDA"/>
    <d v="2012-07-15T00:00:00"/>
    <m/>
    <m/>
    <m/>
    <m/>
    <m/>
    <m/>
    <m/>
    <m/>
    <m/>
    <m/>
    <m/>
    <m/>
    <m/>
    <m/>
    <m/>
    <n v="1158"/>
    <m/>
    <m/>
    <m/>
    <n v="2.3817863397548201E-2"/>
    <n v="40.299999999999997"/>
    <n v="8.0028021015761794"/>
    <n v="8337.4689826302692"/>
    <n v="13.6"/>
    <n v="336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onya11WaterDDD"/>
    <d v="2012-07-15T00:00:00"/>
    <m/>
    <m/>
    <m/>
    <m/>
    <m/>
    <m/>
    <m/>
    <m/>
    <m/>
    <m/>
    <m/>
    <m/>
    <m/>
    <m/>
    <m/>
    <n v="1013"/>
    <m/>
    <m/>
    <m/>
    <n v="2.2767075306479902E-2"/>
    <n v="37.9"/>
    <n v="5.5323992994746103"/>
    <n v="6411.6094986807402"/>
    <n v="13"/>
    <n v="24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0"/>
    <d v="1992-10-07T00:00:00"/>
    <m/>
    <m/>
    <m/>
    <m/>
    <m/>
    <m/>
    <m/>
    <m/>
    <m/>
    <m/>
    <m/>
    <m/>
    <m/>
    <m/>
    <m/>
    <m/>
    <m/>
    <m/>
    <m/>
    <m/>
    <m/>
    <m/>
    <m/>
    <m/>
    <m/>
    <m/>
    <n v="6.3869135708381153E-2"/>
    <m/>
    <m/>
    <m/>
    <m/>
    <m/>
    <m/>
    <n v="0.146666666666666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0"/>
    <d v="1992-10-20T00:00:00"/>
    <m/>
    <m/>
    <m/>
    <m/>
    <m/>
    <m/>
    <m/>
    <m/>
    <m/>
    <m/>
    <m/>
    <m/>
    <m/>
    <m/>
    <n v="1.343"/>
    <n v="50.766666666666666"/>
    <m/>
    <m/>
    <m/>
    <m/>
    <m/>
    <m/>
    <m/>
    <m/>
    <m/>
    <m/>
    <n v="0.12365900492062676"/>
    <m/>
    <m/>
    <m/>
    <m/>
    <m/>
    <m/>
    <n v="0.29333333333333333"/>
    <n v="2.8000000000000001E-2"/>
    <n v="0.81499999999999995"/>
    <n v="29.093"/>
    <m/>
    <m/>
    <m/>
    <m/>
    <m/>
    <m/>
    <m/>
    <m/>
    <m/>
    <m/>
    <m/>
    <m/>
    <m/>
    <n v="2.4E-2"/>
    <n v="0.52800000000000002"/>
    <m/>
    <n v="21.673999999999999"/>
    <m/>
    <m/>
    <m/>
    <m/>
    <m/>
    <m/>
    <m/>
    <m/>
    <m/>
    <m/>
    <m/>
    <m/>
    <m/>
    <m/>
    <m/>
    <m/>
    <m/>
    <m/>
    <m/>
    <m/>
    <m/>
  </r>
  <r>
    <s v="Lincoln1992Sow5AugIrrNilNit0"/>
    <d v="1992-11-03T00:00:00"/>
    <m/>
    <m/>
    <m/>
    <m/>
    <m/>
    <m/>
    <m/>
    <m/>
    <m/>
    <m/>
    <m/>
    <m/>
    <m/>
    <m/>
    <n v="2.3370000000000002"/>
    <n v="125.66666666666666"/>
    <m/>
    <m/>
    <m/>
    <m/>
    <m/>
    <m/>
    <m/>
    <m/>
    <m/>
    <m/>
    <n v="0.45201096425561482"/>
    <m/>
    <m/>
    <m/>
    <m/>
    <m/>
    <m/>
    <n v="1.3366666666666667"/>
    <n v="2.7E-2"/>
    <n v="1.3839999999999999"/>
    <n v="51.529000000000003"/>
    <m/>
    <m/>
    <m/>
    <m/>
    <m/>
    <m/>
    <m/>
    <m/>
    <m/>
    <m/>
    <m/>
    <m/>
    <m/>
    <n v="1.4999999999999999E-2"/>
    <n v="0.95199999999999996"/>
    <m/>
    <n v="62.683"/>
    <n v="718.33333333333337"/>
    <m/>
    <m/>
    <m/>
    <m/>
    <m/>
    <m/>
    <m/>
    <m/>
    <m/>
    <m/>
    <m/>
    <m/>
    <m/>
    <m/>
    <m/>
    <m/>
    <m/>
    <m/>
    <m/>
    <m/>
  </r>
  <r>
    <s v="Lincoln1992Sow5AugIrrNilNit0"/>
    <d v="1992-11-17T00:00:00"/>
    <m/>
    <m/>
    <m/>
    <m/>
    <m/>
    <m/>
    <m/>
    <m/>
    <m/>
    <m/>
    <m/>
    <m/>
    <m/>
    <m/>
    <n v="3.1030000000000002"/>
    <n v="266.91666666666669"/>
    <m/>
    <m/>
    <m/>
    <m/>
    <m/>
    <m/>
    <m/>
    <m/>
    <m/>
    <m/>
    <n v="0.60603767654288543"/>
    <m/>
    <m/>
    <m/>
    <m/>
    <m/>
    <m/>
    <n v="2.0699999999999998"/>
    <n v="2.5999999999999999E-2"/>
    <n v="1.881"/>
    <n v="71.046000000000006"/>
    <m/>
    <m/>
    <m/>
    <m/>
    <m/>
    <m/>
    <m/>
    <m/>
    <m/>
    <m/>
    <m/>
    <m/>
    <m/>
    <n v="8.0000000000000002E-3"/>
    <n v="1.222"/>
    <m/>
    <n v="159.37700000000001"/>
    <n v="705"/>
    <m/>
    <m/>
    <m/>
    <m/>
    <m/>
    <m/>
    <m/>
    <m/>
    <m/>
    <m/>
    <m/>
    <m/>
    <m/>
    <m/>
    <m/>
    <m/>
    <m/>
    <m/>
    <m/>
    <m/>
  </r>
  <r>
    <s v="Lincoln1992Sow5AugIrrNilNit0"/>
    <d v="1992-11-24T00:00:00"/>
    <m/>
    <m/>
    <m/>
    <m/>
    <m/>
    <m/>
    <m/>
    <m/>
    <m/>
    <m/>
    <m/>
    <m/>
    <m/>
    <m/>
    <m/>
    <m/>
    <m/>
    <m/>
    <m/>
    <m/>
    <m/>
    <m/>
    <m/>
    <m/>
    <m/>
    <m/>
    <n v="0.59220879988577368"/>
    <m/>
    <m/>
    <m/>
    <m/>
    <m/>
    <m/>
    <n v="1.9933333333333332"/>
    <m/>
    <m/>
    <m/>
    <m/>
    <m/>
    <m/>
    <m/>
    <m/>
    <m/>
    <m/>
    <m/>
    <m/>
    <m/>
    <m/>
    <m/>
    <m/>
    <m/>
    <m/>
    <m/>
    <m/>
    <n v="501.66666666666669"/>
    <m/>
    <m/>
    <m/>
    <m/>
    <m/>
    <m/>
    <m/>
    <m/>
    <m/>
    <m/>
    <m/>
    <m/>
    <m/>
    <m/>
    <m/>
    <m/>
    <m/>
    <m/>
    <m/>
    <m/>
  </r>
  <r>
    <s v="Lincoln1992Sow5AugIrrNilNit0"/>
    <d v="1992-12-01T00:00:00"/>
    <m/>
    <m/>
    <m/>
    <m/>
    <m/>
    <m/>
    <m/>
    <m/>
    <m/>
    <m/>
    <m/>
    <m/>
    <m/>
    <m/>
    <n v="3.1440000000000001"/>
    <n v="420.98333333333335"/>
    <m/>
    <m/>
    <m/>
    <m/>
    <m/>
    <m/>
    <m/>
    <m/>
    <m/>
    <m/>
    <n v="0.56699240035912246"/>
    <m/>
    <m/>
    <m/>
    <m/>
    <m/>
    <m/>
    <n v="1.86"/>
    <n v="2.5000000000000001E-2"/>
    <n v="1.298"/>
    <n v="52.265000000000001"/>
    <m/>
    <m/>
    <m/>
    <m/>
    <m/>
    <m/>
    <m/>
    <m/>
    <m/>
    <m/>
    <m/>
    <m/>
    <m/>
    <n v="6.0000000000000001E-3"/>
    <n v="1.8460000000000001"/>
    <m/>
    <n v="333.15899999999999"/>
    <m/>
    <m/>
    <m/>
    <m/>
    <m/>
    <m/>
    <m/>
    <m/>
    <m/>
    <m/>
    <m/>
    <m/>
    <m/>
    <m/>
    <m/>
    <m/>
    <m/>
    <m/>
    <m/>
    <m/>
    <m/>
  </r>
  <r>
    <s v="Lincoln1992Sow5AugIrrNilNit0"/>
    <d v="1992-12-08T00:00:00"/>
    <m/>
    <m/>
    <m/>
    <m/>
    <m/>
    <m/>
    <m/>
    <m/>
    <m/>
    <m/>
    <m/>
    <m/>
    <m/>
    <m/>
    <n v="4.6950000000000003"/>
    <n v="555.1"/>
    <n v="87.833333333333329"/>
    <n v="1.4E-2"/>
    <n v="0.92200000000000004"/>
    <m/>
    <m/>
    <m/>
    <m/>
    <m/>
    <m/>
    <m/>
    <n v="0.53326797113450009"/>
    <m/>
    <m/>
    <m/>
    <m/>
    <m/>
    <m/>
    <n v="1.6933333333333334"/>
    <n v="2.5000000000000001E-2"/>
    <n v="1.488"/>
    <n v="59.238999999999997"/>
    <m/>
    <m/>
    <m/>
    <m/>
    <m/>
    <m/>
    <m/>
    <m/>
    <m/>
    <m/>
    <m/>
    <m/>
    <m/>
    <n v="6.0000000000000001E-3"/>
    <n v="2.129"/>
    <m/>
    <n v="379.31099999999998"/>
    <n v="318.33333333333331"/>
    <m/>
    <m/>
    <m/>
    <m/>
    <m/>
    <m/>
    <m/>
    <m/>
    <m/>
    <m/>
    <m/>
    <m/>
    <m/>
    <m/>
    <m/>
    <m/>
    <m/>
    <m/>
    <m/>
    <m/>
  </r>
  <r>
    <s v="Lincoln1992Sow5AugIrrNilNit0"/>
    <d v="1992-12-15T00:00:00"/>
    <m/>
    <m/>
    <m/>
    <m/>
    <m/>
    <m/>
    <m/>
    <m/>
    <m/>
    <m/>
    <m/>
    <m/>
    <m/>
    <m/>
    <n v="6.3920000000000003"/>
    <n v="768.66666666666663"/>
    <n v="159.83333333333334"/>
    <n v="1.4999999999999999E-2"/>
    <n v="1.9159999999999999"/>
    <m/>
    <m/>
    <m/>
    <m/>
    <m/>
    <m/>
    <m/>
    <n v="0.51688473021322201"/>
    <m/>
    <m/>
    <m/>
    <m/>
    <m/>
    <m/>
    <n v="1.6166666666666667"/>
    <n v="2.7E-2"/>
    <n v="1.593"/>
    <n v="61.531999999999996"/>
    <m/>
    <m/>
    <m/>
    <m/>
    <m/>
    <m/>
    <m/>
    <m/>
    <m/>
    <m/>
    <m/>
    <m/>
    <m/>
    <n v="5.0000000000000001E-3"/>
    <n v="2.593"/>
    <m/>
    <n v="520.09699999999998"/>
    <n v="380"/>
    <m/>
    <m/>
    <m/>
    <m/>
    <m/>
    <m/>
    <m/>
    <m/>
    <m/>
    <m/>
    <m/>
    <m/>
    <m/>
    <m/>
    <m/>
    <m/>
    <m/>
    <m/>
    <m/>
    <m/>
  </r>
  <r>
    <s v="Lincoln1992Sow5AugIrrNilNit0"/>
    <d v="1992-12-21T00:00:00"/>
    <m/>
    <m/>
    <m/>
    <m/>
    <m/>
    <m/>
    <m/>
    <m/>
    <m/>
    <m/>
    <m/>
    <m/>
    <m/>
    <m/>
    <n v="6.11"/>
    <n v="711.75"/>
    <n v="172.66666666666666"/>
    <n v="1.6E-2"/>
    <n v="2.165"/>
    <m/>
    <m/>
    <m/>
    <m/>
    <m/>
    <m/>
    <m/>
    <n v="0.49691694337564929"/>
    <m/>
    <m/>
    <m/>
    <m/>
    <m/>
    <m/>
    <n v="1.5266666666666666"/>
    <n v="2.4E-2"/>
    <n v="1.302"/>
    <n v="54.046999999999997"/>
    <m/>
    <m/>
    <m/>
    <m/>
    <m/>
    <m/>
    <m/>
    <m/>
    <m/>
    <m/>
    <m/>
    <m/>
    <m/>
    <n v="5.0000000000000001E-3"/>
    <n v="2.3290000000000002"/>
    <m/>
    <n v="447.68099999999998"/>
    <n v="406.66666666666669"/>
    <m/>
    <m/>
    <m/>
    <m/>
    <m/>
    <m/>
    <m/>
    <m/>
    <m/>
    <m/>
    <m/>
    <m/>
    <m/>
    <m/>
    <m/>
    <m/>
    <m/>
    <m/>
    <m/>
    <m/>
  </r>
  <r>
    <s v="Lincoln1992Sow5AugIrrNilNit0"/>
    <d v="1992-12-29T00:00:00"/>
    <m/>
    <m/>
    <m/>
    <m/>
    <m/>
    <m/>
    <m/>
    <m/>
    <m/>
    <m/>
    <m/>
    <m/>
    <m/>
    <m/>
    <n v="5.1920000000000002"/>
    <n v="646.7833333333333"/>
    <n v="216.33333333333334"/>
    <n v="1.4999999999999999E-2"/>
    <n v="2.5649999999999999"/>
    <m/>
    <m/>
    <m/>
    <m/>
    <m/>
    <m/>
    <m/>
    <n v="0.55112014025728295"/>
    <m/>
    <m/>
    <m/>
    <m/>
    <m/>
    <m/>
    <n v="1.78"/>
    <n v="2.1999999999999999E-2"/>
    <n v="0.73499999999999999"/>
    <n v="31.327999999999999"/>
    <m/>
    <m/>
    <m/>
    <m/>
    <m/>
    <m/>
    <m/>
    <m/>
    <m/>
    <m/>
    <m/>
    <m/>
    <m/>
    <n v="4.0000000000000001E-3"/>
    <n v="1.4990000000000001"/>
    <m/>
    <n v="362.43900000000002"/>
    <n v="335"/>
    <m/>
    <m/>
    <m/>
    <m/>
    <m/>
    <m/>
    <m/>
    <m/>
    <m/>
    <m/>
    <m/>
    <m/>
    <m/>
    <m/>
    <m/>
    <m/>
    <m/>
    <m/>
    <m/>
    <m/>
  </r>
  <r>
    <s v="Lincoln1992Sow5AugIrrNilNit0"/>
    <d v="1993-01-05T00:00:00"/>
    <m/>
    <m/>
    <m/>
    <m/>
    <m/>
    <m/>
    <m/>
    <m/>
    <m/>
    <m/>
    <m/>
    <m/>
    <m/>
    <m/>
    <n v="5.6890000000000001"/>
    <n v="670.93333333333339"/>
    <n v="268.83333333333331"/>
    <n v="1.6E-2"/>
    <n v="3.3"/>
    <m/>
    <m/>
    <m/>
    <m/>
    <m/>
    <m/>
    <m/>
    <n v="0.60662817704197791"/>
    <m/>
    <m/>
    <m/>
    <m/>
    <m/>
    <m/>
    <n v="2.0733333333333333"/>
    <n v="2.1000000000000001E-2"/>
    <n v="0.63600000000000001"/>
    <n v="29.001000000000001"/>
    <m/>
    <m/>
    <m/>
    <m/>
    <m/>
    <m/>
    <m/>
    <m/>
    <m/>
    <m/>
    <m/>
    <m/>
    <m/>
    <n v="4.0000000000000001E-3"/>
    <n v="1.2649999999999999"/>
    <m/>
    <n v="336.613"/>
    <n v="331.66666666666669"/>
    <m/>
    <m/>
    <m/>
    <m/>
    <m/>
    <m/>
    <m/>
    <m/>
    <m/>
    <m/>
    <m/>
    <m/>
    <m/>
    <m/>
    <m/>
    <m/>
    <m/>
    <m/>
    <m/>
    <m/>
  </r>
  <r>
    <s v="Lincoln1992Sow5AugIrrNilNit0"/>
    <d v="1993-01-12T00:00:00"/>
    <m/>
    <m/>
    <m/>
    <m/>
    <m/>
    <m/>
    <m/>
    <m/>
    <m/>
    <m/>
    <m/>
    <m/>
    <m/>
    <m/>
    <n v="5.6660000000000004"/>
    <n v="756.35"/>
    <n v="354.5"/>
    <n v="1.4999999999999999E-2"/>
    <n v="4.0510000000000002"/>
    <m/>
    <m/>
    <m/>
    <m/>
    <m/>
    <m/>
    <m/>
    <n v="0.47138769573400274"/>
    <m/>
    <m/>
    <m/>
    <m/>
    <m/>
    <m/>
    <n v="1.4166666666666667"/>
    <n v="1.4E-2"/>
    <n v="0.20499999999999999"/>
    <n v="13.756"/>
    <m/>
    <m/>
    <m/>
    <m/>
    <m/>
    <m/>
    <m/>
    <m/>
    <m/>
    <m/>
    <m/>
    <m/>
    <m/>
    <n v="3.0000000000000001E-3"/>
    <n v="0.83599999999999997"/>
    <m/>
    <n v="333.15100000000001"/>
    <n v="345"/>
    <m/>
    <m/>
    <m/>
    <m/>
    <m/>
    <m/>
    <m/>
    <m/>
    <m/>
    <m/>
    <m/>
    <m/>
    <m/>
    <m/>
    <m/>
    <m/>
    <m/>
    <m/>
    <m/>
    <m/>
  </r>
  <r>
    <s v="Lincoln1992Sow5AugIrrNilNit0"/>
    <d v="1993-01-19T00:00:00"/>
    <m/>
    <m/>
    <m/>
    <m/>
    <m/>
    <m/>
    <m/>
    <m/>
    <m/>
    <m/>
    <m/>
    <m/>
    <m/>
    <m/>
    <n v="5.6689999999999996"/>
    <n v="607.15"/>
    <n v="304.66666666666669"/>
    <n v="1.9E-2"/>
    <n v="4.4939999999999998"/>
    <m/>
    <m/>
    <m/>
    <m/>
    <m/>
    <m/>
    <m/>
    <m/>
    <m/>
    <m/>
    <m/>
    <m/>
    <m/>
    <m/>
    <m/>
    <n v="2.4E-2"/>
    <n v="0.193"/>
    <n v="8.1639999999999997"/>
    <m/>
    <m/>
    <m/>
    <m/>
    <m/>
    <m/>
    <m/>
    <m/>
    <m/>
    <m/>
    <m/>
    <m/>
    <m/>
    <n v="2E-3"/>
    <n v="0.55800000000000005"/>
    <m/>
    <n v="239.35900000000001"/>
    <n v="336.66666666666669"/>
    <m/>
    <m/>
    <m/>
    <m/>
    <m/>
    <m/>
    <m/>
    <m/>
    <m/>
    <m/>
    <m/>
    <m/>
    <m/>
    <m/>
    <m/>
    <m/>
    <m/>
    <m/>
    <m/>
    <m/>
  </r>
  <r>
    <s v="Lincoln1992Sow5AugIrrNilNit0"/>
    <d v="1993-01-27T00:00:00"/>
    <m/>
    <m/>
    <m/>
    <m/>
    <m/>
    <m/>
    <m/>
    <m/>
    <m/>
    <m/>
    <m/>
    <m/>
    <m/>
    <m/>
    <n v="6.1050000000000004"/>
    <n v="855.5"/>
    <n v="439.83333333333337"/>
    <n v="1.9E-2"/>
    <n v="4.998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E-3"/>
    <n v="0.49"/>
    <m/>
    <n v="281.12599999999998"/>
    <n v="340"/>
    <m/>
    <m/>
    <m/>
    <m/>
    <m/>
    <m/>
    <m/>
    <m/>
    <m/>
    <m/>
    <m/>
    <m/>
    <m/>
    <m/>
    <m/>
    <m/>
    <m/>
    <m/>
    <m/>
    <m/>
  </r>
  <r>
    <s v="Lincoln1992Sow5AugIrrNilNit0"/>
    <d v="1993-02-03T00:00:00"/>
    <m/>
    <m/>
    <m/>
    <m/>
    <m/>
    <m/>
    <m/>
    <m/>
    <m/>
    <m/>
    <m/>
    <m/>
    <m/>
    <m/>
    <n v="7.4379999999999997"/>
    <n v="705.19348402712603"/>
    <n v="430.60920688086452"/>
    <n v="1.7999999999999999E-2"/>
    <n v="6.2060000000000004"/>
    <m/>
    <n v="3.2033533333333329E-2"/>
    <m/>
    <n v="10516.608217468331"/>
    <m/>
    <n v="336.88411988787897"/>
    <m/>
    <m/>
    <m/>
    <m/>
    <m/>
    <m/>
    <m/>
    <m/>
    <m/>
    <m/>
    <m/>
    <m/>
    <m/>
    <m/>
    <m/>
    <s v="HarvestRipe"/>
    <m/>
    <m/>
    <m/>
    <m/>
    <m/>
    <m/>
    <m/>
    <n v="93.725086992985538"/>
    <m/>
    <n v="2E-3"/>
    <n v="0.47599999999999998"/>
    <m/>
    <n v="274.61700000000002"/>
    <n v="325"/>
    <m/>
    <m/>
    <m/>
    <m/>
    <m/>
    <m/>
    <m/>
    <m/>
    <m/>
    <m/>
    <m/>
    <m/>
    <m/>
    <m/>
    <m/>
    <m/>
    <m/>
    <m/>
    <m/>
    <m/>
  </r>
  <r>
    <s v="Lincoln1992Sow5AugIrrNilNit2"/>
    <d v="1992-10-07T00:00:00"/>
    <m/>
    <m/>
    <m/>
    <m/>
    <m/>
    <m/>
    <m/>
    <m/>
    <m/>
    <m/>
    <m/>
    <m/>
    <m/>
    <m/>
    <m/>
    <m/>
    <m/>
    <m/>
    <m/>
    <m/>
    <m/>
    <m/>
    <m/>
    <m/>
    <m/>
    <m/>
    <n v="0.16347594312260749"/>
    <m/>
    <m/>
    <m/>
    <m/>
    <m/>
    <m/>
    <n v="0.39666666666666667"/>
    <m/>
    <m/>
    <m/>
    <m/>
    <m/>
    <m/>
    <m/>
    <m/>
    <m/>
    <m/>
    <m/>
    <m/>
    <m/>
    <m/>
    <m/>
    <m/>
    <m/>
    <m/>
    <m/>
    <m/>
    <n v="353.54129597177587"/>
    <m/>
    <m/>
    <m/>
    <m/>
    <m/>
    <m/>
    <m/>
    <m/>
    <m/>
    <m/>
    <m/>
    <m/>
    <m/>
    <m/>
    <m/>
    <m/>
    <m/>
    <m/>
    <m/>
    <m/>
  </r>
  <r>
    <s v="Lincoln1992Sow5AugIrrNilNit2"/>
    <d v="1992-10-20T00:00:00"/>
    <m/>
    <m/>
    <m/>
    <m/>
    <m/>
    <m/>
    <m/>
    <m/>
    <m/>
    <m/>
    <m/>
    <m/>
    <m/>
    <m/>
    <n v="5.5590000000000002"/>
    <n v="117.25"/>
    <m/>
    <m/>
    <m/>
    <m/>
    <m/>
    <m/>
    <m/>
    <m/>
    <m/>
    <m/>
    <n v="0.30022750226538897"/>
    <m/>
    <m/>
    <m/>
    <m/>
    <m/>
    <m/>
    <n v="0.79333333333333333"/>
    <n v="4.7E-2"/>
    <n v="3.6040000000000001"/>
    <n v="75.956000000000003"/>
    <m/>
    <m/>
    <m/>
    <m/>
    <m/>
    <m/>
    <m/>
    <m/>
    <m/>
    <m/>
    <m/>
    <m/>
    <m/>
    <n v="4.8000000000000001E-2"/>
    <n v="1.9550000000000001"/>
    <m/>
    <n v="41.293999999999997"/>
    <m/>
    <m/>
    <m/>
    <m/>
    <m/>
    <m/>
    <m/>
    <m/>
    <m/>
    <m/>
    <m/>
    <m/>
    <m/>
    <m/>
    <m/>
    <m/>
    <m/>
    <m/>
    <m/>
    <m/>
    <m/>
  </r>
  <r>
    <s v="Lincoln1992Sow5AugIrrNilNit2"/>
    <d v="1992-11-03T00:00:00"/>
    <m/>
    <m/>
    <m/>
    <m/>
    <m/>
    <m/>
    <m/>
    <m/>
    <m/>
    <m/>
    <m/>
    <m/>
    <m/>
    <m/>
    <n v="9.7870000000000008"/>
    <n v="290.60000000000002"/>
    <m/>
    <m/>
    <m/>
    <m/>
    <m/>
    <m/>
    <m/>
    <m/>
    <m/>
    <m/>
    <n v="0.89252532064045909"/>
    <m/>
    <m/>
    <m/>
    <m/>
    <m/>
    <m/>
    <n v="4.956666666666667"/>
    <n v="0.04"/>
    <n v="5.9560000000000004"/>
    <n v="147.018"/>
    <m/>
    <m/>
    <m/>
    <m/>
    <m/>
    <m/>
    <m/>
    <m/>
    <m/>
    <m/>
    <m/>
    <m/>
    <m/>
    <n v="3.1E-2"/>
    <n v="3.831"/>
    <m/>
    <n v="125.679"/>
    <n v="1530"/>
    <m/>
    <m/>
    <m/>
    <m/>
    <m/>
    <m/>
    <m/>
    <m/>
    <m/>
    <m/>
    <m/>
    <m/>
    <m/>
    <m/>
    <m/>
    <m/>
    <m/>
    <m/>
    <m/>
    <m/>
  </r>
  <r>
    <s v="Lincoln1992Sow5AugIrrNilNit2"/>
    <d v="1992-11-17T00:00:00"/>
    <m/>
    <m/>
    <m/>
    <m/>
    <m/>
    <m/>
    <m/>
    <m/>
    <m/>
    <m/>
    <m/>
    <m/>
    <m/>
    <m/>
    <n v="13.154"/>
    <n v="738.86666666666667"/>
    <m/>
    <m/>
    <m/>
    <m/>
    <m/>
    <m/>
    <m/>
    <m/>
    <m/>
    <m/>
    <n v="0.94991331125967204"/>
    <m/>
    <m/>
    <m/>
    <m/>
    <m/>
    <m/>
    <n v="6.6533333333333333"/>
    <n v="3.3000000000000002E-2"/>
    <n v="9.1549999999999994"/>
    <n v="280.99700000000001"/>
    <m/>
    <m/>
    <m/>
    <m/>
    <m/>
    <m/>
    <m/>
    <m/>
    <m/>
    <m/>
    <m/>
    <m/>
    <m/>
    <n v="1.0999999999999999E-2"/>
    <n v="4"/>
    <m/>
    <n v="381.54399999999998"/>
    <n v="1141.6666666666667"/>
    <m/>
    <m/>
    <m/>
    <m/>
    <m/>
    <m/>
    <m/>
    <m/>
    <m/>
    <m/>
    <m/>
    <m/>
    <m/>
    <m/>
    <m/>
    <m/>
    <m/>
    <m/>
    <m/>
    <m/>
  </r>
  <r>
    <s v="Lincoln1992Sow5AugIrrNilNit2"/>
    <d v="1992-11-24T00:00:00"/>
    <m/>
    <m/>
    <m/>
    <m/>
    <m/>
    <m/>
    <m/>
    <m/>
    <m/>
    <m/>
    <m/>
    <m/>
    <m/>
    <m/>
    <m/>
    <m/>
    <m/>
    <m/>
    <m/>
    <m/>
    <m/>
    <m/>
    <m/>
    <m/>
    <m/>
    <m/>
    <n v="0.94697543594158096"/>
    <m/>
    <m/>
    <m/>
    <m/>
    <m/>
    <m/>
    <n v="6.5266666666666664"/>
    <m/>
    <m/>
    <m/>
    <m/>
    <m/>
    <m/>
    <m/>
    <m/>
    <m/>
    <m/>
    <m/>
    <m/>
    <m/>
    <m/>
    <m/>
    <m/>
    <m/>
    <m/>
    <m/>
    <m/>
    <n v="1121.6666666666667"/>
    <m/>
    <m/>
    <m/>
    <m/>
    <m/>
    <m/>
    <m/>
    <m/>
    <m/>
    <m/>
    <m/>
    <m/>
    <m/>
    <m/>
    <m/>
    <m/>
    <m/>
    <m/>
    <m/>
    <m/>
  </r>
  <r>
    <s v="Lincoln1992Sow5AugIrrNilNit2"/>
    <d v="1992-12-01T00:00:00"/>
    <m/>
    <m/>
    <m/>
    <m/>
    <m/>
    <m/>
    <m/>
    <m/>
    <m/>
    <m/>
    <m/>
    <m/>
    <m/>
    <m/>
    <n v="13.997"/>
    <n v="1068.1333333333332"/>
    <m/>
    <m/>
    <m/>
    <m/>
    <m/>
    <m/>
    <m/>
    <m/>
    <m/>
    <m/>
    <n v="0.93536505046400054"/>
    <m/>
    <m/>
    <m/>
    <m/>
    <m/>
    <m/>
    <n v="6.0866666666666669"/>
    <n v="3.2000000000000001E-2"/>
    <n v="7.7779999999999996"/>
    <n v="246.12299999999999"/>
    <m/>
    <m/>
    <m/>
    <m/>
    <m/>
    <m/>
    <m/>
    <m/>
    <m/>
    <m/>
    <m/>
    <m/>
    <m/>
    <n v="8.9999999999999993E-3"/>
    <n v="6.2190000000000003"/>
    <m/>
    <n v="721.375"/>
    <m/>
    <m/>
    <m/>
    <m/>
    <m/>
    <m/>
    <m/>
    <m/>
    <m/>
    <m/>
    <m/>
    <m/>
    <m/>
    <m/>
    <m/>
    <m/>
    <m/>
    <m/>
    <m/>
    <m/>
    <m/>
  </r>
  <r>
    <s v="Lincoln1992Sow5AugIrrNilNit2"/>
    <d v="1992-12-08T00:00:00"/>
    <m/>
    <m/>
    <m/>
    <m/>
    <m/>
    <m/>
    <m/>
    <m/>
    <m/>
    <m/>
    <m/>
    <m/>
    <m/>
    <m/>
    <n v="16.087"/>
    <n v="1244.1666666666667"/>
    <n v="191"/>
    <n v="0.02"/>
    <n v="2.8410000000000002"/>
    <m/>
    <m/>
    <m/>
    <m/>
    <m/>
    <m/>
    <m/>
    <n v="0.91684093005687739"/>
    <m/>
    <m/>
    <m/>
    <m/>
    <m/>
    <m/>
    <n v="5.5266666666666664"/>
    <n v="3.2000000000000001E-2"/>
    <n v="6.556"/>
    <n v="201.00399999999999"/>
    <m/>
    <m/>
    <m/>
    <m/>
    <m/>
    <m/>
    <m/>
    <m/>
    <m/>
    <m/>
    <m/>
    <m/>
    <m/>
    <n v="8.0000000000000002E-3"/>
    <n v="6.5019999999999998"/>
    <m/>
    <n v="785.82399999999996"/>
    <n v="750"/>
    <m/>
    <m/>
    <m/>
    <m/>
    <m/>
    <m/>
    <m/>
    <m/>
    <m/>
    <m/>
    <m/>
    <m/>
    <m/>
    <m/>
    <m/>
    <m/>
    <m/>
    <m/>
    <m/>
    <m/>
  </r>
  <r>
    <s v="Lincoln1992Sow5AugIrrNilNit2"/>
    <d v="1992-12-15T00:00:00"/>
    <m/>
    <m/>
    <m/>
    <m/>
    <m/>
    <m/>
    <m/>
    <m/>
    <m/>
    <m/>
    <m/>
    <m/>
    <m/>
    <m/>
    <n v="14.602"/>
    <n v="1515.8333333333333"/>
    <n v="258.83333333333331"/>
    <n v="1.7999999999999999E-2"/>
    <n v="3.5289999999999999"/>
    <m/>
    <m/>
    <m/>
    <m/>
    <m/>
    <m/>
    <m/>
    <n v="0.87827611050265408"/>
    <m/>
    <m/>
    <m/>
    <m/>
    <m/>
    <m/>
    <n v="4.68"/>
    <n v="2.8000000000000001E-2"/>
    <n v="4.8319999999999999"/>
    <n v="170.35499999999999"/>
    <m/>
    <m/>
    <m/>
    <m/>
    <m/>
    <m/>
    <m/>
    <m/>
    <m/>
    <m/>
    <m/>
    <m/>
    <m/>
    <n v="6.0000000000000001E-3"/>
    <n v="5.9880000000000004"/>
    <m/>
    <n v="984.70699999999999"/>
    <n v="656.66666666666663"/>
    <m/>
    <m/>
    <m/>
    <m/>
    <m/>
    <m/>
    <m/>
    <m/>
    <m/>
    <m/>
    <m/>
    <m/>
    <m/>
    <m/>
    <m/>
    <m/>
    <m/>
    <m/>
    <m/>
    <m/>
  </r>
  <r>
    <s v="Lincoln1992Sow5AugIrrNilNit2"/>
    <d v="1992-12-21T00:00:00"/>
    <m/>
    <m/>
    <m/>
    <m/>
    <m/>
    <m/>
    <m/>
    <m/>
    <m/>
    <m/>
    <m/>
    <m/>
    <m/>
    <m/>
    <n v="13.974"/>
    <n v="1428.1333333333334"/>
    <n v="322.5"/>
    <n v="0.02"/>
    <n v="4.8410000000000002"/>
    <m/>
    <m/>
    <m/>
    <m/>
    <m/>
    <m/>
    <m/>
    <n v="0.82812709504700766"/>
    <m/>
    <m/>
    <m/>
    <m/>
    <m/>
    <m/>
    <n v="3.9133333333333336"/>
    <n v="2.7E-2"/>
    <n v="3.6960000000000002"/>
    <n v="134.82400000000001"/>
    <m/>
    <m/>
    <m/>
    <m/>
    <m/>
    <m/>
    <m/>
    <m/>
    <m/>
    <m/>
    <m/>
    <m/>
    <m/>
    <n v="6.0000000000000001E-3"/>
    <n v="5.12"/>
    <m/>
    <n v="872.29399999999998"/>
    <n v="650"/>
    <m/>
    <m/>
    <m/>
    <m/>
    <m/>
    <m/>
    <m/>
    <m/>
    <m/>
    <m/>
    <m/>
    <m/>
    <m/>
    <m/>
    <m/>
    <m/>
    <m/>
    <m/>
    <m/>
    <m/>
  </r>
  <r>
    <s v="Lincoln1992Sow5AugIrrNilNit2"/>
    <d v="1992-12-29T00:00:00"/>
    <m/>
    <m/>
    <m/>
    <m/>
    <m/>
    <m/>
    <m/>
    <m/>
    <m/>
    <m/>
    <m/>
    <m/>
    <m/>
    <m/>
    <n v="15.089"/>
    <n v="1556.3333333333333"/>
    <n v="450.16666666666663"/>
    <n v="0.02"/>
    <n v="6.7779999999999996"/>
    <m/>
    <m/>
    <m/>
    <m/>
    <m/>
    <m/>
    <m/>
    <n v="0.87152230892112503"/>
    <m/>
    <m/>
    <m/>
    <m/>
    <m/>
    <m/>
    <n v="4.5599999999999996"/>
    <n v="2.8000000000000001E-2"/>
    <n v="3.2909999999999999"/>
    <n v="117.952"/>
    <m/>
    <m/>
    <m/>
    <m/>
    <m/>
    <m/>
    <m/>
    <m/>
    <m/>
    <m/>
    <m/>
    <m/>
    <m/>
    <n v="5.0000000000000001E-3"/>
    <n v="4.5780000000000003"/>
    <m/>
    <n v="891.46699999999998"/>
    <n v="600"/>
    <m/>
    <m/>
    <m/>
    <m/>
    <m/>
    <m/>
    <m/>
    <m/>
    <m/>
    <m/>
    <m/>
    <m/>
    <m/>
    <m/>
    <m/>
    <m/>
    <m/>
    <m/>
    <m/>
    <m/>
  </r>
  <r>
    <s v="Lincoln1992Sow5AugIrrNilNit2"/>
    <d v="1993-01-05T00:00:00"/>
    <m/>
    <m/>
    <m/>
    <m/>
    <m/>
    <m/>
    <m/>
    <m/>
    <m/>
    <m/>
    <m/>
    <m/>
    <m/>
    <m/>
    <n v="14.574999999999999"/>
    <n v="1505.9"/>
    <n v="538.66666666666663"/>
    <n v="1.9E-2"/>
    <n v="7.62"/>
    <m/>
    <m/>
    <m/>
    <m/>
    <m/>
    <m/>
    <m/>
    <n v="0.83068594923654482"/>
    <m/>
    <m/>
    <m/>
    <m/>
    <m/>
    <m/>
    <n v="3.9466666666666668"/>
    <n v="2.5000000000000001E-2"/>
    <n v="2.677"/>
    <n v="106.38"/>
    <m/>
    <m/>
    <m/>
    <m/>
    <m/>
    <m/>
    <m/>
    <m/>
    <m/>
    <m/>
    <m/>
    <m/>
    <m/>
    <n v="5.0000000000000001E-3"/>
    <n v="3.7490000000000001"/>
    <m/>
    <n v="798.84699999999998"/>
    <n v="581.66666666666663"/>
    <m/>
    <m/>
    <m/>
    <m/>
    <m/>
    <m/>
    <m/>
    <m/>
    <m/>
    <m/>
    <m/>
    <m/>
    <m/>
    <m/>
    <m/>
    <m/>
    <m/>
    <m/>
    <m/>
    <m/>
  </r>
  <r>
    <s v="Lincoln1992Sow5AugIrrNilNit2"/>
    <d v="1993-01-12T00:00:00"/>
    <m/>
    <m/>
    <m/>
    <m/>
    <m/>
    <m/>
    <m/>
    <m/>
    <m/>
    <m/>
    <m/>
    <m/>
    <m/>
    <m/>
    <n v="15.515000000000001"/>
    <n v="1748.3166666666666"/>
    <n v="752.33333333333326"/>
    <n v="1.7999999999999999E-2"/>
    <n v="10.265000000000001"/>
    <m/>
    <m/>
    <m/>
    <m/>
    <m/>
    <m/>
    <m/>
    <n v="0.78443655404822255"/>
    <m/>
    <m/>
    <m/>
    <m/>
    <m/>
    <m/>
    <n v="3.41"/>
    <n v="2.1999999999999999E-2"/>
    <n v="1.137"/>
    <n v="52.744999999999997"/>
    <m/>
    <m/>
    <m/>
    <m/>
    <m/>
    <m/>
    <m/>
    <m/>
    <m/>
    <m/>
    <m/>
    <m/>
    <m/>
    <n v="4.0000000000000001E-3"/>
    <n v="3.3740000000000001"/>
    <m/>
    <n v="789.35799999999995"/>
    <n v="533.33333333333337"/>
    <m/>
    <m/>
    <m/>
    <m/>
    <m/>
    <m/>
    <m/>
    <m/>
    <m/>
    <m/>
    <m/>
    <m/>
    <m/>
    <m/>
    <m/>
    <m/>
    <m/>
    <m/>
    <m/>
    <m/>
  </r>
  <r>
    <s v="Lincoln1992Sow5AugIrrNilNit2"/>
    <d v="1993-01-19T00:00:00"/>
    <m/>
    <m/>
    <m/>
    <m/>
    <m/>
    <m/>
    <m/>
    <m/>
    <m/>
    <m/>
    <m/>
    <m/>
    <m/>
    <m/>
    <n v="18.337"/>
    <n v="2024.8"/>
    <n v="1014"/>
    <n v="1.9E-2"/>
    <n v="14.512"/>
    <m/>
    <m/>
    <m/>
    <m/>
    <m/>
    <m/>
    <m/>
    <m/>
    <m/>
    <m/>
    <m/>
    <m/>
    <m/>
    <m/>
    <m/>
    <n v="2.3E-2"/>
    <n v="0.73"/>
    <n v="18.37"/>
    <m/>
    <m/>
    <m/>
    <m/>
    <m/>
    <m/>
    <m/>
    <m/>
    <m/>
    <m/>
    <m/>
    <m/>
    <m/>
    <n v="3.0000000000000001E-3"/>
    <n v="2.585"/>
    <m/>
    <n v="807.44500000000005"/>
    <n v="566.66666666666663"/>
    <m/>
    <m/>
    <m/>
    <m/>
    <m/>
    <m/>
    <m/>
    <m/>
    <m/>
    <m/>
    <m/>
    <m/>
    <m/>
    <m/>
    <m/>
    <m/>
    <m/>
    <m/>
    <m/>
    <m/>
  </r>
  <r>
    <s v="Lincoln1992Sow5AugIrrNilNit2"/>
    <d v="1993-01-27T00:00:00"/>
    <m/>
    <m/>
    <m/>
    <m/>
    <m/>
    <m/>
    <m/>
    <m/>
    <m/>
    <m/>
    <m/>
    <m/>
    <m/>
    <m/>
    <n v="11.353999999999999"/>
    <n v="1431.8"/>
    <n v="655.6"/>
    <n v="1.9E-2"/>
    <n v="9.419000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n v="1.2909999999999999"/>
    <m/>
    <n v="490.22399999999999"/>
    <n v="633.33333333333337"/>
    <m/>
    <m/>
    <m/>
    <m/>
    <m/>
    <m/>
    <m/>
    <m/>
    <m/>
    <m/>
    <m/>
    <m/>
    <m/>
    <m/>
    <m/>
    <m/>
    <m/>
    <m/>
    <m/>
    <m/>
  </r>
  <r>
    <s v="Lincoln1992Sow5AugIrrNilNit2"/>
    <d v="1993-02-03T00:00:00"/>
    <m/>
    <m/>
    <m/>
    <m/>
    <m/>
    <m/>
    <m/>
    <m/>
    <m/>
    <m/>
    <m/>
    <m/>
    <m/>
    <m/>
    <n v="14.14"/>
    <n v="1452.6662221578329"/>
    <n v="812.18073392789017"/>
    <n v="1.9E-2"/>
    <n v="11.643000000000001"/>
    <m/>
    <n v="3.1279799999999996E-2"/>
    <m/>
    <n v="19860.777505594982"/>
    <m/>
    <n v="621.24114821950991"/>
    <m/>
    <m/>
    <m/>
    <m/>
    <m/>
    <m/>
    <m/>
    <m/>
    <m/>
    <m/>
    <m/>
    <m/>
    <m/>
    <m/>
    <m/>
    <s v="HarvestRipe"/>
    <m/>
    <m/>
    <m/>
    <m/>
    <m/>
    <m/>
    <m/>
    <n v="190.93958570838012"/>
    <m/>
    <n v="3.0000000000000001E-3"/>
    <n v="1.6870000000000001"/>
    <m/>
    <n v="640.48500000000001"/>
    <n v="493.33333333333331"/>
    <m/>
    <m/>
    <m/>
    <m/>
    <m/>
    <m/>
    <m/>
    <m/>
    <m/>
    <m/>
    <m/>
    <m/>
    <m/>
    <m/>
    <m/>
    <m/>
    <m/>
    <m/>
    <m/>
    <m/>
  </r>
  <r>
    <s v="Lincoln1992Sow5AugIrrNilNit3"/>
    <d v="1992-10-07T00:00:00"/>
    <m/>
    <m/>
    <m/>
    <m/>
    <m/>
    <m/>
    <m/>
    <m/>
    <m/>
    <m/>
    <m/>
    <m/>
    <m/>
    <m/>
    <m/>
    <m/>
    <m/>
    <m/>
    <m/>
    <m/>
    <m/>
    <m/>
    <m/>
    <m/>
    <m/>
    <m/>
    <n v="0.164729788588728"/>
    <m/>
    <m/>
    <m/>
    <m/>
    <m/>
    <m/>
    <n v="0.4"/>
    <m/>
    <m/>
    <m/>
    <m/>
    <m/>
    <m/>
    <m/>
    <m/>
    <m/>
    <m/>
    <m/>
    <m/>
    <m/>
    <m/>
    <m/>
    <m/>
    <m/>
    <m/>
    <m/>
    <m/>
    <n v="570.98399676408246"/>
    <m/>
    <m/>
    <m/>
    <m/>
    <m/>
    <m/>
    <m/>
    <m/>
    <m/>
    <m/>
    <m/>
    <m/>
    <m/>
    <m/>
    <m/>
    <m/>
    <m/>
    <m/>
    <m/>
    <m/>
  </r>
  <r>
    <s v="Lincoln1992Sow5AugIrrNilNit3"/>
    <d v="1992-10-20T00:00:00"/>
    <m/>
    <m/>
    <m/>
    <m/>
    <m/>
    <m/>
    <m/>
    <m/>
    <m/>
    <m/>
    <m/>
    <m/>
    <m/>
    <m/>
    <n v="5.1619999999999999"/>
    <n v="105.86666666666667"/>
    <m/>
    <m/>
    <m/>
    <m/>
    <m/>
    <m/>
    <m/>
    <m/>
    <m/>
    <m/>
    <n v="0.30232367392896897"/>
    <m/>
    <m/>
    <m/>
    <m/>
    <m/>
    <m/>
    <n v="0.8"/>
    <n v="5.2999999999999999E-2"/>
    <n v="3.1259999999999999"/>
    <n v="59.197000000000003"/>
    <m/>
    <m/>
    <m/>
    <m/>
    <m/>
    <m/>
    <m/>
    <m/>
    <m/>
    <m/>
    <m/>
    <m/>
    <m/>
    <n v="4.3999999999999997E-2"/>
    <n v="2.036"/>
    <m/>
    <n v="46.652999999999999"/>
    <m/>
    <m/>
    <m/>
    <m/>
    <m/>
    <m/>
    <m/>
    <m/>
    <m/>
    <m/>
    <m/>
    <m/>
    <m/>
    <m/>
    <m/>
    <m/>
    <m/>
    <m/>
    <m/>
    <m/>
    <m/>
  </r>
  <r>
    <s v="Lincoln1992Sow5AugIrrNilNit3"/>
    <d v="1992-11-03T00:00:00"/>
    <m/>
    <m/>
    <m/>
    <m/>
    <m/>
    <m/>
    <m/>
    <m/>
    <m/>
    <m/>
    <m/>
    <m/>
    <m/>
    <m/>
    <n v="9.4"/>
    <n v="239.46666666666667"/>
    <m/>
    <m/>
    <m/>
    <m/>
    <m/>
    <m/>
    <m/>
    <m/>
    <m/>
    <m/>
    <n v="0.88536475798147141"/>
    <m/>
    <m/>
    <m/>
    <m/>
    <m/>
    <m/>
    <n v="4.8133333333333335"/>
    <n v="4.3999999999999997E-2"/>
    <n v="6.2519999999999998"/>
    <n v="142.971"/>
    <m/>
    <m/>
    <m/>
    <m/>
    <m/>
    <m/>
    <m/>
    <m/>
    <m/>
    <m/>
    <m/>
    <m/>
    <m/>
    <n v="3.3000000000000002E-2"/>
    <n v="3.1480000000000001"/>
    <m/>
    <n v="96.495999999999995"/>
    <n v="1180"/>
    <m/>
    <m/>
    <m/>
    <m/>
    <m/>
    <m/>
    <m/>
    <m/>
    <m/>
    <m/>
    <m/>
    <m/>
    <m/>
    <m/>
    <m/>
    <m/>
    <m/>
    <m/>
    <m/>
    <m/>
  </r>
  <r>
    <s v="Lincoln1992Sow5AugIrrNilNit3"/>
    <d v="1992-11-17T00:00:00"/>
    <m/>
    <m/>
    <m/>
    <m/>
    <m/>
    <m/>
    <m/>
    <m/>
    <m/>
    <m/>
    <m/>
    <m/>
    <m/>
    <m/>
    <n v="14.387"/>
    <n v="676.4666666666667"/>
    <m/>
    <m/>
    <m/>
    <m/>
    <m/>
    <m/>
    <m/>
    <m/>
    <m/>
    <m/>
    <n v="0.95394873285783477"/>
    <m/>
    <m/>
    <m/>
    <m/>
    <m/>
    <m/>
    <n v="6.84"/>
    <n v="3.7999999999999999E-2"/>
    <n v="9.5419999999999998"/>
    <n v="253.696"/>
    <m/>
    <m/>
    <m/>
    <m/>
    <m/>
    <m/>
    <m/>
    <m/>
    <m/>
    <m/>
    <m/>
    <m/>
    <m/>
    <n v="1.4E-2"/>
    <n v="4.8449999999999998"/>
    <m/>
    <n v="334.20800000000003"/>
    <n v="1130"/>
    <m/>
    <m/>
    <m/>
    <m/>
    <m/>
    <m/>
    <m/>
    <m/>
    <m/>
    <m/>
    <m/>
    <m/>
    <m/>
    <m/>
    <m/>
    <m/>
    <m/>
    <m/>
    <m/>
    <m/>
  </r>
  <r>
    <s v="Lincoln1992Sow5AugIrrNilNit3"/>
    <d v="1992-11-24T00:00:00"/>
    <m/>
    <m/>
    <m/>
    <m/>
    <m/>
    <m/>
    <m/>
    <m/>
    <m/>
    <m/>
    <m/>
    <m/>
    <m/>
    <m/>
    <m/>
    <m/>
    <m/>
    <m/>
    <m/>
    <m/>
    <m/>
    <m/>
    <m/>
    <m/>
    <m/>
    <m/>
    <n v="0.95226068467875902"/>
    <m/>
    <m/>
    <m/>
    <m/>
    <m/>
    <m/>
    <n v="6.76"/>
    <m/>
    <m/>
    <m/>
    <m/>
    <m/>
    <m/>
    <m/>
    <m/>
    <m/>
    <m/>
    <m/>
    <m/>
    <m/>
    <m/>
    <m/>
    <m/>
    <m/>
    <m/>
    <m/>
    <m/>
    <n v="938.33333333333337"/>
    <m/>
    <m/>
    <m/>
    <m/>
    <m/>
    <m/>
    <m/>
    <m/>
    <m/>
    <m/>
    <m/>
    <m/>
    <m/>
    <m/>
    <m/>
    <m/>
    <m/>
    <m/>
    <m/>
    <m/>
  </r>
  <r>
    <s v="Lincoln1992Sow5AugIrrNilNit3"/>
    <d v="1992-12-01T00:00:00"/>
    <m/>
    <m/>
    <m/>
    <m/>
    <m/>
    <m/>
    <m/>
    <m/>
    <m/>
    <m/>
    <m/>
    <m/>
    <m/>
    <m/>
    <n v="14.125"/>
    <n v="1069"/>
    <m/>
    <m/>
    <m/>
    <m/>
    <m/>
    <m/>
    <m/>
    <m/>
    <m/>
    <m/>
    <n v="0.93575169905549693"/>
    <m/>
    <m/>
    <m/>
    <m/>
    <m/>
    <m/>
    <n v="6.1"/>
    <n v="3.3000000000000002E-2"/>
    <n v="7.0590000000000002"/>
    <n v="206.11099999999999"/>
    <m/>
    <m/>
    <m/>
    <m/>
    <m/>
    <m/>
    <m/>
    <m/>
    <m/>
    <m/>
    <m/>
    <m/>
    <m/>
    <n v="8.9999999999999993E-3"/>
    <n v="7.0650000000000004"/>
    <m/>
    <n v="811.221"/>
    <m/>
    <m/>
    <m/>
    <m/>
    <m/>
    <m/>
    <m/>
    <m/>
    <m/>
    <m/>
    <m/>
    <m/>
    <m/>
    <m/>
    <m/>
    <m/>
    <m/>
    <m/>
    <m/>
    <m/>
    <m/>
  </r>
  <r>
    <s v="Lincoln1992Sow5AugIrrNilNit3"/>
    <d v="1992-12-08T00:00:00"/>
    <m/>
    <m/>
    <m/>
    <m/>
    <m/>
    <m/>
    <m/>
    <m/>
    <m/>
    <m/>
    <m/>
    <m/>
    <m/>
    <m/>
    <n v="15.936999999999999"/>
    <n v="1091.5"/>
    <n v="191.83333333333334"/>
    <n v="0.02"/>
    <n v="3.052"/>
    <m/>
    <m/>
    <m/>
    <m/>
    <m/>
    <m/>
    <m/>
    <n v="0.93269360334712148"/>
    <m/>
    <m/>
    <m/>
    <m/>
    <m/>
    <m/>
    <n v="5.996666666666667"/>
    <n v="3.5999999999999997E-2"/>
    <n v="6.7720000000000002"/>
    <n v="190.11799999999999"/>
    <m/>
    <m/>
    <m/>
    <m/>
    <m/>
    <m/>
    <m/>
    <m/>
    <m/>
    <m/>
    <m/>
    <m/>
    <m/>
    <n v="8.9999999999999993E-3"/>
    <n v="5.9290000000000003"/>
    <m/>
    <n v="646.75900000000001"/>
    <n v="881.66666666666663"/>
    <m/>
    <m/>
    <m/>
    <m/>
    <m/>
    <m/>
    <m/>
    <m/>
    <m/>
    <m/>
    <m/>
    <m/>
    <m/>
    <m/>
    <m/>
    <m/>
    <m/>
    <m/>
    <m/>
    <m/>
  </r>
  <r>
    <s v="Lincoln1992Sow5AugIrrNilNit3"/>
    <d v="1992-12-15T00:00:00"/>
    <m/>
    <m/>
    <m/>
    <m/>
    <m/>
    <m/>
    <m/>
    <m/>
    <m/>
    <m/>
    <m/>
    <m/>
    <m/>
    <m/>
    <n v="18.472000000000001"/>
    <n v="1548.6666666666667"/>
    <n v="280.16666666666669"/>
    <n v="1.7999999999999999E-2"/>
    <n v="3.9329999999999998"/>
    <m/>
    <m/>
    <m/>
    <m/>
    <m/>
    <m/>
    <m/>
    <n v="0.89756225184710026"/>
    <m/>
    <m/>
    <m/>
    <m/>
    <m/>
    <m/>
    <n v="5.0633333333333335"/>
    <n v="3.2000000000000001E-2"/>
    <n v="6.165"/>
    <n v="191.77"/>
    <m/>
    <m/>
    <m/>
    <m/>
    <m/>
    <m/>
    <m/>
    <m/>
    <m/>
    <m/>
    <m/>
    <m/>
    <m/>
    <n v="8.0000000000000002E-3"/>
    <n v="8.1050000000000004"/>
    <m/>
    <n v="994.399"/>
    <n v="606.66666666666663"/>
    <m/>
    <m/>
    <m/>
    <m/>
    <m/>
    <m/>
    <m/>
    <m/>
    <m/>
    <m/>
    <m/>
    <m/>
    <m/>
    <m/>
    <m/>
    <m/>
    <m/>
    <m/>
    <m/>
    <m/>
  </r>
  <r>
    <s v="Lincoln1992Sow5AugIrrNilNit3"/>
    <d v="1992-12-21T00:00:00"/>
    <m/>
    <m/>
    <m/>
    <m/>
    <m/>
    <m/>
    <m/>
    <m/>
    <m/>
    <m/>
    <m/>
    <m/>
    <m/>
    <m/>
    <n v="9.5050000000000008"/>
    <n v="1310.3666666666666"/>
    <n v="333.33333333333331"/>
    <n v="1.0999999999999999E-2"/>
    <n v="2.952"/>
    <m/>
    <m/>
    <m/>
    <m/>
    <m/>
    <m/>
    <m/>
    <n v="0.83642766981233918"/>
    <m/>
    <m/>
    <m/>
    <m/>
    <m/>
    <m/>
    <n v="4.0233333333333334"/>
    <n v="2.9000000000000001E-2"/>
    <n v="2.9580000000000002"/>
    <n v="128.59299999999999"/>
    <m/>
    <m/>
    <m/>
    <m/>
    <m/>
    <m/>
    <m/>
    <m/>
    <m/>
    <m/>
    <m/>
    <m/>
    <m/>
    <n v="8.9999999999999993E-3"/>
    <n v="6.391"/>
    <m/>
    <n v="751.11400000000003"/>
    <n v="643.33333333333337"/>
    <m/>
    <m/>
    <m/>
    <m/>
    <m/>
    <m/>
    <m/>
    <m/>
    <m/>
    <m/>
    <m/>
    <m/>
    <m/>
    <m/>
    <m/>
    <m/>
    <m/>
    <m/>
    <m/>
    <m/>
  </r>
  <r>
    <s v="Lincoln1992Sow5AugIrrNilNit3"/>
    <d v="1992-12-29T00:00:00"/>
    <m/>
    <m/>
    <m/>
    <m/>
    <m/>
    <m/>
    <m/>
    <m/>
    <m/>
    <m/>
    <m/>
    <m/>
    <m/>
    <m/>
    <n v="16.265999999999998"/>
    <n v="1496"/>
    <n v="440.16666666666669"/>
    <n v="2.1000000000000001E-2"/>
    <n v="7.0590000000000002"/>
    <m/>
    <m/>
    <m/>
    <m/>
    <m/>
    <m/>
    <m/>
    <n v="0.87772711869477171"/>
    <m/>
    <m/>
    <m/>
    <m/>
    <m/>
    <m/>
    <n v="4.67"/>
    <n v="0.03"/>
    <n v="3.2650000000000001"/>
    <n v="107.429"/>
    <m/>
    <m/>
    <m/>
    <m/>
    <m/>
    <m/>
    <m/>
    <m/>
    <m/>
    <m/>
    <m/>
    <m/>
    <m/>
    <n v="7.0000000000000001E-3"/>
    <n v="5.5190000000000001"/>
    <m/>
    <n v="849.53899999999999"/>
    <n v="520"/>
    <m/>
    <m/>
    <m/>
    <m/>
    <m/>
    <m/>
    <m/>
    <m/>
    <m/>
    <m/>
    <m/>
    <m/>
    <m/>
    <m/>
    <m/>
    <m/>
    <m/>
    <m/>
    <m/>
    <m/>
  </r>
  <r>
    <s v="Lincoln1992Sow5AugIrrNilNit3"/>
    <d v="1993-01-05T00:00:00"/>
    <m/>
    <m/>
    <m/>
    <m/>
    <m/>
    <m/>
    <m/>
    <m/>
    <m/>
    <m/>
    <m/>
    <m/>
    <m/>
    <m/>
    <n v="18.082999999999998"/>
    <n v="1628.2333333333333"/>
    <n v="595"/>
    <n v="2.1000000000000001E-2"/>
    <n v="9.8580000000000005"/>
    <m/>
    <m/>
    <m/>
    <m/>
    <m/>
    <m/>
    <m/>
    <n v="0.84983190815452536"/>
    <m/>
    <m/>
    <m/>
    <m/>
    <m/>
    <m/>
    <n v="4.2133333333333329"/>
    <n v="2.5999999999999999E-2"/>
    <n v="3.0009999999999999"/>
    <n v="114.15300000000001"/>
    <m/>
    <m/>
    <m/>
    <m/>
    <m/>
    <m/>
    <m/>
    <m/>
    <m/>
    <m/>
    <m/>
    <m/>
    <m/>
    <n v="6.0000000000000001E-3"/>
    <n v="4.6529999999999996"/>
    <m/>
    <n v="817.01400000000001"/>
    <n v="550"/>
    <m/>
    <m/>
    <m/>
    <m/>
    <m/>
    <m/>
    <m/>
    <m/>
    <m/>
    <m/>
    <m/>
    <m/>
    <m/>
    <m/>
    <m/>
    <m/>
    <m/>
    <m/>
    <m/>
    <m/>
  </r>
  <r>
    <s v="Lincoln1992Sow5AugIrrNilNit3"/>
    <d v="1993-01-12T00:00:00"/>
    <m/>
    <m/>
    <m/>
    <m/>
    <m/>
    <m/>
    <m/>
    <m/>
    <m/>
    <m/>
    <m/>
    <m/>
    <m/>
    <m/>
    <n v="18.896999999999998"/>
    <n v="1721.3999999999999"/>
    <n v="766.66666666666674"/>
    <n v="2.1999999999999999E-2"/>
    <n v="13.157999999999999"/>
    <m/>
    <m/>
    <m/>
    <m/>
    <m/>
    <m/>
    <m/>
    <n v="0.79607438826578658"/>
    <m/>
    <m/>
    <m/>
    <m/>
    <m/>
    <m/>
    <n v="3.5333333333333332"/>
    <n v="2.8000000000000001E-2"/>
    <n v="3.1779999999999999"/>
    <n v="90.960999999999999"/>
    <m/>
    <m/>
    <m/>
    <m/>
    <m/>
    <m/>
    <m/>
    <m/>
    <m/>
    <m/>
    <m/>
    <m/>
    <m/>
    <n v="5.0000000000000001E-3"/>
    <n v="3.9430000000000001"/>
    <m/>
    <n v="763.04700000000003"/>
    <n v="585"/>
    <m/>
    <m/>
    <m/>
    <m/>
    <m/>
    <m/>
    <m/>
    <m/>
    <m/>
    <m/>
    <m/>
    <m/>
    <m/>
    <m/>
    <m/>
    <m/>
    <m/>
    <m/>
    <m/>
    <m/>
  </r>
  <r>
    <s v="Lincoln1992Sow5AugIrrNilNit3"/>
    <d v="1993-01-19T00:00:00"/>
    <m/>
    <m/>
    <m/>
    <m/>
    <m/>
    <m/>
    <m/>
    <m/>
    <m/>
    <m/>
    <m/>
    <m/>
    <m/>
    <m/>
    <n v="18.681999999999999"/>
    <n v="1576.0166666666669"/>
    <n v="819"/>
    <n v="2.4E-2"/>
    <n v="15.023999999999999"/>
    <m/>
    <m/>
    <m/>
    <m/>
    <m/>
    <m/>
    <m/>
    <m/>
    <m/>
    <m/>
    <m/>
    <m/>
    <m/>
    <m/>
    <m/>
    <n v="1.7000000000000001E-2"/>
    <n v="8.1000000000000003E-2"/>
    <n v="4.7750000000000004"/>
    <m/>
    <m/>
    <m/>
    <m/>
    <m/>
    <m/>
    <m/>
    <m/>
    <m/>
    <m/>
    <m/>
    <m/>
    <m/>
    <n v="5.0000000000000001E-3"/>
    <n v="2.8439999999999999"/>
    <m/>
    <n v="591.52700000000004"/>
    <n v="561.66666666666663"/>
    <m/>
    <m/>
    <m/>
    <m/>
    <m/>
    <m/>
    <m/>
    <m/>
    <m/>
    <m/>
    <m/>
    <m/>
    <m/>
    <m/>
    <m/>
    <m/>
    <m/>
    <m/>
    <m/>
    <m/>
  </r>
  <r>
    <s v="Lincoln1992Sow5AugIrrNilNit3"/>
    <d v="1993-01-27T00:00:00"/>
    <m/>
    <m/>
    <m/>
    <m/>
    <m/>
    <m/>
    <m/>
    <m/>
    <m/>
    <m/>
    <m/>
    <m/>
    <m/>
    <m/>
    <n v="18.158999999999999"/>
    <n v="1660.3333333333335"/>
    <n v="804.33333333333337"/>
    <n v="2.5000000000000001E-2"/>
    <n v="15.4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0000000000000001E-3"/>
    <n v="1.9570000000000001"/>
    <m/>
    <n v="533.58699999999999"/>
    <n v="546.66666666666663"/>
    <m/>
    <m/>
    <m/>
    <m/>
    <m/>
    <m/>
    <m/>
    <m/>
    <m/>
    <m/>
    <m/>
    <m/>
    <m/>
    <m/>
    <m/>
    <m/>
    <m/>
    <m/>
    <m/>
    <m/>
  </r>
  <r>
    <s v="Lincoln1992Sow5AugIrrNilNit3"/>
    <d v="1993-02-03T00:00:00"/>
    <m/>
    <m/>
    <m/>
    <m/>
    <m/>
    <m/>
    <m/>
    <m/>
    <m/>
    <m/>
    <m/>
    <m/>
    <m/>
    <m/>
    <n v="20.672000000000001"/>
    <n v="1542.3685872280764"/>
    <n v="915.82963792478131"/>
    <n v="2.4E-2"/>
    <n v="17.443999999999999"/>
    <m/>
    <n v="3.3136533333333336E-2"/>
    <m/>
    <n v="21610.39207657244"/>
    <m/>
    <n v="716.0934773917453"/>
    <m/>
    <m/>
    <m/>
    <m/>
    <m/>
    <m/>
    <m/>
    <m/>
    <m/>
    <m/>
    <m/>
    <m/>
    <m/>
    <m/>
    <m/>
    <s v="HarvestRipe"/>
    <m/>
    <m/>
    <m/>
    <m/>
    <m/>
    <m/>
    <m/>
    <n v="199.73616053303601"/>
    <m/>
    <n v="4.0000000000000001E-3"/>
    <n v="2.294"/>
    <m/>
    <n v="625.73900000000003"/>
    <n v="510"/>
    <m/>
    <m/>
    <m/>
    <m/>
    <m/>
    <m/>
    <m/>
    <m/>
    <m/>
    <m/>
    <m/>
    <m/>
    <m/>
    <m/>
    <m/>
    <m/>
    <m/>
    <m/>
    <m/>
    <m/>
  </r>
  <r>
    <s v="Lincoln1992Sow5AugIrrNilNit1"/>
    <d v="1992-10-07T00:00:00"/>
    <m/>
    <m/>
    <m/>
    <m/>
    <m/>
    <m/>
    <m/>
    <m/>
    <m/>
    <m/>
    <m/>
    <m/>
    <m/>
    <m/>
    <m/>
    <m/>
    <m/>
    <m/>
    <m/>
    <m/>
    <m/>
    <m/>
    <m/>
    <m/>
    <m/>
    <m/>
    <n v="0.1571784265283801"/>
    <m/>
    <m/>
    <m/>
    <m/>
    <m/>
    <m/>
    <n v="0.38"/>
    <m/>
    <m/>
    <m/>
    <m/>
    <m/>
    <m/>
    <m/>
    <m/>
    <m/>
    <m/>
    <m/>
    <m/>
    <m/>
    <m/>
    <m/>
    <m/>
    <m/>
    <m/>
    <m/>
    <m/>
    <n v="539.98870962753597"/>
    <m/>
    <m/>
    <m/>
    <m/>
    <m/>
    <m/>
    <m/>
    <m/>
    <m/>
    <m/>
    <m/>
    <m/>
    <m/>
    <m/>
    <m/>
    <m/>
    <m/>
    <m/>
    <m/>
    <m/>
  </r>
  <r>
    <s v="Lincoln1992Sow5AugIrrNilNit1"/>
    <d v="1992-10-20T00:00:00"/>
    <m/>
    <m/>
    <m/>
    <m/>
    <m/>
    <m/>
    <m/>
    <m/>
    <m/>
    <m/>
    <m/>
    <m/>
    <m/>
    <m/>
    <n v="3.8490000000000002"/>
    <n v="89.850000000000009"/>
    <m/>
    <m/>
    <m/>
    <m/>
    <m/>
    <m/>
    <m/>
    <m/>
    <m/>
    <m/>
    <n v="0.28965179529082274"/>
    <m/>
    <m/>
    <m/>
    <m/>
    <m/>
    <m/>
    <n v="0.76"/>
    <n v="4.5999999999999999E-2"/>
    <n v="2.3290000000000002"/>
    <n v="49.868000000000002"/>
    <m/>
    <m/>
    <m/>
    <m/>
    <m/>
    <m/>
    <m/>
    <m/>
    <m/>
    <m/>
    <m/>
    <m/>
    <m/>
    <n v="3.7999999999999999E-2"/>
    <n v="1.52"/>
    <m/>
    <n v="39.948999999999998"/>
    <m/>
    <m/>
    <m/>
    <m/>
    <m/>
    <m/>
    <m/>
    <m/>
    <m/>
    <m/>
    <m/>
    <m/>
    <m/>
    <m/>
    <m/>
    <m/>
    <m/>
    <m/>
    <m/>
    <m/>
    <m/>
  </r>
  <r>
    <s v="Lincoln1992Sow5AugIrrNilNit1"/>
    <d v="1992-11-03T00:00:00"/>
    <m/>
    <m/>
    <m/>
    <m/>
    <m/>
    <m/>
    <m/>
    <m/>
    <m/>
    <m/>
    <m/>
    <m/>
    <m/>
    <m/>
    <n v="7.9669999999999996"/>
    <n v="269.01666666666665"/>
    <m/>
    <m/>
    <m/>
    <m/>
    <m/>
    <m/>
    <m/>
    <m/>
    <m/>
    <m/>
    <n v="0.86641268900866253"/>
    <m/>
    <m/>
    <m/>
    <m/>
    <m/>
    <m/>
    <n v="4.4733333333333336"/>
    <n v="3.5999999999999997E-2"/>
    <n v="5.1369999999999996"/>
    <n v="144.03800000000001"/>
    <m/>
    <m/>
    <m/>
    <m/>
    <m/>
    <m/>
    <m/>
    <m/>
    <m/>
    <m/>
    <m/>
    <m/>
    <m/>
    <n v="2.5000000000000001E-2"/>
    <n v="2.8290000000000002"/>
    <m/>
    <n v="115.41"/>
    <n v="938.33333333333337"/>
    <m/>
    <m/>
    <m/>
    <m/>
    <m/>
    <m/>
    <m/>
    <m/>
    <m/>
    <m/>
    <m/>
    <m/>
    <m/>
    <m/>
    <m/>
    <m/>
    <m/>
    <m/>
    <m/>
    <m/>
  </r>
  <r>
    <s v="Lincoln1992Sow5AugIrrNilNit1"/>
    <d v="1992-11-17T00:00:00"/>
    <m/>
    <m/>
    <m/>
    <m/>
    <m/>
    <m/>
    <m/>
    <m/>
    <m/>
    <m/>
    <m/>
    <m/>
    <m/>
    <m/>
    <n v="8.7859999999999996"/>
    <n v="646.93333333333328"/>
    <m/>
    <m/>
    <m/>
    <m/>
    <m/>
    <m/>
    <m/>
    <m/>
    <m/>
    <m/>
    <n v="0.9289591347063445"/>
    <m/>
    <m/>
    <m/>
    <m/>
    <m/>
    <m/>
    <n v="5.8766666666666669"/>
    <n v="2.9000000000000001E-2"/>
    <n v="5.7919999999999998"/>
    <n v="199.416"/>
    <m/>
    <m/>
    <m/>
    <m/>
    <m/>
    <m/>
    <m/>
    <m/>
    <m/>
    <m/>
    <m/>
    <m/>
    <m/>
    <n v="8.0000000000000002E-3"/>
    <n v="2.9940000000000002"/>
    <m/>
    <n v="371.29899999999998"/>
    <n v="1170"/>
    <m/>
    <m/>
    <m/>
    <m/>
    <m/>
    <m/>
    <m/>
    <m/>
    <m/>
    <m/>
    <m/>
    <m/>
    <m/>
    <m/>
    <m/>
    <m/>
    <m/>
    <m/>
    <m/>
    <m/>
  </r>
  <r>
    <s v="Lincoln1992Sow5AugIrrNilNit1"/>
    <d v="1992-11-24T00:00:00"/>
    <m/>
    <m/>
    <m/>
    <m/>
    <m/>
    <m/>
    <m/>
    <m/>
    <m/>
    <m/>
    <m/>
    <m/>
    <m/>
    <m/>
    <m/>
    <m/>
    <m/>
    <m/>
    <m/>
    <m/>
    <m/>
    <m/>
    <m/>
    <m/>
    <m/>
    <m/>
    <n v="0.92445297734693244"/>
    <m/>
    <m/>
    <m/>
    <m/>
    <m/>
    <m/>
    <n v="5.74"/>
    <m/>
    <m/>
    <m/>
    <m/>
    <m/>
    <m/>
    <m/>
    <m/>
    <m/>
    <m/>
    <m/>
    <m/>
    <m/>
    <m/>
    <m/>
    <m/>
    <m/>
    <m/>
    <m/>
    <m/>
    <n v="936.66666666666663"/>
    <m/>
    <m/>
    <m/>
    <m/>
    <m/>
    <m/>
    <m/>
    <m/>
    <m/>
    <m/>
    <m/>
    <m/>
    <m/>
    <m/>
    <m/>
    <m/>
    <m/>
    <m/>
    <m/>
    <m/>
  </r>
  <r>
    <s v="Lincoln1992Sow5AugIrrNilNit1"/>
    <d v="1992-12-01T00:00:00"/>
    <m/>
    <m/>
    <m/>
    <m/>
    <m/>
    <m/>
    <m/>
    <m/>
    <m/>
    <m/>
    <m/>
    <m/>
    <m/>
    <m/>
    <n v="9.3490000000000002"/>
    <n v="860"/>
    <m/>
    <m/>
    <m/>
    <m/>
    <m/>
    <m/>
    <m/>
    <m/>
    <m/>
    <m/>
    <n v="0.91209512367456647"/>
    <m/>
    <m/>
    <m/>
    <m/>
    <m/>
    <m/>
    <n v="5.4033333333333333"/>
    <n v="3.1E-2"/>
    <n v="4.5599999999999996"/>
    <n v="147.72999999999999"/>
    <m/>
    <m/>
    <m/>
    <m/>
    <m/>
    <m/>
    <m/>
    <m/>
    <m/>
    <m/>
    <m/>
    <m/>
    <m/>
    <n v="7.0000000000000001E-3"/>
    <n v="4.7889999999999997"/>
    <m/>
    <n v="662.18200000000002"/>
    <m/>
    <m/>
    <m/>
    <m/>
    <m/>
    <m/>
    <m/>
    <m/>
    <m/>
    <m/>
    <m/>
    <m/>
    <m/>
    <m/>
    <m/>
    <m/>
    <m/>
    <m/>
    <m/>
    <m/>
    <m/>
  </r>
  <r>
    <s v="Lincoln1992Sow5AugIrrNilNit1"/>
    <d v="1992-12-08T00:00:00"/>
    <m/>
    <m/>
    <m/>
    <m/>
    <m/>
    <m/>
    <m/>
    <m/>
    <m/>
    <m/>
    <m/>
    <m/>
    <m/>
    <m/>
    <n v="12.962999999999999"/>
    <n v="1174.0333333333333"/>
    <n v="185"/>
    <n v="1.7999999999999999E-2"/>
    <n v="2.5499999999999998"/>
    <m/>
    <m/>
    <m/>
    <m/>
    <m/>
    <m/>
    <m/>
    <n v="0.89348825305902635"/>
    <m/>
    <m/>
    <m/>
    <m/>
    <m/>
    <m/>
    <n v="4.9766666666666666"/>
    <n v="0.03"/>
    <n v="4.8070000000000004"/>
    <n v="158.34399999999999"/>
    <m/>
    <m/>
    <m/>
    <m/>
    <m/>
    <m/>
    <m/>
    <m/>
    <m/>
    <m/>
    <m/>
    <m/>
    <m/>
    <n v="7.0000000000000001E-3"/>
    <n v="5.4020000000000001"/>
    <m/>
    <n v="766.87800000000004"/>
    <n v="676.66666666666663"/>
    <m/>
    <m/>
    <m/>
    <m/>
    <m/>
    <m/>
    <m/>
    <m/>
    <m/>
    <m/>
    <m/>
    <m/>
    <m/>
    <m/>
    <m/>
    <m/>
    <m/>
    <m/>
    <m/>
    <m/>
  </r>
  <r>
    <s v="Lincoln1992Sow5AugIrrNilNit1"/>
    <d v="1992-12-15T00:00:00"/>
    <m/>
    <m/>
    <m/>
    <m/>
    <m/>
    <m/>
    <m/>
    <m/>
    <m/>
    <m/>
    <m/>
    <m/>
    <m/>
    <m/>
    <n v="10.792999999999999"/>
    <n v="1262"/>
    <n v="228.33333333333334"/>
    <n v="1.6E-2"/>
    <n v="2.851"/>
    <m/>
    <m/>
    <m/>
    <m/>
    <m/>
    <m/>
    <m/>
    <n v="0.85836472336900971"/>
    <m/>
    <m/>
    <m/>
    <m/>
    <m/>
    <m/>
    <n v="4.3433333333333337"/>
    <n v="2.5999999999999999E-2"/>
    <n v="3.0369999999999999"/>
    <n v="115.923"/>
    <m/>
    <m/>
    <m/>
    <m/>
    <m/>
    <m/>
    <m/>
    <m/>
    <m/>
    <m/>
    <m/>
    <m/>
    <m/>
    <n v="5.0000000000000001E-3"/>
    <n v="4.6539999999999999"/>
    <m/>
    <n v="851.38699999999994"/>
    <n v="608.33333333333337"/>
    <m/>
    <m/>
    <m/>
    <m/>
    <m/>
    <m/>
    <m/>
    <m/>
    <m/>
    <m/>
    <m/>
    <m/>
    <m/>
    <m/>
    <m/>
    <m/>
    <m/>
    <m/>
    <m/>
    <m/>
  </r>
  <r>
    <s v="Lincoln1992Sow5AugIrrNilNit1"/>
    <d v="1992-12-21T00:00:00"/>
    <m/>
    <m/>
    <m/>
    <m/>
    <m/>
    <m/>
    <m/>
    <m/>
    <m/>
    <m/>
    <m/>
    <m/>
    <m/>
    <m/>
    <n v="9.2880000000000003"/>
    <n v="1141.3666666666666"/>
    <n v="259.5"/>
    <n v="1.7999999999999999E-2"/>
    <n v="3.556"/>
    <m/>
    <m/>
    <m/>
    <m/>
    <m/>
    <m/>
    <m/>
    <n v="0.8053398380459682"/>
    <m/>
    <m/>
    <m/>
    <m/>
    <m/>
    <m/>
    <n v="3.6366666666666667"/>
    <n v="2.4E-2"/>
    <n v="2.2530000000000001"/>
    <n v="91.158000000000001"/>
    <m/>
    <m/>
    <m/>
    <m/>
    <m/>
    <m/>
    <m/>
    <m/>
    <m/>
    <m/>
    <m/>
    <m/>
    <m/>
    <n v="4.0000000000000001E-3"/>
    <n v="3.194"/>
    <m/>
    <n v="730.00699999999995"/>
    <n v="540"/>
    <m/>
    <m/>
    <m/>
    <m/>
    <m/>
    <m/>
    <m/>
    <m/>
    <m/>
    <m/>
    <m/>
    <m/>
    <m/>
    <m/>
    <m/>
    <m/>
    <m/>
    <m/>
    <m/>
    <m/>
  </r>
  <r>
    <s v="Lincoln1992Sow5AugIrrNilNit1"/>
    <d v="1992-12-29T00:00:00"/>
    <m/>
    <m/>
    <m/>
    <m/>
    <m/>
    <m/>
    <m/>
    <m/>
    <m/>
    <m/>
    <m/>
    <m/>
    <m/>
    <m/>
    <n v="14.038"/>
    <n v="1641.8666666666668"/>
    <n v="469.66666666666669"/>
    <n v="1.7999999999999999E-2"/>
    <n v="6.476"/>
    <m/>
    <m/>
    <m/>
    <m/>
    <m/>
    <m/>
    <m/>
    <n v="0.86296240846145755"/>
    <m/>
    <m/>
    <m/>
    <m/>
    <m/>
    <m/>
    <n v="4.416666666666667"/>
    <n v="2.4E-2"/>
    <n v="2.601"/>
    <n v="105.306"/>
    <m/>
    <m/>
    <m/>
    <m/>
    <m/>
    <m/>
    <m/>
    <m/>
    <m/>
    <m/>
    <m/>
    <m/>
    <m/>
    <n v="5.0000000000000001E-3"/>
    <n v="4.4450000000000003"/>
    <m/>
    <n v="971.53"/>
    <n v="443.33333333333331"/>
    <m/>
    <m/>
    <m/>
    <m/>
    <m/>
    <m/>
    <m/>
    <m/>
    <m/>
    <m/>
    <m/>
    <m/>
    <m/>
    <m/>
    <m/>
    <m/>
    <m/>
    <m/>
    <m/>
    <m/>
  </r>
  <r>
    <s v="Lincoln1992Sow5AugIrrNilNit1"/>
    <d v="1993-01-05T00:00:00"/>
    <m/>
    <m/>
    <m/>
    <m/>
    <m/>
    <m/>
    <m/>
    <m/>
    <m/>
    <m/>
    <m/>
    <m/>
    <m/>
    <m/>
    <n v="10.845000000000001"/>
    <n v="1301.4666666666667"/>
    <n v="484.66666666666669"/>
    <n v="1.7000000000000001E-2"/>
    <n v="6.3869999999999996"/>
    <m/>
    <m/>
    <m/>
    <m/>
    <m/>
    <m/>
    <m/>
    <n v="0.80909894083605371"/>
    <m/>
    <m/>
    <m/>
    <m/>
    <m/>
    <m/>
    <n v="3.68"/>
    <n v="0.02"/>
    <n v="1.1859999999999999"/>
    <n v="56.777000000000001"/>
    <m/>
    <m/>
    <m/>
    <m/>
    <m/>
    <m/>
    <m/>
    <m/>
    <m/>
    <m/>
    <m/>
    <m/>
    <m/>
    <n v="4.0000000000000001E-3"/>
    <n v="2.7389999999999999"/>
    <m/>
    <n v="667.10199999999998"/>
    <n v="583.33333333333337"/>
    <m/>
    <m/>
    <m/>
    <m/>
    <m/>
    <m/>
    <m/>
    <m/>
    <m/>
    <m/>
    <m/>
    <m/>
    <m/>
    <m/>
    <m/>
    <m/>
    <m/>
    <m/>
    <m/>
    <m/>
  </r>
  <r>
    <s v="Lincoln1992Sow5AugIrrNilNit1"/>
    <d v="1993-01-12T00:00:00"/>
    <m/>
    <m/>
    <m/>
    <m/>
    <m/>
    <m/>
    <m/>
    <m/>
    <m/>
    <m/>
    <m/>
    <m/>
    <m/>
    <m/>
    <n v="11.978999999999999"/>
    <n v="1477.05"/>
    <n v="640.33333333333337"/>
    <n v="1.7000000000000001E-2"/>
    <n v="8.4749999999999996"/>
    <m/>
    <m/>
    <m/>
    <m/>
    <m/>
    <m/>
    <m/>
    <n v="0.75731719074237702"/>
    <m/>
    <m/>
    <m/>
    <m/>
    <m/>
    <m/>
    <n v="3.1466666666666665"/>
    <n v="0.02"/>
    <n v="0.52900000000000003"/>
    <n v="27.491"/>
    <m/>
    <m/>
    <m/>
    <m/>
    <m/>
    <m/>
    <m/>
    <m/>
    <m/>
    <m/>
    <m/>
    <m/>
    <m/>
    <n v="3.0000000000000001E-3"/>
    <n v="2.2709999999999999"/>
    <m/>
    <n v="692.76900000000001"/>
    <n v="476.66666666666669"/>
    <m/>
    <m/>
    <m/>
    <m/>
    <m/>
    <m/>
    <m/>
    <m/>
    <m/>
    <m/>
    <m/>
    <m/>
    <m/>
    <m/>
    <m/>
    <m/>
    <m/>
    <m/>
    <m/>
    <m/>
  </r>
  <r>
    <s v="Lincoln1992Sow5AugIrrNilNit1"/>
    <d v="1993-01-19T00:00:00"/>
    <m/>
    <m/>
    <m/>
    <m/>
    <m/>
    <m/>
    <m/>
    <m/>
    <m/>
    <m/>
    <m/>
    <m/>
    <m/>
    <m/>
    <n v="11.292"/>
    <n v="1368.6000000000001"/>
    <n v="667.16666666666674"/>
    <n v="1.7000000000000001E-2"/>
    <n v="8.734"/>
    <m/>
    <m/>
    <m/>
    <m/>
    <m/>
    <m/>
    <m/>
    <m/>
    <m/>
    <m/>
    <m/>
    <m/>
    <m/>
    <m/>
    <m/>
    <n v="1.9E-2"/>
    <n v="0.73299999999999998"/>
    <n v="20.672999999999998"/>
    <m/>
    <m/>
    <m/>
    <m/>
    <m/>
    <m/>
    <m/>
    <m/>
    <m/>
    <m/>
    <m/>
    <m/>
    <m/>
    <n v="3.0000000000000001E-3"/>
    <n v="1.58"/>
    <m/>
    <n v="562.41300000000001"/>
    <n v="480"/>
    <m/>
    <m/>
    <m/>
    <m/>
    <m/>
    <m/>
    <m/>
    <m/>
    <m/>
    <m/>
    <m/>
    <m/>
    <m/>
    <m/>
    <m/>
    <m/>
    <m/>
    <m/>
    <m/>
    <m/>
  </r>
  <r>
    <s v="Lincoln1992Sow5AugIrrNilNit1"/>
    <d v="1993-01-27T00:00:00"/>
    <m/>
    <m/>
    <m/>
    <m/>
    <m/>
    <m/>
    <m/>
    <m/>
    <m/>
    <m/>
    <m/>
    <m/>
    <m/>
    <m/>
    <n v="11.12"/>
    <n v="1508.85"/>
    <n v="688.33333333333337"/>
    <n v="1.7999999999999999E-2"/>
    <n v="9.409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E-3"/>
    <n v="0.95299999999999996"/>
    <m/>
    <n v="482.16500000000002"/>
    <n v="468.33333333333331"/>
    <m/>
    <m/>
    <m/>
    <m/>
    <m/>
    <m/>
    <m/>
    <m/>
    <m/>
    <m/>
    <m/>
    <m/>
    <m/>
    <m/>
    <m/>
    <m/>
    <m/>
    <m/>
    <m/>
    <m/>
  </r>
  <r>
    <s v="Lincoln1992Sow5AugIrrNilNit1"/>
    <d v="1993-02-03T00:00:00"/>
    <m/>
    <m/>
    <m/>
    <m/>
    <m/>
    <m/>
    <m/>
    <m/>
    <m/>
    <m/>
    <m/>
    <m/>
    <m/>
    <m/>
    <n v="12.37"/>
    <n v="1369.0408007670892"/>
    <n v="768.0373633077154"/>
    <n v="1.7000000000000001E-2"/>
    <n v="10.327"/>
    <m/>
    <n v="3.2585233333333331E-2"/>
    <m/>
    <n v="18123.374830957473"/>
    <m/>
    <n v="590.55439765420977"/>
    <m/>
    <m/>
    <m/>
    <m/>
    <m/>
    <m/>
    <m/>
    <m/>
    <m/>
    <m/>
    <m/>
    <m/>
    <m/>
    <m/>
    <m/>
    <s v="HarvestRipe"/>
    <m/>
    <m/>
    <m/>
    <m/>
    <m/>
    <m/>
    <m/>
    <n v="177.48296565350563"/>
    <m/>
    <n v="2E-3"/>
    <n v="1.1819999999999999"/>
    <m/>
    <n v="601.03499999999997"/>
    <n v="445"/>
    <m/>
    <m/>
    <m/>
    <m/>
    <m/>
    <m/>
    <m/>
    <m/>
    <m/>
    <m/>
    <m/>
    <m/>
    <m/>
    <m/>
    <m/>
    <m/>
    <m/>
    <m/>
    <m/>
    <m/>
  </r>
  <r>
    <s v="Lincoln1992Sow5AugIrrSomeNit0"/>
    <d v="1992-10-07T00:00:00"/>
    <m/>
    <m/>
    <m/>
    <m/>
    <m/>
    <m/>
    <m/>
    <m/>
    <m/>
    <m/>
    <m/>
    <m/>
    <m/>
    <m/>
    <m/>
    <m/>
    <m/>
    <m/>
    <m/>
    <m/>
    <m/>
    <m/>
    <m/>
    <m/>
    <m/>
    <m/>
    <n v="6.4570970635603686E-2"/>
    <m/>
    <m/>
    <m/>
    <m/>
    <m/>
    <m/>
    <n v="0.14833333333333334"/>
    <m/>
    <m/>
    <m/>
    <m/>
    <m/>
    <m/>
    <m/>
    <m/>
    <m/>
    <m/>
    <m/>
    <m/>
    <m/>
    <m/>
    <m/>
    <m/>
    <m/>
    <m/>
    <m/>
    <m/>
    <n v="519.8475470032048"/>
    <m/>
    <m/>
    <m/>
    <m/>
    <m/>
    <m/>
    <m/>
    <m/>
    <m/>
    <m/>
    <m/>
    <m/>
    <m/>
    <m/>
    <m/>
    <m/>
    <m/>
    <m/>
    <m/>
    <m/>
  </r>
  <r>
    <s v="Lincoln1992Sow5AugIrrSomeNit0"/>
    <d v="1992-10-20T00:00:00"/>
    <m/>
    <m/>
    <m/>
    <m/>
    <m/>
    <m/>
    <m/>
    <m/>
    <m/>
    <m/>
    <m/>
    <m/>
    <m/>
    <m/>
    <n v="1.964"/>
    <n v="65.216666666666669"/>
    <m/>
    <m/>
    <m/>
    <m/>
    <m/>
    <m/>
    <m/>
    <m/>
    <m/>
    <m/>
    <n v="0.12497253102238337"/>
    <m/>
    <m/>
    <m/>
    <m/>
    <m/>
    <m/>
    <n v="0.29666666666666669"/>
    <n v="3.3000000000000002E-2"/>
    <n v="1.272"/>
    <n v="38.981000000000002"/>
    <m/>
    <m/>
    <m/>
    <m/>
    <m/>
    <m/>
    <m/>
    <m/>
    <m/>
    <m/>
    <m/>
    <m/>
    <m/>
    <n v="2.5999999999999999E-2"/>
    <n v="0.69099999999999995"/>
    <m/>
    <n v="26.234999999999999"/>
    <m/>
    <m/>
    <m/>
    <m/>
    <m/>
    <m/>
    <m/>
    <m/>
    <m/>
    <m/>
    <m/>
    <m/>
    <m/>
    <m/>
    <m/>
    <m/>
    <m/>
    <m/>
    <m/>
    <m/>
    <m/>
  </r>
  <r>
    <s v="Lincoln1992Sow5AugIrrSomeNit0"/>
    <d v="1992-11-03T00:00:00"/>
    <m/>
    <m/>
    <m/>
    <m/>
    <m/>
    <m/>
    <m/>
    <m/>
    <m/>
    <m/>
    <m/>
    <m/>
    <m/>
    <m/>
    <n v="2.157"/>
    <n v="125.66666666666667"/>
    <m/>
    <m/>
    <m/>
    <m/>
    <m/>
    <m/>
    <m/>
    <m/>
    <m/>
    <m/>
    <n v="0.4478855956930694"/>
    <m/>
    <m/>
    <m/>
    <m/>
    <m/>
    <m/>
    <n v="1.32"/>
    <n v="2.5999999999999999E-2"/>
    <n v="1.161"/>
    <n v="44.152000000000001"/>
    <m/>
    <m/>
    <m/>
    <m/>
    <m/>
    <m/>
    <m/>
    <m/>
    <m/>
    <m/>
    <m/>
    <m/>
    <m/>
    <n v="1.4E-2"/>
    <n v="0.995"/>
    <m/>
    <n v="70.686000000000007"/>
    <n v="753.33333333333337"/>
    <m/>
    <m/>
    <m/>
    <m/>
    <m/>
    <m/>
    <m/>
    <m/>
    <m/>
    <m/>
    <m/>
    <m/>
    <m/>
    <m/>
    <m/>
    <m/>
    <m/>
    <m/>
    <m/>
    <m/>
  </r>
  <r>
    <s v="Lincoln1992Sow5AugIrrSomeNit0"/>
    <d v="1992-11-17T00:00:00"/>
    <m/>
    <m/>
    <m/>
    <m/>
    <m/>
    <m/>
    <m/>
    <m/>
    <m/>
    <m/>
    <m/>
    <m/>
    <m/>
    <m/>
    <n v="3.2130000000000001"/>
    <n v="301.13333333333333"/>
    <m/>
    <m/>
    <m/>
    <m/>
    <m/>
    <m/>
    <m/>
    <m/>
    <m/>
    <m/>
    <n v="0.61073697225866286"/>
    <m/>
    <m/>
    <m/>
    <m/>
    <m/>
    <m/>
    <n v="2.0966666666666667"/>
    <n v="2.5999999999999999E-2"/>
    <n v="1.8640000000000001"/>
    <n v="73.436000000000007"/>
    <m/>
    <m/>
    <m/>
    <m/>
    <m/>
    <m/>
    <m/>
    <m/>
    <m/>
    <m/>
    <m/>
    <m/>
    <m/>
    <n v="7.0000000000000001E-3"/>
    <n v="1.349"/>
    <m/>
    <n v="188.39"/>
    <n v="600"/>
    <m/>
    <m/>
    <m/>
    <m/>
    <m/>
    <m/>
    <m/>
    <m/>
    <m/>
    <m/>
    <m/>
    <m/>
    <m/>
    <m/>
    <m/>
    <m/>
    <m/>
    <m/>
    <m/>
    <m/>
  </r>
  <r>
    <s v="Lincoln1992Sow5AugIrrSomeNit0"/>
    <d v="1992-11-24T00:00:00"/>
    <m/>
    <m/>
    <m/>
    <m/>
    <m/>
    <m/>
    <m/>
    <m/>
    <m/>
    <m/>
    <m/>
    <m/>
    <m/>
    <m/>
    <m/>
    <m/>
    <m/>
    <m/>
    <m/>
    <m/>
    <m/>
    <m/>
    <m/>
    <m/>
    <m/>
    <m/>
    <n v="0.61190301140863268"/>
    <m/>
    <m/>
    <m/>
    <m/>
    <m/>
    <m/>
    <n v="2.1033333333333335"/>
    <m/>
    <m/>
    <m/>
    <m/>
    <m/>
    <m/>
    <m/>
    <m/>
    <m/>
    <m/>
    <m/>
    <m/>
    <m/>
    <m/>
    <m/>
    <m/>
    <m/>
    <m/>
    <m/>
    <m/>
    <n v="545"/>
    <m/>
    <m/>
    <m/>
    <m/>
    <m/>
    <m/>
    <m/>
    <m/>
    <m/>
    <m/>
    <m/>
    <m/>
    <m/>
    <m/>
    <m/>
    <m/>
    <m/>
    <m/>
    <m/>
    <m/>
  </r>
  <r>
    <s v="Lincoln1992Sow5AugIrrSomeNit0"/>
    <d v="1992-12-01T00:00:00"/>
    <m/>
    <m/>
    <m/>
    <m/>
    <m/>
    <m/>
    <m/>
    <m/>
    <m/>
    <m/>
    <m/>
    <m/>
    <m/>
    <m/>
    <n v="3.819"/>
    <n v="459.74999999999994"/>
    <m/>
    <n v="1.6E-2"/>
    <n v="0.96299999999999997"/>
    <m/>
    <m/>
    <m/>
    <m/>
    <m/>
    <m/>
    <m/>
    <n v="0.57151519393598349"/>
    <m/>
    <m/>
    <m/>
    <m/>
    <m/>
    <m/>
    <n v="1.8833333333333335"/>
    <n v="2.5999999999999999E-2"/>
    <n v="1.6279999999999999"/>
    <n v="62.23"/>
    <m/>
    <m/>
    <m/>
    <m/>
    <m/>
    <m/>
    <m/>
    <m/>
    <m/>
    <m/>
    <m/>
    <m/>
    <m/>
    <n v="5.0000000000000001E-3"/>
    <n v="1.8149999999999999"/>
    <m/>
    <n v="335.48500000000001"/>
    <m/>
    <m/>
    <m/>
    <m/>
    <m/>
    <m/>
    <m/>
    <m/>
    <m/>
    <m/>
    <m/>
    <m/>
    <m/>
    <m/>
    <m/>
    <m/>
    <m/>
    <m/>
    <m/>
    <m/>
    <m/>
  </r>
  <r>
    <s v="Lincoln1992Sow5AugIrrSomeNit0"/>
    <d v="1992-12-08T00:00:00"/>
    <m/>
    <m/>
    <m/>
    <m/>
    <m/>
    <m/>
    <m/>
    <m/>
    <m/>
    <m/>
    <m/>
    <m/>
    <m/>
    <m/>
    <n v="3.3220000000000001"/>
    <n v="427.66666666666663"/>
    <n v="64.833333333333329"/>
    <n v="1.4E-2"/>
    <n v="0.71"/>
    <m/>
    <m/>
    <m/>
    <m/>
    <m/>
    <m/>
    <m/>
    <n v="0.56438654501279961"/>
    <m/>
    <m/>
    <m/>
    <m/>
    <m/>
    <m/>
    <n v="1.8466666666666667"/>
    <n v="2.4E-2"/>
    <n v="0.95699999999999996"/>
    <n v="39.436999999999998"/>
    <m/>
    <m/>
    <m/>
    <m/>
    <m/>
    <m/>
    <m/>
    <m/>
    <m/>
    <m/>
    <m/>
    <m/>
    <m/>
    <n v="5.0000000000000001E-3"/>
    <n v="1.52"/>
    <m/>
    <n v="285.654"/>
    <n v="403.33333333333331"/>
    <m/>
    <m/>
    <m/>
    <m/>
    <m/>
    <m/>
    <m/>
    <m/>
    <m/>
    <m/>
    <m/>
    <m/>
    <m/>
    <m/>
    <m/>
    <m/>
    <m/>
    <m/>
    <m/>
    <m/>
  </r>
  <r>
    <s v="Lincoln1992Sow5AugIrrSomeNit0"/>
    <d v="1992-12-15T00:00:00"/>
    <m/>
    <m/>
    <m/>
    <m/>
    <m/>
    <m/>
    <m/>
    <m/>
    <m/>
    <m/>
    <m/>
    <m/>
    <m/>
    <m/>
    <n v="4.1079999999999997"/>
    <n v="584.83333333333337"/>
    <n v="113"/>
    <n v="1.4E-2"/>
    <n v="1.2609999999999999"/>
    <m/>
    <m/>
    <m/>
    <m/>
    <m/>
    <m/>
    <m/>
    <n v="0.53883528479134157"/>
    <m/>
    <m/>
    <m/>
    <m/>
    <m/>
    <m/>
    <n v="1.72"/>
    <n v="2.4E-2"/>
    <n v="0.80900000000000005"/>
    <n v="33.994999999999997"/>
    <m/>
    <m/>
    <m/>
    <m/>
    <m/>
    <m/>
    <m/>
    <m/>
    <m/>
    <m/>
    <m/>
    <m/>
    <m/>
    <n v="5.0000000000000001E-3"/>
    <n v="1.8049999999999999"/>
    <m/>
    <n v="393.33800000000002"/>
    <n v="306.66666666666669"/>
    <m/>
    <m/>
    <m/>
    <m/>
    <m/>
    <m/>
    <m/>
    <m/>
    <m/>
    <m/>
    <m/>
    <m/>
    <m/>
    <m/>
    <m/>
    <m/>
    <m/>
    <m/>
    <m/>
    <m/>
  </r>
  <r>
    <s v="Lincoln1992Sow5AugIrrSomeNit0"/>
    <d v="1992-12-21T00:00:00"/>
    <m/>
    <m/>
    <m/>
    <m/>
    <m/>
    <m/>
    <m/>
    <m/>
    <m/>
    <m/>
    <m/>
    <m/>
    <m/>
    <m/>
    <n v="4.0949999999999998"/>
    <n v="577.83333333333326"/>
    <n v="138.93333333333334"/>
    <n v="1.4999999999999999E-2"/>
    <n v="1.605"/>
    <m/>
    <m/>
    <m/>
    <m/>
    <m/>
    <m/>
    <m/>
    <n v="0.48314866550830071"/>
    <m/>
    <m/>
    <m/>
    <m/>
    <m/>
    <m/>
    <n v="1.4666666666666666"/>
    <n v="2.1000000000000001E-2"/>
    <n v="0.60199999999999998"/>
    <n v="27.763999999999999"/>
    <m/>
    <m/>
    <m/>
    <m/>
    <m/>
    <m/>
    <m/>
    <m/>
    <m/>
    <m/>
    <m/>
    <m/>
    <m/>
    <n v="5.0000000000000001E-3"/>
    <n v="1.6020000000000001"/>
    <m/>
    <n v="361.738"/>
    <n v="396.66666666666669"/>
    <m/>
    <m/>
    <m/>
    <m/>
    <m/>
    <m/>
    <m/>
    <m/>
    <m/>
    <m/>
    <m/>
    <m/>
    <m/>
    <m/>
    <m/>
    <m/>
    <m/>
    <m/>
    <m/>
    <m/>
  </r>
  <r>
    <s v="Lincoln1992Sow5AugIrrSomeNit0"/>
    <d v="1992-12-29T00:00:00"/>
    <m/>
    <m/>
    <m/>
    <m/>
    <m/>
    <m/>
    <m/>
    <m/>
    <m/>
    <m/>
    <m/>
    <m/>
    <m/>
    <m/>
    <n v="4.4039999999999999"/>
    <n v="574.93333333333339"/>
    <n v="180.61666666666667"/>
    <n v="1.6E-2"/>
    <n v="2.1949999999999998"/>
    <m/>
    <m/>
    <m/>
    <m/>
    <m/>
    <m/>
    <m/>
    <n v="0.51977474312317917"/>
    <m/>
    <m/>
    <m/>
    <m/>
    <m/>
    <m/>
    <n v="1.6300000000000001"/>
    <n v="2.3E-2"/>
    <n v="0.47299999999999998"/>
    <n v="20.707000000000001"/>
    <m/>
    <m/>
    <m/>
    <m/>
    <m/>
    <m/>
    <m/>
    <m/>
    <m/>
    <m/>
    <m/>
    <m/>
    <m/>
    <n v="4.0000000000000001E-3"/>
    <n v="1.363"/>
    <m/>
    <n v="333.27600000000001"/>
    <n v="418.33333333333331"/>
    <m/>
    <m/>
    <m/>
    <m/>
    <m/>
    <m/>
    <m/>
    <m/>
    <m/>
    <m/>
    <m/>
    <m/>
    <m/>
    <m/>
    <m/>
    <m/>
    <m/>
    <m/>
    <m/>
    <m/>
  </r>
  <r>
    <s v="Lincoln1992Sow5AugIrrSomeNit0"/>
    <d v="1993-01-05T00:00:00"/>
    <m/>
    <m/>
    <m/>
    <m/>
    <m/>
    <m/>
    <m/>
    <m/>
    <m/>
    <m/>
    <m/>
    <m/>
    <m/>
    <m/>
    <n v="4.4829999999999997"/>
    <n v="593.48333333333335"/>
    <n v="223.5"/>
    <n v="1.4999999999999999E-2"/>
    <n v="2.5609999999999999"/>
    <m/>
    <m/>
    <m/>
    <m/>
    <m/>
    <m/>
    <m/>
    <n v="0.59586245457854847"/>
    <m/>
    <m/>
    <m/>
    <m/>
    <m/>
    <m/>
    <n v="2.0133333333333332"/>
    <n v="1.7999999999999999E-2"/>
    <n v="0.40100000000000002"/>
    <n v="22.295999999999999"/>
    <m/>
    <m/>
    <m/>
    <m/>
    <m/>
    <m/>
    <m/>
    <m/>
    <m/>
    <m/>
    <m/>
    <m/>
    <m/>
    <n v="3.0000000000000001E-3"/>
    <n v="1.06"/>
    <m/>
    <n v="306.57400000000001"/>
    <n v="336.66666666666669"/>
    <m/>
    <m/>
    <m/>
    <m/>
    <m/>
    <m/>
    <m/>
    <m/>
    <m/>
    <m/>
    <m/>
    <m/>
    <m/>
    <m/>
    <m/>
    <m/>
    <m/>
    <m/>
    <m/>
    <m/>
  </r>
  <r>
    <s v="Lincoln1992Sow5AugIrrSomeNit0"/>
    <d v="1993-01-12T00:00:00"/>
    <m/>
    <m/>
    <m/>
    <m/>
    <m/>
    <m/>
    <m/>
    <m/>
    <m/>
    <m/>
    <m/>
    <m/>
    <m/>
    <m/>
    <n v="4.5019999999999998"/>
    <n v="573.56666666666672"/>
    <n v="254"/>
    <n v="1.7000000000000001E-2"/>
    <n v="3.2930000000000001"/>
    <m/>
    <m/>
    <m/>
    <m/>
    <m/>
    <m/>
    <m/>
    <n v="0.46500613529874057"/>
    <m/>
    <m/>
    <m/>
    <m/>
    <m/>
    <m/>
    <n v="1.39"/>
    <n v="2.1999999999999999E-2"/>
    <n v="0.158"/>
    <n v="7.3460000000000001"/>
    <m/>
    <m/>
    <m/>
    <m/>
    <m/>
    <m/>
    <m/>
    <m/>
    <m/>
    <m/>
    <m/>
    <m/>
    <m/>
    <n v="3.0000000000000001E-3"/>
    <n v="0.63300000000000001"/>
    <m/>
    <n v="250.65299999999999"/>
    <n v="338.33333333333331"/>
    <m/>
    <m/>
    <m/>
    <m/>
    <m/>
    <m/>
    <m/>
    <m/>
    <m/>
    <m/>
    <m/>
    <m/>
    <m/>
    <m/>
    <m/>
    <m/>
    <m/>
    <m/>
    <m/>
    <m/>
  </r>
  <r>
    <s v="Lincoln1992Sow5AugIrrSomeNit0"/>
    <d v="1993-01-19T00:00:00"/>
    <m/>
    <m/>
    <m/>
    <m/>
    <m/>
    <m/>
    <m/>
    <m/>
    <m/>
    <m/>
    <m/>
    <m/>
    <m/>
    <m/>
    <n v="6.9279999999999999"/>
    <n v="855.51666666666665"/>
    <n v="431.33333333333331"/>
    <n v="1.6E-2"/>
    <n v="5.344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E-3"/>
    <n v="0.69199999999999995"/>
    <m/>
    <n v="346.245"/>
    <n v="330"/>
    <m/>
    <m/>
    <m/>
    <m/>
    <m/>
    <m/>
    <m/>
    <m/>
    <m/>
    <m/>
    <m/>
    <m/>
    <m/>
    <m/>
    <m/>
    <m/>
    <m/>
    <m/>
    <m/>
    <m/>
  </r>
  <r>
    <s v="Lincoln1992Sow5AugIrrSomeNit0"/>
    <d v="1993-01-27T00:00:00"/>
    <m/>
    <m/>
    <m/>
    <m/>
    <m/>
    <m/>
    <m/>
    <m/>
    <m/>
    <m/>
    <m/>
    <m/>
    <m/>
    <m/>
    <n v="4.8760000000000003"/>
    <n v="703.31666666666661"/>
    <n v="317.3"/>
    <n v="1.4999999999999999E-2"/>
    <n v="3.790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E-3"/>
    <n v="0.43"/>
    <m/>
    <n v="215.03299999999999"/>
    <n v="393.33333333333331"/>
    <m/>
    <m/>
    <m/>
    <m/>
    <m/>
    <m/>
    <m/>
    <m/>
    <m/>
    <m/>
    <m/>
    <m/>
    <m/>
    <m/>
    <m/>
    <m/>
    <m/>
    <m/>
    <m/>
    <m/>
  </r>
  <r>
    <s v="Lincoln1992Sow5AugIrrSomeNit0"/>
    <d v="1993-02-03T00:00:00"/>
    <m/>
    <m/>
    <m/>
    <m/>
    <m/>
    <m/>
    <m/>
    <m/>
    <m/>
    <m/>
    <m/>
    <m/>
    <m/>
    <m/>
    <n v="5.702"/>
    <n v="875.50135540259964"/>
    <n v="512.72861025282418"/>
    <n v="1.9E-2"/>
    <n v="5.3"/>
    <m/>
    <n v="3.1836099999999999E-2"/>
    <m/>
    <n v="8984.6540291256497"/>
    <m/>
    <n v="286.03634413664707"/>
    <m/>
    <m/>
    <m/>
    <m/>
    <m/>
    <m/>
    <m/>
    <m/>
    <m/>
    <m/>
    <m/>
    <m/>
    <m/>
    <m/>
    <m/>
    <s v="HarvestRipe"/>
    <m/>
    <m/>
    <m/>
    <m/>
    <m/>
    <m/>
    <m/>
    <n v="83.972505614429778"/>
    <m/>
    <n v="2E-3"/>
    <n v="0.52200000000000002"/>
    <m/>
    <n v="261.17399999999998"/>
    <n v="368.33333333333331"/>
    <m/>
    <m/>
    <m/>
    <m/>
    <m/>
    <m/>
    <m/>
    <m/>
    <m/>
    <m/>
    <m/>
    <m/>
    <m/>
    <m/>
    <m/>
    <m/>
    <m/>
    <m/>
    <m/>
    <m/>
  </r>
  <r>
    <s v="Lincoln1992Sow5AugIrrSomeNit2"/>
    <d v="1992-10-07T00:00:00"/>
    <m/>
    <m/>
    <m/>
    <m/>
    <m/>
    <m/>
    <m/>
    <m/>
    <m/>
    <m/>
    <m/>
    <m/>
    <m/>
    <m/>
    <m/>
    <m/>
    <m/>
    <m/>
    <m/>
    <m/>
    <m/>
    <m/>
    <m/>
    <m/>
    <m/>
    <m/>
    <n v="0.18024519358067259"/>
    <m/>
    <m/>
    <m/>
    <m/>
    <m/>
    <m/>
    <n v="0.44166666666666665"/>
    <m/>
    <m/>
    <m/>
    <m/>
    <m/>
    <m/>
    <m/>
    <m/>
    <m/>
    <m/>
    <m/>
    <m/>
    <m/>
    <m/>
    <m/>
    <m/>
    <m/>
    <m/>
    <m/>
    <m/>
    <n v="468.36387483761149"/>
    <m/>
    <m/>
    <m/>
    <m/>
    <m/>
    <m/>
    <m/>
    <m/>
    <m/>
    <m/>
    <m/>
    <m/>
    <m/>
    <m/>
    <m/>
    <m/>
    <m/>
    <m/>
    <m/>
    <m/>
  </r>
  <r>
    <s v="Lincoln1992Sow5AugIrrSomeNit2"/>
    <d v="1992-10-20T00:00:00"/>
    <m/>
    <m/>
    <m/>
    <m/>
    <m/>
    <m/>
    <m/>
    <m/>
    <m/>
    <m/>
    <m/>
    <m/>
    <m/>
    <m/>
    <n v="4.5529999999999999"/>
    <n v="100.3"/>
    <m/>
    <m/>
    <m/>
    <m/>
    <m/>
    <m/>
    <m/>
    <m/>
    <m/>
    <m/>
    <n v="0.32800205735241106"/>
    <m/>
    <m/>
    <m/>
    <m/>
    <m/>
    <m/>
    <n v="0.8833333333333333"/>
    <n v="0.05"/>
    <n v="2.5750000000000002"/>
    <n v="52.167000000000002"/>
    <m/>
    <m/>
    <m/>
    <m/>
    <m/>
    <m/>
    <m/>
    <m/>
    <m/>
    <m/>
    <m/>
    <m/>
    <m/>
    <n v="4.1000000000000002E-2"/>
    <n v="1.978"/>
    <m/>
    <n v="48.098999999999997"/>
    <m/>
    <m/>
    <m/>
    <m/>
    <m/>
    <m/>
    <m/>
    <m/>
    <m/>
    <m/>
    <m/>
    <m/>
    <m/>
    <m/>
    <m/>
    <m/>
    <m/>
    <m/>
    <m/>
    <m/>
    <m/>
  </r>
  <r>
    <s v="Lincoln1992Sow5AugIrrSomeNit2"/>
    <d v="1992-11-03T00:00:00"/>
    <m/>
    <m/>
    <m/>
    <m/>
    <m/>
    <m/>
    <m/>
    <m/>
    <m/>
    <m/>
    <m/>
    <m/>
    <m/>
    <m/>
    <n v="8.8070000000000004"/>
    <n v="252.95"/>
    <m/>
    <m/>
    <m/>
    <m/>
    <m/>
    <m/>
    <m/>
    <m/>
    <m/>
    <m/>
    <n v="0.86459703220203876"/>
    <m/>
    <m/>
    <m/>
    <m/>
    <m/>
    <m/>
    <n v="4.4433333333333334"/>
    <n v="4.1000000000000002E-2"/>
    <n v="5.7649999999999997"/>
    <n v="142.321"/>
    <m/>
    <m/>
    <m/>
    <m/>
    <m/>
    <m/>
    <m/>
    <m/>
    <m/>
    <m/>
    <m/>
    <m/>
    <m/>
    <n v="0.03"/>
    <n v="3.0419999999999998"/>
    <m/>
    <n v="103.726"/>
    <n v="1366.6666666666667"/>
    <m/>
    <m/>
    <m/>
    <m/>
    <m/>
    <m/>
    <m/>
    <m/>
    <m/>
    <m/>
    <m/>
    <m/>
    <m/>
    <m/>
    <m/>
    <m/>
    <m/>
    <m/>
    <m/>
    <m/>
  </r>
  <r>
    <s v="Lincoln1992Sow5AugIrrSomeNit2"/>
    <d v="1992-11-17T00:00:00"/>
    <m/>
    <m/>
    <m/>
    <m/>
    <m/>
    <m/>
    <m/>
    <m/>
    <m/>
    <m/>
    <m/>
    <m/>
    <m/>
    <m/>
    <n v="13.77"/>
    <n v="702.66666666666663"/>
    <m/>
    <m/>
    <m/>
    <m/>
    <m/>
    <m/>
    <m/>
    <m/>
    <m/>
    <m/>
    <n v="0.94665633220332635"/>
    <m/>
    <m/>
    <m/>
    <m/>
    <m/>
    <m/>
    <n v="6.5133333333333336"/>
    <n v="3.5000000000000003E-2"/>
    <n v="9.2449999999999992"/>
    <n v="263.34899999999999"/>
    <m/>
    <m/>
    <m/>
    <m/>
    <m/>
    <m/>
    <m/>
    <m/>
    <m/>
    <m/>
    <m/>
    <m/>
    <m/>
    <n v="1.2999999999999999E-2"/>
    <n v="4.5250000000000004"/>
    <m/>
    <n v="362.72800000000001"/>
    <n v="1128.3333333333333"/>
    <m/>
    <m/>
    <m/>
    <m/>
    <m/>
    <m/>
    <m/>
    <m/>
    <m/>
    <m/>
    <m/>
    <m/>
    <m/>
    <m/>
    <m/>
    <m/>
    <m/>
    <m/>
    <m/>
    <m/>
  </r>
  <r>
    <s v="Lincoln1992Sow5AugIrrSomeNit2"/>
    <d v="1992-11-24T00:00:00"/>
    <m/>
    <m/>
    <m/>
    <m/>
    <m/>
    <m/>
    <m/>
    <m/>
    <m/>
    <m/>
    <m/>
    <m/>
    <m/>
    <m/>
    <m/>
    <m/>
    <m/>
    <m/>
    <m/>
    <m/>
    <m/>
    <m/>
    <m/>
    <m/>
    <m/>
    <m/>
    <n v="0.94327271686831593"/>
    <m/>
    <m/>
    <m/>
    <m/>
    <m/>
    <m/>
    <n v="6.3766666666666669"/>
    <m/>
    <m/>
    <m/>
    <m/>
    <m/>
    <m/>
    <m/>
    <m/>
    <m/>
    <m/>
    <m/>
    <m/>
    <m/>
    <m/>
    <m/>
    <m/>
    <m/>
    <m/>
    <m/>
    <m/>
    <n v="1141.6666666666667"/>
    <m/>
    <m/>
    <m/>
    <m/>
    <m/>
    <m/>
    <m/>
    <m/>
    <m/>
    <m/>
    <m/>
    <m/>
    <m/>
    <m/>
    <m/>
    <m/>
    <m/>
    <m/>
    <m/>
    <m/>
  </r>
  <r>
    <s v="Lincoln1992Sow5AugIrrSomeNit2"/>
    <d v="1992-12-01T00:00:00"/>
    <m/>
    <m/>
    <m/>
    <m/>
    <m/>
    <m/>
    <m/>
    <m/>
    <m/>
    <m/>
    <m/>
    <m/>
    <m/>
    <m/>
    <n v="12.231"/>
    <n v="1012.4333333333334"/>
    <m/>
    <m/>
    <m/>
    <m/>
    <m/>
    <m/>
    <m/>
    <m/>
    <m/>
    <m/>
    <n v="0.9388545605896127"/>
    <m/>
    <m/>
    <m/>
    <m/>
    <m/>
    <m/>
    <n v="6.21"/>
    <n v="3.2000000000000001E-2"/>
    <n v="6.2089999999999996"/>
    <n v="191.17599999999999"/>
    <m/>
    <m/>
    <m/>
    <m/>
    <m/>
    <m/>
    <m/>
    <m/>
    <m/>
    <m/>
    <m/>
    <m/>
    <m/>
    <n v="8.0000000000000002E-3"/>
    <n v="6.0220000000000002"/>
    <m/>
    <n v="756.70899999999995"/>
    <m/>
    <m/>
    <m/>
    <m/>
    <m/>
    <m/>
    <m/>
    <m/>
    <m/>
    <m/>
    <m/>
    <m/>
    <m/>
    <m/>
    <m/>
    <m/>
    <m/>
    <m/>
    <m/>
    <m/>
    <m/>
  </r>
  <r>
    <s v="Lincoln1992Sow5AugIrrSomeNit2"/>
    <d v="1992-12-08T00:00:00"/>
    <m/>
    <m/>
    <m/>
    <m/>
    <m/>
    <m/>
    <m/>
    <m/>
    <m/>
    <m/>
    <m/>
    <m/>
    <m/>
    <m/>
    <n v="14.327"/>
    <n v="1162"/>
    <n v="192.66666666666666"/>
    <n v="1.7000000000000001E-2"/>
    <n v="2.6419999999999999"/>
    <m/>
    <m/>
    <m/>
    <m/>
    <m/>
    <m/>
    <m/>
    <n v="0.9119631674176274"/>
    <m/>
    <m/>
    <m/>
    <m/>
    <m/>
    <m/>
    <n v="5.4"/>
    <n v="3.1E-2"/>
    <n v="5.8129999999999997"/>
    <n v="183.98500000000001"/>
    <m/>
    <m/>
    <m/>
    <m/>
    <m/>
    <m/>
    <m/>
    <m/>
    <m/>
    <m/>
    <m/>
    <m/>
    <m/>
    <n v="8.0000000000000002E-3"/>
    <n v="5.5209999999999999"/>
    <m/>
    <n v="725.48800000000006"/>
    <n v="723.33333333333337"/>
    <m/>
    <m/>
    <m/>
    <m/>
    <m/>
    <m/>
    <m/>
    <m/>
    <m/>
    <m/>
    <m/>
    <m/>
    <m/>
    <m/>
    <m/>
    <m/>
    <m/>
    <m/>
    <m/>
    <m/>
  </r>
  <r>
    <s v="Lincoln1992Sow5AugIrrSomeNit2"/>
    <d v="1992-12-15T00:00:00"/>
    <m/>
    <m/>
    <m/>
    <m/>
    <m/>
    <m/>
    <m/>
    <m/>
    <m/>
    <m/>
    <m/>
    <m/>
    <m/>
    <m/>
    <n v="11.512"/>
    <n v="1439.6666666666667"/>
    <n v="246.16666666666666"/>
    <n v="1.4999999999999999E-2"/>
    <n v="3.0009999999999999"/>
    <m/>
    <m/>
    <m/>
    <m/>
    <m/>
    <m/>
    <m/>
    <n v="0.89024448744536411"/>
    <m/>
    <m/>
    <m/>
    <m/>
    <m/>
    <m/>
    <n v="4.91"/>
    <n v="2.8000000000000001E-2"/>
    <n v="3.53"/>
    <n v="128.79900000000001"/>
    <m/>
    <m/>
    <m/>
    <m/>
    <m/>
    <m/>
    <m/>
    <m/>
    <m/>
    <m/>
    <m/>
    <m/>
    <m/>
    <n v="6.0000000000000001E-3"/>
    <n v="4.532"/>
    <m/>
    <n v="818.255"/>
    <n v="656.66666666666663"/>
    <m/>
    <m/>
    <m/>
    <m/>
    <m/>
    <m/>
    <m/>
    <m/>
    <m/>
    <m/>
    <m/>
    <m/>
    <m/>
    <m/>
    <m/>
    <m/>
    <m/>
    <m/>
    <m/>
    <m/>
  </r>
  <r>
    <s v="Lincoln1992Sow5AugIrrSomeNit2"/>
    <d v="1992-12-21T00:00:00"/>
    <m/>
    <m/>
    <m/>
    <m/>
    <m/>
    <m/>
    <m/>
    <m/>
    <m/>
    <m/>
    <m/>
    <m/>
    <m/>
    <m/>
    <n v="13.683"/>
    <n v="1534.5166666666667"/>
    <n v="333.16666666666669"/>
    <n v="1.7000000000000001E-2"/>
    <n v="4.3739999999999997"/>
    <m/>
    <m/>
    <m/>
    <m/>
    <m/>
    <m/>
    <m/>
    <n v="0.83295632937462583"/>
    <m/>
    <m/>
    <m/>
    <m/>
    <m/>
    <m/>
    <n v="3.9766666666666666"/>
    <n v="2.5000000000000001E-2"/>
    <n v="3.49"/>
    <n v="135.54400000000001"/>
    <m/>
    <m/>
    <m/>
    <m/>
    <m/>
    <m/>
    <m/>
    <m/>
    <m/>
    <m/>
    <m/>
    <m/>
    <m/>
    <n v="5.0000000000000001E-3"/>
    <n v="5.2119999999999997"/>
    <m/>
    <n v="958.93799999999999"/>
    <n v="600"/>
    <m/>
    <m/>
    <m/>
    <m/>
    <m/>
    <m/>
    <m/>
    <m/>
    <m/>
    <m/>
    <m/>
    <m/>
    <m/>
    <m/>
    <m/>
    <m/>
    <m/>
    <m/>
    <m/>
    <m/>
  </r>
  <r>
    <s v="Lincoln1992Sow5AugIrrSomeNit2"/>
    <d v="1992-12-29T00:00:00"/>
    <m/>
    <m/>
    <m/>
    <m/>
    <m/>
    <m/>
    <m/>
    <m/>
    <m/>
    <m/>
    <m/>
    <m/>
    <m/>
    <m/>
    <n v="13.605"/>
    <n v="1462.4333333333334"/>
    <n v="418.33333333333331"/>
    <n v="1.7999999999999999E-2"/>
    <n v="5.9619999999999997"/>
    <m/>
    <m/>
    <m/>
    <m/>
    <m/>
    <m/>
    <m/>
    <n v="0.87132944777480836"/>
    <m/>
    <m/>
    <m/>
    <m/>
    <m/>
    <m/>
    <n v="4.5566666666666666"/>
    <n v="2.5999999999999999E-2"/>
    <n v="2.8490000000000002"/>
    <n v="107.996"/>
    <m/>
    <m/>
    <m/>
    <m/>
    <m/>
    <m/>
    <m/>
    <m/>
    <m/>
    <m/>
    <m/>
    <m/>
    <m/>
    <n v="5.0000000000000001E-3"/>
    <n v="4.0309999999999997"/>
    <m/>
    <n v="866.98099999999999"/>
    <n v="578.33333333333337"/>
    <m/>
    <m/>
    <m/>
    <m/>
    <m/>
    <m/>
    <m/>
    <m/>
    <m/>
    <m/>
    <m/>
    <m/>
    <m/>
    <m/>
    <m/>
    <m/>
    <m/>
    <m/>
    <m/>
    <m/>
  </r>
  <r>
    <s v="Lincoln1992Sow5AugIrrSomeNit2"/>
    <d v="1993-01-05T00:00:00"/>
    <m/>
    <m/>
    <m/>
    <m/>
    <m/>
    <m/>
    <m/>
    <m/>
    <m/>
    <m/>
    <m/>
    <m/>
    <m/>
    <m/>
    <n v="13.923"/>
    <n v="1558.9833333333333"/>
    <n v="510.66666666666669"/>
    <n v="1.7000000000000001E-2"/>
    <n v="6.7919999999999998"/>
    <m/>
    <m/>
    <m/>
    <m/>
    <m/>
    <m/>
    <m/>
    <n v="0.84892819116362916"/>
    <m/>
    <m/>
    <m/>
    <m/>
    <m/>
    <m/>
    <n v="4.2"/>
    <n v="2.4E-2"/>
    <n v="2.319"/>
    <n v="96.281000000000006"/>
    <m/>
    <m/>
    <m/>
    <m/>
    <m/>
    <m/>
    <m/>
    <m/>
    <m/>
    <m/>
    <m/>
    <m/>
    <m/>
    <n v="4.0000000000000001E-3"/>
    <n v="3.88"/>
    <m/>
    <n v="872.55100000000004"/>
    <n v="536.66666666666663"/>
    <m/>
    <m/>
    <m/>
    <m/>
    <m/>
    <m/>
    <m/>
    <m/>
    <m/>
    <m/>
    <m/>
    <m/>
    <m/>
    <m/>
    <m/>
    <m/>
    <m/>
    <m/>
    <m/>
    <m/>
  </r>
  <r>
    <s v="Lincoln1992Sow5AugIrrSomeNit2"/>
    <d v="1993-01-12T00:00:00"/>
    <m/>
    <m/>
    <m/>
    <m/>
    <m/>
    <m/>
    <m/>
    <m/>
    <m/>
    <m/>
    <m/>
    <m/>
    <m/>
    <m/>
    <n v="13.417"/>
    <n v="1581.2166666666667"/>
    <n v="649"/>
    <n v="1.7000000000000001E-2"/>
    <n v="8.5570000000000004"/>
    <m/>
    <m/>
    <m/>
    <m/>
    <m/>
    <m/>
    <m/>
    <n v="0.81080934201801802"/>
    <m/>
    <m/>
    <m/>
    <m/>
    <m/>
    <m/>
    <n v="3.7"/>
    <n v="2.3E-2"/>
    <n v="0.94099999999999995"/>
    <n v="40.756"/>
    <m/>
    <m/>
    <m/>
    <m/>
    <m/>
    <m/>
    <m/>
    <m/>
    <m/>
    <m/>
    <m/>
    <m/>
    <m/>
    <n v="4.0000000000000001E-3"/>
    <n v="2.734"/>
    <m/>
    <n v="770.93200000000002"/>
    <n v="523.33333333333337"/>
    <m/>
    <m/>
    <m/>
    <m/>
    <m/>
    <m/>
    <m/>
    <m/>
    <m/>
    <m/>
    <m/>
    <m/>
    <m/>
    <m/>
    <m/>
    <m/>
    <m/>
    <m/>
    <m/>
    <m/>
  </r>
  <r>
    <s v="Lincoln1992Sow5AugIrrSomeNit2"/>
    <d v="1993-01-19T00:00:00"/>
    <m/>
    <m/>
    <m/>
    <m/>
    <m/>
    <m/>
    <m/>
    <m/>
    <m/>
    <m/>
    <m/>
    <m/>
    <m/>
    <m/>
    <n v="14.026999999999999"/>
    <n v="1696.85"/>
    <n v="805.33333333333337"/>
    <n v="1.6E-2"/>
    <n v="10.5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n v="2.0529999999999999"/>
    <m/>
    <n v="716.649"/>
    <n v="511.66666666666669"/>
    <m/>
    <m/>
    <m/>
    <m/>
    <m/>
    <m/>
    <m/>
    <m/>
    <m/>
    <m/>
    <m/>
    <m/>
    <m/>
    <m/>
    <m/>
    <m/>
    <m/>
    <m/>
    <m/>
    <m/>
  </r>
  <r>
    <s v="Lincoln1992Sow5AugIrrSomeNit2"/>
    <d v="1993-01-27T00:00:00"/>
    <m/>
    <m/>
    <m/>
    <m/>
    <m/>
    <m/>
    <m/>
    <m/>
    <m/>
    <m/>
    <m/>
    <m/>
    <m/>
    <m/>
    <n v="14.951000000000001"/>
    <n v="1679.8333333333333"/>
    <n v="850"/>
    <n v="1.7999999999999999E-2"/>
    <n v="12.0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n v="1.349"/>
    <m/>
    <n v="522.38699999999994"/>
    <n v="498.33333333333331"/>
    <m/>
    <m/>
    <m/>
    <m/>
    <m/>
    <m/>
    <m/>
    <m/>
    <m/>
    <m/>
    <m/>
    <m/>
    <m/>
    <m/>
    <m/>
    <m/>
    <m/>
    <m/>
    <m/>
    <m/>
  </r>
  <r>
    <s v="Lincoln1992Sow5AugIrrSomeNit2"/>
    <d v="1993-02-03T00:00:00"/>
    <m/>
    <m/>
    <m/>
    <m/>
    <m/>
    <m/>
    <m/>
    <m/>
    <m/>
    <m/>
    <m/>
    <m/>
    <m/>
    <m/>
    <n v="15.808999999999999"/>
    <n v="1547.505058915109"/>
    <n v="887.79405838667719"/>
    <n v="1.7999999999999999E-2"/>
    <n v="12.506"/>
    <m/>
    <n v="3.2318733333333328E-2"/>
    <m/>
    <n v="21821.034436333033"/>
    <m/>
    <n v="705.22819300533081"/>
    <m/>
    <m/>
    <m/>
    <m/>
    <m/>
    <m/>
    <m/>
    <m/>
    <m/>
    <m/>
    <m/>
    <m/>
    <m/>
    <m/>
    <m/>
    <s v="HarvestRipe"/>
    <m/>
    <m/>
    <m/>
    <m/>
    <m/>
    <m/>
    <m/>
    <n v="182.56586538134641"/>
    <m/>
    <n v="3.0000000000000001E-3"/>
    <n v="1.6930000000000001"/>
    <m/>
    <n v="659.71100000000001"/>
    <n v="508.33333333333331"/>
    <m/>
    <m/>
    <m/>
    <m/>
    <m/>
    <m/>
    <m/>
    <m/>
    <m/>
    <m/>
    <m/>
    <m/>
    <m/>
    <m/>
    <m/>
    <m/>
    <m/>
    <m/>
    <m/>
    <m/>
  </r>
  <r>
    <s v="Lincoln1992Sow5AugIrrSomeNit3"/>
    <d v="1992-10-07T00:00:00"/>
    <m/>
    <m/>
    <m/>
    <m/>
    <m/>
    <m/>
    <m/>
    <m/>
    <m/>
    <m/>
    <m/>
    <m/>
    <m/>
    <m/>
    <m/>
    <m/>
    <m/>
    <m/>
    <m/>
    <m/>
    <m/>
    <m/>
    <m/>
    <m/>
    <m/>
    <m/>
    <n v="0.15083350099841608"/>
    <m/>
    <m/>
    <m/>
    <m/>
    <m/>
    <m/>
    <n v="0.36333333333333334"/>
    <m/>
    <m/>
    <m/>
    <m/>
    <m/>
    <m/>
    <m/>
    <m/>
    <m/>
    <m/>
    <m/>
    <m/>
    <m/>
    <m/>
    <m/>
    <m/>
    <m/>
    <m/>
    <m/>
    <m/>
    <n v="516.35244973076465"/>
    <m/>
    <m/>
    <m/>
    <m/>
    <m/>
    <m/>
    <m/>
    <m/>
    <m/>
    <m/>
    <m/>
    <m/>
    <m/>
    <m/>
    <m/>
    <m/>
    <m/>
    <m/>
    <m/>
    <m/>
  </r>
  <r>
    <s v="Lincoln1992Sow5AugIrrSomeNit3"/>
    <d v="1992-10-20T00:00:00"/>
    <m/>
    <m/>
    <m/>
    <m/>
    <m/>
    <m/>
    <m/>
    <m/>
    <m/>
    <m/>
    <m/>
    <m/>
    <m/>
    <m/>
    <n v="4.423"/>
    <n v="93.383333333333326"/>
    <m/>
    <m/>
    <m/>
    <m/>
    <m/>
    <m/>
    <m/>
    <m/>
    <m/>
    <m/>
    <n v="0.27891625697339295"/>
    <m/>
    <m/>
    <m/>
    <m/>
    <m/>
    <m/>
    <n v="0.72666666666666668"/>
    <n v="5.1999999999999998E-2"/>
    <n v="2.9809999999999999"/>
    <n v="57.665999999999997"/>
    <m/>
    <m/>
    <m/>
    <m/>
    <m/>
    <m/>
    <m/>
    <m/>
    <m/>
    <m/>
    <m/>
    <m/>
    <m/>
    <n v="0.04"/>
    <n v="1.4419999999999999"/>
    <m/>
    <n v="35.701000000000001"/>
    <m/>
    <m/>
    <m/>
    <m/>
    <m/>
    <m/>
    <m/>
    <m/>
    <m/>
    <m/>
    <m/>
    <m/>
    <m/>
    <m/>
    <m/>
    <m/>
    <m/>
    <m/>
    <m/>
    <m/>
    <m/>
  </r>
  <r>
    <s v="Lincoln1992Sow5AugIrrSomeNit3"/>
    <d v="1992-11-03T00:00:00"/>
    <m/>
    <m/>
    <m/>
    <m/>
    <m/>
    <m/>
    <m/>
    <m/>
    <m/>
    <m/>
    <m/>
    <m/>
    <m/>
    <m/>
    <n v="8.3879999999999999"/>
    <n v="222.83333333333331"/>
    <m/>
    <m/>
    <m/>
    <m/>
    <m/>
    <m/>
    <m/>
    <m/>
    <m/>
    <m/>
    <n v="0.88415474649694314"/>
    <m/>
    <m/>
    <m/>
    <m/>
    <m/>
    <m/>
    <n v="4.79"/>
    <n v="4.2999999999999997E-2"/>
    <n v="5.84"/>
    <n v="136.08000000000001"/>
    <m/>
    <m/>
    <m/>
    <m/>
    <m/>
    <m/>
    <m/>
    <m/>
    <m/>
    <m/>
    <m/>
    <m/>
    <m/>
    <n v="3.3000000000000002E-2"/>
    <n v="2.548"/>
    <m/>
    <n v="78.221999999999994"/>
    <n v="1076.6666666666667"/>
    <m/>
    <m/>
    <m/>
    <m/>
    <m/>
    <m/>
    <m/>
    <m/>
    <m/>
    <m/>
    <m/>
    <m/>
    <m/>
    <m/>
    <m/>
    <m/>
    <m/>
    <m/>
    <m/>
    <m/>
  </r>
  <r>
    <s v="Lincoln1992Sow5AugIrrSomeNit3"/>
    <d v="1992-11-17T00:00:00"/>
    <m/>
    <m/>
    <m/>
    <m/>
    <m/>
    <m/>
    <m/>
    <m/>
    <m/>
    <m/>
    <m/>
    <m/>
    <m/>
    <m/>
    <n v="16.472999999999999"/>
    <n v="716.11666666666667"/>
    <m/>
    <m/>
    <m/>
    <m/>
    <m/>
    <m/>
    <m/>
    <m/>
    <m/>
    <m/>
    <n v="0.95517548144073317"/>
    <m/>
    <m/>
    <m/>
    <m/>
    <m/>
    <m/>
    <n v="6.9"/>
    <n v="3.7999999999999999E-2"/>
    <n v="11.36"/>
    <n v="295.16399999999999"/>
    <m/>
    <m/>
    <m/>
    <m/>
    <m/>
    <m/>
    <m/>
    <m/>
    <m/>
    <m/>
    <m/>
    <m/>
    <m/>
    <n v="1.6E-2"/>
    <n v="5.1130000000000004"/>
    <m/>
    <n v="335.00799999999998"/>
    <n v="1051.6666666666667"/>
    <m/>
    <m/>
    <m/>
    <m/>
    <m/>
    <m/>
    <m/>
    <m/>
    <m/>
    <m/>
    <m/>
    <m/>
    <m/>
    <m/>
    <m/>
    <m/>
    <m/>
    <m/>
    <m/>
    <m/>
  </r>
  <r>
    <s v="Lincoln1992Sow5AugIrrSomeNit3"/>
    <d v="1992-11-24T00:00:00"/>
    <m/>
    <m/>
    <m/>
    <m/>
    <m/>
    <m/>
    <m/>
    <m/>
    <m/>
    <m/>
    <m/>
    <m/>
    <m/>
    <m/>
    <m/>
    <m/>
    <m/>
    <m/>
    <m/>
    <m/>
    <m/>
    <m/>
    <m/>
    <m/>
    <m/>
    <m/>
    <n v="0.95497331657742712"/>
    <m/>
    <m/>
    <m/>
    <m/>
    <m/>
    <m/>
    <n v="6.89"/>
    <m/>
    <m/>
    <m/>
    <m/>
    <m/>
    <m/>
    <m/>
    <m/>
    <m/>
    <m/>
    <m/>
    <m/>
    <m/>
    <m/>
    <m/>
    <m/>
    <m/>
    <m/>
    <m/>
    <m/>
    <n v="1110"/>
    <m/>
    <m/>
    <m/>
    <m/>
    <m/>
    <m/>
    <m/>
    <m/>
    <m/>
    <m/>
    <m/>
    <m/>
    <m/>
    <m/>
    <m/>
    <m/>
    <m/>
    <m/>
    <m/>
    <m/>
  </r>
  <r>
    <s v="Lincoln1992Sow5AugIrrSomeNit3"/>
    <d v="1992-12-01T00:00:00"/>
    <m/>
    <m/>
    <m/>
    <m/>
    <m/>
    <m/>
    <m/>
    <m/>
    <m/>
    <m/>
    <m/>
    <m/>
    <m/>
    <m/>
    <n v="15.135999999999999"/>
    <n v="1004.3166666666667"/>
    <m/>
    <m/>
    <m/>
    <m/>
    <m/>
    <m/>
    <m/>
    <m/>
    <m/>
    <m/>
    <n v="0.94436818337853412"/>
    <m/>
    <m/>
    <m/>
    <m/>
    <m/>
    <m/>
    <n v="6.42"/>
    <n v="3.5999999999999997E-2"/>
    <n v="8.1129999999999995"/>
    <n v="226.89599999999999"/>
    <m/>
    <m/>
    <m/>
    <m/>
    <m/>
    <m/>
    <m/>
    <m/>
    <m/>
    <m/>
    <m/>
    <m/>
    <m/>
    <n v="0.01"/>
    <n v="7.0229999999999997"/>
    <m/>
    <n v="709.899"/>
    <m/>
    <m/>
    <m/>
    <m/>
    <m/>
    <m/>
    <m/>
    <m/>
    <m/>
    <m/>
    <m/>
    <m/>
    <m/>
    <m/>
    <m/>
    <m/>
    <m/>
    <m/>
    <m/>
    <m/>
    <m/>
  </r>
  <r>
    <s v="Lincoln1992Sow5AugIrrSomeNit3"/>
    <d v="1992-12-08T00:00:00"/>
    <m/>
    <m/>
    <m/>
    <m/>
    <m/>
    <m/>
    <m/>
    <m/>
    <m/>
    <m/>
    <m/>
    <m/>
    <m/>
    <m/>
    <n v="19.376000000000001"/>
    <n v="1329.8333333333335"/>
    <n v="215.66666666666669"/>
    <n v="1.9E-2"/>
    <n v="3.1840000000000002"/>
    <m/>
    <m/>
    <m/>
    <m/>
    <m/>
    <m/>
    <m/>
    <n v="0.93575169905549693"/>
    <m/>
    <m/>
    <m/>
    <m/>
    <m/>
    <m/>
    <n v="6.1000000000000005"/>
    <n v="3.5000000000000003E-2"/>
    <n v="8.0359999999999996"/>
    <n v="227.27500000000001"/>
    <m/>
    <m/>
    <m/>
    <m/>
    <m/>
    <m/>
    <m/>
    <m/>
    <m/>
    <m/>
    <m/>
    <m/>
    <m/>
    <n v="8.9999999999999993E-3"/>
    <n v="7.718"/>
    <m/>
    <n v="844.30100000000004"/>
    <n v="531.66666666666663"/>
    <m/>
    <m/>
    <m/>
    <m/>
    <m/>
    <m/>
    <m/>
    <m/>
    <m/>
    <m/>
    <m/>
    <m/>
    <m/>
    <m/>
    <m/>
    <m/>
    <m/>
    <m/>
    <m/>
    <m/>
  </r>
  <r>
    <s v="Lincoln1992Sow5AugIrrSomeNit3"/>
    <d v="1992-12-15T00:00:00"/>
    <m/>
    <m/>
    <m/>
    <m/>
    <m/>
    <m/>
    <m/>
    <m/>
    <m/>
    <m/>
    <m/>
    <m/>
    <m/>
    <m/>
    <n v="16.343"/>
    <n v="1269.6666666666667"/>
    <n v="228.16666666666666"/>
    <n v="1.7000000000000001E-2"/>
    <n v="3.0539999999999998"/>
    <m/>
    <m/>
    <m/>
    <m/>
    <m/>
    <m/>
    <m/>
    <n v="0.91009484521055994"/>
    <m/>
    <m/>
    <m/>
    <m/>
    <m/>
    <m/>
    <n v="5.3533333333333335"/>
    <n v="3.4000000000000002E-2"/>
    <n v="5.2190000000000003"/>
    <n v="153.327"/>
    <m/>
    <m/>
    <m/>
    <m/>
    <m/>
    <m/>
    <m/>
    <m/>
    <m/>
    <m/>
    <m/>
    <m/>
    <m/>
    <n v="0.01"/>
    <n v="7.6070000000000002"/>
    <m/>
    <n v="803.76400000000001"/>
    <n v="708.33333333333337"/>
    <m/>
    <m/>
    <m/>
    <m/>
    <m/>
    <m/>
    <m/>
    <m/>
    <m/>
    <m/>
    <m/>
    <m/>
    <m/>
    <m/>
    <m/>
    <m/>
    <m/>
    <m/>
    <m/>
    <m/>
  </r>
  <r>
    <s v="Lincoln1992Sow5AugIrrSomeNit3"/>
    <d v="1992-12-21T00:00:00"/>
    <m/>
    <m/>
    <m/>
    <m/>
    <m/>
    <m/>
    <m/>
    <m/>
    <m/>
    <m/>
    <m/>
    <m/>
    <m/>
    <m/>
    <n v="11.815"/>
    <n v="1680.0833333333333"/>
    <n v="337.83333333333331"/>
    <n v="1.2E-2"/>
    <n v="3.2709999999999999"/>
    <m/>
    <m/>
    <m/>
    <m/>
    <m/>
    <m/>
    <m/>
    <n v="0.86172350342755577"/>
    <m/>
    <m/>
    <m/>
    <m/>
    <m/>
    <m/>
    <n v="4.3966666666666665"/>
    <n v="3.1E-2"/>
    <n v="5.1959999999999997"/>
    <n v="193.92500000000001"/>
    <m/>
    <m/>
    <m/>
    <m/>
    <m/>
    <m/>
    <m/>
    <m/>
    <m/>
    <m/>
    <m/>
    <m/>
    <m/>
    <n v="7.0000000000000001E-3"/>
    <n v="6.5910000000000002"/>
    <m/>
    <n v="1037.3620000000001"/>
    <n v="525"/>
    <m/>
    <m/>
    <m/>
    <m/>
    <m/>
    <m/>
    <m/>
    <m/>
    <m/>
    <m/>
    <m/>
    <m/>
    <m/>
    <m/>
    <m/>
    <m/>
    <m/>
    <m/>
    <m/>
    <m/>
  </r>
  <r>
    <s v="Lincoln1992Sow5AugIrrSomeNit3"/>
    <d v="1992-12-29T00:00:00"/>
    <m/>
    <m/>
    <m/>
    <m/>
    <m/>
    <m/>
    <m/>
    <m/>
    <m/>
    <m/>
    <m/>
    <m/>
    <m/>
    <m/>
    <n v="20.053000000000001"/>
    <n v="1746.2"/>
    <n v="513.5"/>
    <n v="0.02"/>
    <n v="7.8819999999999997"/>
    <m/>
    <m/>
    <m/>
    <m/>
    <m/>
    <m/>
    <m/>
    <n v="0.85470658071959593"/>
    <m/>
    <m/>
    <m/>
    <m/>
    <m/>
    <m/>
    <n v="4.2866666666666662"/>
    <n v="3.2000000000000001E-2"/>
    <n v="4.7279999999999998"/>
    <n v="149.773"/>
    <m/>
    <m/>
    <m/>
    <m/>
    <m/>
    <m/>
    <m/>
    <m/>
    <m/>
    <m/>
    <m/>
    <m/>
    <m/>
    <n v="7.0000000000000001E-3"/>
    <n v="6.4"/>
    <m/>
    <n v="988.86400000000003"/>
    <n v="675"/>
    <m/>
    <m/>
    <m/>
    <m/>
    <m/>
    <m/>
    <m/>
    <m/>
    <m/>
    <m/>
    <m/>
    <m/>
    <m/>
    <m/>
    <m/>
    <m/>
    <m/>
    <m/>
    <m/>
    <m/>
  </r>
  <r>
    <s v="Lincoln1992Sow5AugIrrSomeNit3"/>
    <d v="1993-01-05T00:00:00"/>
    <m/>
    <m/>
    <m/>
    <m/>
    <m/>
    <m/>
    <m/>
    <m/>
    <m/>
    <m/>
    <m/>
    <m/>
    <m/>
    <m/>
    <n v="20.388000000000002"/>
    <n v="1758.75"/>
    <n v="631.83333333333337"/>
    <n v="0.02"/>
    <n v="9.9320000000000004"/>
    <m/>
    <m/>
    <m/>
    <m/>
    <m/>
    <m/>
    <m/>
    <n v="0.81080934201801802"/>
    <m/>
    <m/>
    <m/>
    <m/>
    <m/>
    <m/>
    <n v="3.7"/>
    <n v="2.9000000000000001E-2"/>
    <n v="3.5470000000000002"/>
    <n v="124.691"/>
    <m/>
    <m/>
    <m/>
    <m/>
    <m/>
    <m/>
    <m/>
    <m/>
    <m/>
    <m/>
    <m/>
    <m/>
    <m/>
    <n v="6.0000000000000001E-3"/>
    <n v="5.6260000000000003"/>
    <m/>
    <n v="907.91200000000003"/>
    <n v="608.33333333333337"/>
    <m/>
    <m/>
    <m/>
    <m/>
    <m/>
    <m/>
    <m/>
    <m/>
    <m/>
    <m/>
    <m/>
    <m/>
    <m/>
    <m/>
    <m/>
    <m/>
    <m/>
    <m/>
    <m/>
    <m/>
  </r>
  <r>
    <s v="Lincoln1992Sow5AugIrrSomeNit3"/>
    <d v="1993-01-12T00:00:00"/>
    <m/>
    <m/>
    <m/>
    <m/>
    <m/>
    <m/>
    <m/>
    <m/>
    <m/>
    <m/>
    <m/>
    <m/>
    <m/>
    <m/>
    <n v="18.151"/>
    <n v="1581.2333333333333"/>
    <n v="682.33333333333326"/>
    <n v="2.1000000000000001E-2"/>
    <n v="11.138"/>
    <m/>
    <m/>
    <m/>
    <m/>
    <m/>
    <m/>
    <m/>
    <n v="0.82915524494259096"/>
    <m/>
    <m/>
    <m/>
    <m/>
    <m/>
    <m/>
    <n v="3.9266666666666667"/>
    <n v="0.03"/>
    <n v="2.8359999999999999"/>
    <n v="95.527000000000001"/>
    <m/>
    <m/>
    <m/>
    <m/>
    <m/>
    <m/>
    <m/>
    <m/>
    <m/>
    <m/>
    <m/>
    <m/>
    <m/>
    <n v="5.0000000000000001E-3"/>
    <n v="3.7349999999999999"/>
    <m/>
    <n v="726.56600000000003"/>
    <n v="615"/>
    <m/>
    <m/>
    <m/>
    <m/>
    <m/>
    <m/>
    <m/>
    <m/>
    <m/>
    <m/>
    <m/>
    <m/>
    <m/>
    <m/>
    <m/>
    <m/>
    <m/>
    <m/>
    <m/>
    <m/>
  </r>
  <r>
    <s v="Lincoln1992Sow5AugIrrSomeNit3"/>
    <d v="1993-01-19T00:00:00"/>
    <m/>
    <m/>
    <m/>
    <m/>
    <m/>
    <m/>
    <m/>
    <m/>
    <m/>
    <m/>
    <m/>
    <m/>
    <m/>
    <m/>
    <n v="17.818000000000001"/>
    <n v="1608.4166666666667"/>
    <n v="811.83333333333337"/>
    <n v="2.1999999999999999E-2"/>
    <n v="13.782999999999999"/>
    <m/>
    <m/>
    <m/>
    <m/>
    <m/>
    <m/>
    <m/>
    <m/>
    <m/>
    <m/>
    <m/>
    <m/>
    <m/>
    <m/>
    <m/>
    <m/>
    <m/>
    <n v="73.534000000000006"/>
    <m/>
    <m/>
    <m/>
    <m/>
    <m/>
    <m/>
    <m/>
    <m/>
    <m/>
    <m/>
    <m/>
    <m/>
    <m/>
    <n v="4.0000000000000001E-3"/>
    <n v="2.3860000000000001"/>
    <m/>
    <n v="634.87599999999998"/>
    <n v="505"/>
    <m/>
    <m/>
    <m/>
    <m/>
    <m/>
    <m/>
    <m/>
    <m/>
    <m/>
    <m/>
    <m/>
    <m/>
    <m/>
    <m/>
    <m/>
    <m/>
    <m/>
    <m/>
    <m/>
    <m/>
  </r>
  <r>
    <s v="Lincoln1992Sow5AugIrrSomeNit3"/>
    <d v="1993-01-27T00:00:00"/>
    <m/>
    <m/>
    <m/>
    <m/>
    <m/>
    <m/>
    <m/>
    <m/>
    <m/>
    <m/>
    <m/>
    <m/>
    <m/>
    <m/>
    <n v="20.193999999999999"/>
    <n v="1936"/>
    <n v="909.5"/>
    <n v="2.3E-2"/>
    <n v="16.297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0000000000000001E-3"/>
    <n v="2.0499999999999998"/>
    <m/>
    <n v="549.50099999999998"/>
    <n v="533.33333333333337"/>
    <m/>
    <m/>
    <m/>
    <m/>
    <m/>
    <m/>
    <m/>
    <m/>
    <m/>
    <m/>
    <m/>
    <m/>
    <m/>
    <m/>
    <m/>
    <m/>
    <m/>
    <m/>
    <m/>
    <m/>
  </r>
  <r>
    <s v="Lincoln1992Sow5AugIrrSomeNit3"/>
    <d v="1993-02-03T00:00:00"/>
    <m/>
    <m/>
    <m/>
    <m/>
    <m/>
    <m/>
    <m/>
    <m/>
    <m/>
    <m/>
    <m/>
    <m/>
    <m/>
    <m/>
    <n v="21.542000000000002"/>
    <n v="1597.2373259057495"/>
    <n v="964.31463576479655"/>
    <n v="2.3E-2"/>
    <n v="17.242000000000001"/>
    <m/>
    <n v="3.0430266666666667E-2"/>
    <m/>
    <n v="24775.103743145632"/>
    <m/>
    <n v="753.91301359825309"/>
    <m/>
    <m/>
    <m/>
    <m/>
    <m/>
    <m/>
    <m/>
    <m/>
    <m/>
    <m/>
    <m/>
    <m/>
    <m/>
    <m/>
    <m/>
    <s v="HarvestRipe"/>
    <m/>
    <m/>
    <m/>
    <m/>
    <m/>
    <m/>
    <m/>
    <n v="210.40162216654355"/>
    <m/>
    <n v="4.0000000000000001E-3"/>
    <n v="2.3839999999999999"/>
    <m/>
    <n v="632.93700000000001"/>
    <n v="561.66666666666663"/>
    <m/>
    <m/>
    <m/>
    <m/>
    <m/>
    <m/>
    <m/>
    <m/>
    <m/>
    <m/>
    <m/>
    <m/>
    <m/>
    <m/>
    <m/>
    <m/>
    <m/>
    <m/>
    <m/>
    <m/>
  </r>
  <r>
    <s v="Lincoln1992Sow5AugIrrSomeNit1"/>
    <d v="1992-10-07T00:00:00"/>
    <m/>
    <m/>
    <m/>
    <m/>
    <m/>
    <m/>
    <m/>
    <m/>
    <m/>
    <m/>
    <m/>
    <m/>
    <m/>
    <m/>
    <m/>
    <m/>
    <m/>
    <m/>
    <m/>
    <m/>
    <m/>
    <m/>
    <m/>
    <m/>
    <m/>
    <m/>
    <n v="0.126939129574553"/>
    <m/>
    <m/>
    <m/>
    <m/>
    <m/>
    <m/>
    <n v="0.30166666666666664"/>
    <m/>
    <m/>
    <m/>
    <m/>
    <m/>
    <m/>
    <m/>
    <m/>
    <m/>
    <m/>
    <m/>
    <m/>
    <m/>
    <m/>
    <m/>
    <m/>
    <m/>
    <m/>
    <m/>
    <m/>
    <n v="565.8206429519297"/>
    <m/>
    <m/>
    <m/>
    <m/>
    <m/>
    <m/>
    <m/>
    <m/>
    <m/>
    <m/>
    <m/>
    <m/>
    <m/>
    <m/>
    <m/>
    <m/>
    <m/>
    <m/>
    <m/>
    <m/>
  </r>
  <r>
    <s v="Lincoln1992Sow5AugIrrSomeNit1"/>
    <d v="1992-10-20T00:00:00"/>
    <m/>
    <m/>
    <m/>
    <m/>
    <m/>
    <m/>
    <m/>
    <m/>
    <m/>
    <m/>
    <m/>
    <m/>
    <m/>
    <m/>
    <n v="4.1120000000000001"/>
    <n v="108.1"/>
    <m/>
    <m/>
    <m/>
    <m/>
    <m/>
    <m/>
    <m/>
    <m/>
    <m/>
    <m/>
    <n v="0.23776471653196096"/>
    <m/>
    <m/>
    <m/>
    <m/>
    <m/>
    <m/>
    <n v="0.60333333333333328"/>
    <n v="4.2999999999999997E-2"/>
    <n v="2.4289999999999998"/>
    <n v="56.448"/>
    <m/>
    <m/>
    <m/>
    <m/>
    <m/>
    <m/>
    <m/>
    <m/>
    <m/>
    <m/>
    <m/>
    <m/>
    <m/>
    <n v="3.3000000000000002E-2"/>
    <n v="1.6830000000000001"/>
    <m/>
    <n v="51.634999999999998"/>
    <m/>
    <m/>
    <m/>
    <m/>
    <m/>
    <m/>
    <m/>
    <m/>
    <m/>
    <m/>
    <m/>
    <m/>
    <m/>
    <m/>
    <m/>
    <m/>
    <m/>
    <m/>
    <m/>
    <m/>
    <m/>
  </r>
  <r>
    <s v="Lincoln1992Sow5AugIrrSomeNit1"/>
    <d v="1992-11-03T00:00:00"/>
    <m/>
    <m/>
    <m/>
    <m/>
    <m/>
    <m/>
    <m/>
    <m/>
    <m/>
    <m/>
    <m/>
    <m/>
    <m/>
    <m/>
    <n v="7.399"/>
    <n v="247.5"/>
    <m/>
    <m/>
    <m/>
    <m/>
    <m/>
    <m/>
    <m/>
    <m/>
    <m/>
    <m/>
    <n v="0.79268170298984342"/>
    <m/>
    <m/>
    <m/>
    <m/>
    <m/>
    <m/>
    <n v="3.4966666666666666"/>
    <n v="3.5999999999999997E-2"/>
    <n v="4.649"/>
    <n v="128.756"/>
    <m/>
    <m/>
    <m/>
    <m/>
    <m/>
    <m/>
    <m/>
    <m/>
    <m/>
    <m/>
    <m/>
    <m/>
    <m/>
    <n v="2.4E-2"/>
    <n v="2.7509999999999999"/>
    <m/>
    <n v="113.166"/>
    <n v="1158.3333333333333"/>
    <m/>
    <m/>
    <m/>
    <m/>
    <m/>
    <m/>
    <m/>
    <m/>
    <m/>
    <m/>
    <m/>
    <m/>
    <m/>
    <m/>
    <m/>
    <m/>
    <m/>
    <m/>
    <m/>
    <m/>
  </r>
  <r>
    <s v="Lincoln1992Sow5AugIrrSomeNit1"/>
    <d v="1992-11-17T00:00:00"/>
    <m/>
    <m/>
    <m/>
    <m/>
    <m/>
    <m/>
    <m/>
    <m/>
    <m/>
    <m/>
    <m/>
    <m/>
    <m/>
    <m/>
    <n v="7.4550000000000001"/>
    <n v="562.83333333333326"/>
    <m/>
    <m/>
    <m/>
    <m/>
    <m/>
    <m/>
    <m/>
    <m/>
    <m/>
    <m/>
    <n v="0.88187359511114849"/>
    <m/>
    <m/>
    <m/>
    <m/>
    <m/>
    <m/>
    <n v="4.746666666666667"/>
    <n v="2.9000000000000001E-2"/>
    <n v="4.7160000000000002"/>
    <n v="159.91499999999999"/>
    <m/>
    <m/>
    <m/>
    <m/>
    <m/>
    <m/>
    <m/>
    <m/>
    <m/>
    <m/>
    <m/>
    <m/>
    <m/>
    <n v="8.0000000000000002E-3"/>
    <n v="2.7389999999999999"/>
    <m/>
    <n v="351.80900000000003"/>
    <n v="1085"/>
    <m/>
    <m/>
    <m/>
    <m/>
    <m/>
    <m/>
    <m/>
    <m/>
    <m/>
    <m/>
    <m/>
    <m/>
    <m/>
    <m/>
    <m/>
    <m/>
    <m/>
    <m/>
    <m/>
    <m/>
  </r>
  <r>
    <s v="Lincoln1992Sow5AugIrrSomeNit1"/>
    <d v="1992-11-24T00:00:00"/>
    <m/>
    <m/>
    <m/>
    <m/>
    <m/>
    <m/>
    <m/>
    <m/>
    <m/>
    <m/>
    <m/>
    <m/>
    <m/>
    <m/>
    <m/>
    <m/>
    <m/>
    <m/>
    <m/>
    <m/>
    <m/>
    <m/>
    <m/>
    <m/>
    <m/>
    <m/>
    <n v="0.87791039052849085"/>
    <m/>
    <m/>
    <m/>
    <m/>
    <m/>
    <m/>
    <n v="4.6733333333333338"/>
    <m/>
    <m/>
    <m/>
    <m/>
    <m/>
    <m/>
    <m/>
    <m/>
    <m/>
    <m/>
    <m/>
    <m/>
    <m/>
    <m/>
    <m/>
    <m/>
    <m/>
    <m/>
    <m/>
    <m/>
    <n v="953.33333333333337"/>
    <m/>
    <m/>
    <m/>
    <m/>
    <m/>
    <m/>
    <m/>
    <m/>
    <m/>
    <m/>
    <m/>
    <m/>
    <m/>
    <m/>
    <m/>
    <m/>
    <m/>
    <m/>
    <m/>
    <m/>
  </r>
  <r>
    <s v="Lincoln1992Sow5AugIrrSomeNit1"/>
    <d v="1992-12-01T00:00:00"/>
    <m/>
    <m/>
    <m/>
    <m/>
    <m/>
    <m/>
    <m/>
    <m/>
    <m/>
    <m/>
    <m/>
    <m/>
    <m/>
    <m/>
    <n v="6.952"/>
    <n v="828.11666666666667"/>
    <m/>
    <m/>
    <m/>
    <m/>
    <m/>
    <m/>
    <m/>
    <m/>
    <m/>
    <m/>
    <n v="0.83144615072878325"/>
    <m/>
    <m/>
    <m/>
    <m/>
    <m/>
    <m/>
    <n v="3.9566666666666666"/>
    <n v="2.7E-2"/>
    <n v="3.2890000000000001"/>
    <n v="122.669"/>
    <m/>
    <m/>
    <m/>
    <m/>
    <m/>
    <m/>
    <m/>
    <m/>
    <m/>
    <m/>
    <m/>
    <m/>
    <m/>
    <n v="6.0000000000000001E-3"/>
    <n v="3.6629999999999998"/>
    <m/>
    <n v="658.65899999999999"/>
    <m/>
    <m/>
    <m/>
    <m/>
    <m/>
    <m/>
    <m/>
    <m/>
    <m/>
    <m/>
    <m/>
    <m/>
    <m/>
    <m/>
    <m/>
    <m/>
    <m/>
    <m/>
    <m/>
    <m/>
    <m/>
  </r>
  <r>
    <s v="Lincoln1992Sow5AugIrrSomeNit1"/>
    <d v="1992-12-08T00:00:00"/>
    <m/>
    <m/>
    <m/>
    <m/>
    <m/>
    <m/>
    <m/>
    <m/>
    <m/>
    <m/>
    <m/>
    <m/>
    <m/>
    <m/>
    <n v="9.3330000000000002"/>
    <n v="1059.7333333333333"/>
    <n v="154"/>
    <n v="1.6E-2"/>
    <n v="1.879"/>
    <m/>
    <m/>
    <m/>
    <m/>
    <m/>
    <m/>
    <m/>
    <n v="0.83295632937462583"/>
    <m/>
    <m/>
    <m/>
    <m/>
    <m/>
    <m/>
    <n v="3.9766666666666666"/>
    <n v="2.5999999999999999E-2"/>
    <n v="2.875"/>
    <n v="110.36799999999999"/>
    <m/>
    <m/>
    <m/>
    <m/>
    <m/>
    <m/>
    <m/>
    <m/>
    <m/>
    <m/>
    <m/>
    <m/>
    <m/>
    <n v="6.0000000000000001E-3"/>
    <n v="4.2690000000000001"/>
    <m/>
    <n v="732.29499999999996"/>
    <n v="426.66666666666669"/>
    <m/>
    <m/>
    <m/>
    <m/>
    <m/>
    <m/>
    <m/>
    <m/>
    <m/>
    <m/>
    <m/>
    <m/>
    <m/>
    <m/>
    <m/>
    <m/>
    <m/>
    <m/>
    <m/>
    <m/>
  </r>
  <r>
    <s v="Lincoln1992Sow5AugIrrSomeNit1"/>
    <d v="1992-12-15T00:00:00"/>
    <m/>
    <m/>
    <m/>
    <m/>
    <m/>
    <m/>
    <m/>
    <m/>
    <m/>
    <m/>
    <m/>
    <m/>
    <m/>
    <m/>
    <n v="7.4459999999999997"/>
    <n v="1045.1666666666665"/>
    <n v="182.66666666666669"/>
    <n v="1.4E-2"/>
    <n v="2.012"/>
    <m/>
    <m/>
    <m/>
    <m/>
    <m/>
    <m/>
    <m/>
    <n v="0.78052128026889778"/>
    <m/>
    <m/>
    <m/>
    <m/>
    <m/>
    <m/>
    <n v="3.37"/>
    <n v="2.4E-2"/>
    <n v="1.722"/>
    <n v="72.686999999999998"/>
    <m/>
    <m/>
    <m/>
    <m/>
    <m/>
    <m/>
    <m/>
    <m/>
    <m/>
    <m/>
    <m/>
    <m/>
    <m/>
    <n v="5.0000000000000001E-3"/>
    <n v="3.3460000000000001"/>
    <m/>
    <n v="721.68499999999995"/>
    <n v="520"/>
    <m/>
    <m/>
    <m/>
    <m/>
    <m/>
    <m/>
    <m/>
    <m/>
    <m/>
    <m/>
    <m/>
    <m/>
    <m/>
    <m/>
    <m/>
    <m/>
    <m/>
    <m/>
    <m/>
    <m/>
  </r>
  <r>
    <s v="Lincoln1992Sow5AugIrrSomeNit1"/>
    <d v="1992-12-21T00:00:00"/>
    <m/>
    <m/>
    <m/>
    <m/>
    <m/>
    <m/>
    <m/>
    <m/>
    <m/>
    <m/>
    <m/>
    <m/>
    <m/>
    <m/>
    <n v="10.143000000000001"/>
    <n v="1312.5833333333333"/>
    <n v="278.83333333333331"/>
    <n v="1.7000000000000001E-2"/>
    <n v="3.698"/>
    <m/>
    <m/>
    <m/>
    <m/>
    <m/>
    <m/>
    <m/>
    <n v="0.73125706815560565"/>
    <m/>
    <m/>
    <m/>
    <m/>
    <m/>
    <m/>
    <n v="2.92"/>
    <n v="2.3E-2"/>
    <n v="2.0190000000000001"/>
    <n v="88.093000000000004"/>
    <m/>
    <m/>
    <m/>
    <m/>
    <m/>
    <m/>
    <m/>
    <m/>
    <m/>
    <m/>
    <m/>
    <m/>
    <m/>
    <n v="5.0000000000000001E-3"/>
    <n v="3.867"/>
    <m/>
    <n v="845.53899999999999"/>
    <n v="436.66666666666669"/>
    <m/>
    <m/>
    <m/>
    <m/>
    <m/>
    <m/>
    <m/>
    <m/>
    <m/>
    <m/>
    <m/>
    <m/>
    <m/>
    <m/>
    <m/>
    <m/>
    <m/>
    <m/>
    <m/>
    <m/>
  </r>
  <r>
    <s v="Lincoln1992Sow5AugIrrSomeNit1"/>
    <d v="1992-12-29T00:00:00"/>
    <m/>
    <m/>
    <m/>
    <m/>
    <m/>
    <m/>
    <m/>
    <m/>
    <m/>
    <m/>
    <m/>
    <m/>
    <m/>
    <m/>
    <n v="8.9920000000000009"/>
    <n v="1233.1666666666667"/>
    <n v="357.8"/>
    <n v="1.4999999999999999E-2"/>
    <n v="4.2919999999999998"/>
    <m/>
    <m/>
    <m/>
    <m/>
    <m/>
    <m/>
    <m/>
    <n v="0.7824877264651009"/>
    <m/>
    <m/>
    <m/>
    <m/>
    <m/>
    <m/>
    <n v="3.39"/>
    <n v="2.1999999999999999E-2"/>
    <n v="1.3919999999999999"/>
    <n v="62.564999999999998"/>
    <m/>
    <m/>
    <m/>
    <m/>
    <m/>
    <m/>
    <m/>
    <m/>
    <m/>
    <m/>
    <m/>
    <m/>
    <m/>
    <n v="4.0000000000000001E-3"/>
    <n v="2.589"/>
    <m/>
    <n v="742.50400000000002"/>
    <n v="481.66666666666669"/>
    <m/>
    <m/>
    <m/>
    <m/>
    <m/>
    <m/>
    <m/>
    <m/>
    <m/>
    <m/>
    <m/>
    <m/>
    <m/>
    <m/>
    <m/>
    <m/>
    <m/>
    <m/>
    <m/>
    <m/>
  </r>
  <r>
    <s v="Lincoln1992Sow5AugIrrSomeNit1"/>
    <d v="1993-01-05T00:00:00"/>
    <m/>
    <m/>
    <m/>
    <m/>
    <m/>
    <m/>
    <m/>
    <m/>
    <m/>
    <m/>
    <m/>
    <m/>
    <m/>
    <m/>
    <n v="8.141"/>
    <n v="1139.0333333333333"/>
    <n v="393"/>
    <n v="1.4999999999999999E-2"/>
    <n v="4.7220000000000004"/>
    <m/>
    <m/>
    <m/>
    <m/>
    <m/>
    <m/>
    <m/>
    <n v="0.69608280513742149"/>
    <m/>
    <m/>
    <m/>
    <m/>
    <m/>
    <m/>
    <n v="2.6466666666666665"/>
    <n v="1.6E-2"/>
    <n v="0.626"/>
    <n v="35.792000000000002"/>
    <m/>
    <m/>
    <m/>
    <m/>
    <m/>
    <m/>
    <m/>
    <m/>
    <m/>
    <m/>
    <m/>
    <m/>
    <m/>
    <n v="3.0000000000000001E-3"/>
    <n v="2.004"/>
    <m/>
    <n v="622.06600000000003"/>
    <n v="460"/>
    <m/>
    <m/>
    <m/>
    <m/>
    <m/>
    <m/>
    <m/>
    <m/>
    <m/>
    <m/>
    <m/>
    <m/>
    <m/>
    <m/>
    <m/>
    <m/>
    <m/>
    <m/>
    <m/>
    <m/>
  </r>
  <r>
    <s v="Lincoln1992Sow5AugIrrSomeNit1"/>
    <d v="1993-01-12T00:00:00"/>
    <m/>
    <m/>
    <m/>
    <m/>
    <m/>
    <m/>
    <m/>
    <m/>
    <m/>
    <m/>
    <m/>
    <m/>
    <m/>
    <m/>
    <n v="9.6310000000000002"/>
    <n v="1293.45"/>
    <n v="533.16666666666663"/>
    <n v="1.6E-2"/>
    <n v="6.7949999999999999"/>
    <m/>
    <m/>
    <m/>
    <m/>
    <m/>
    <m/>
    <m/>
    <n v="0.68729655574114634"/>
    <m/>
    <m/>
    <m/>
    <m/>
    <m/>
    <m/>
    <n v="2.5833333333333335"/>
    <n v="2.1000000000000001E-2"/>
    <n v="0.22600000000000001"/>
    <n v="10.930999999999999"/>
    <m/>
    <m/>
    <m/>
    <m/>
    <m/>
    <m/>
    <m/>
    <m/>
    <m/>
    <m/>
    <m/>
    <m/>
    <m/>
    <n v="3.0000000000000001E-3"/>
    <n v="1.6910000000000001"/>
    <m/>
    <n v="630.08199999999999"/>
    <n v="446.66666666666669"/>
    <m/>
    <m/>
    <m/>
    <m/>
    <m/>
    <m/>
    <m/>
    <m/>
    <m/>
    <m/>
    <m/>
    <m/>
    <m/>
    <m/>
    <m/>
    <m/>
    <m/>
    <m/>
    <m/>
    <m/>
  </r>
  <r>
    <s v="Lincoln1992Sow5AugIrrSomeNit1"/>
    <d v="1993-01-19T00:00:00"/>
    <m/>
    <m/>
    <m/>
    <m/>
    <m/>
    <m/>
    <m/>
    <m/>
    <m/>
    <m/>
    <m/>
    <m/>
    <m/>
    <m/>
    <n v="8.9239999999999995"/>
    <n v="1288.3999999999999"/>
    <n v="608.16666666666663"/>
    <n v="1.2999999999999999E-2"/>
    <n v="6.352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E-3"/>
    <n v="1.35"/>
    <m/>
    <n v="561.53800000000001"/>
    <n v="450"/>
    <m/>
    <m/>
    <m/>
    <m/>
    <m/>
    <m/>
    <m/>
    <m/>
    <m/>
    <m/>
    <m/>
    <m/>
    <m/>
    <m/>
    <m/>
    <m/>
    <m/>
    <m/>
    <m/>
    <m/>
  </r>
  <r>
    <s v="Lincoln1992Sow5AugIrrSomeNit1"/>
    <d v="1993-01-27T00:00:00"/>
    <m/>
    <m/>
    <m/>
    <m/>
    <m/>
    <m/>
    <m/>
    <m/>
    <m/>
    <m/>
    <m/>
    <m/>
    <m/>
    <m/>
    <n v="9.7759999999999998"/>
    <n v="1380.5333333333333"/>
    <n v="600.7833333333333"/>
    <n v="1.6E-2"/>
    <n v="7.586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E-3"/>
    <n v="0.98299999999999998"/>
    <m/>
    <n v="491.70100000000002"/>
    <n v="473.33333333333331"/>
    <m/>
    <m/>
    <m/>
    <m/>
    <m/>
    <m/>
    <m/>
    <m/>
    <m/>
    <m/>
    <m/>
    <m/>
    <m/>
    <m/>
    <m/>
    <m/>
    <m/>
    <m/>
    <m/>
    <m/>
  </r>
  <r>
    <s v="Lincoln1992Sow5AugIrrSomeNit1"/>
    <d v="1993-02-03T00:00:00"/>
    <m/>
    <m/>
    <m/>
    <m/>
    <m/>
    <m/>
    <m/>
    <m/>
    <m/>
    <m/>
    <m/>
    <m/>
    <m/>
    <m/>
    <n v="12.282999999999999"/>
    <n v="1342.1567028170921"/>
    <n v="772.00518767364497"/>
    <n v="1.6E-2"/>
    <n v="9.5630000000000006"/>
    <m/>
    <n v="3.33105E-2"/>
    <m/>
    <n v="18015.804511674556"/>
    <m/>
    <n v="600.11545618613525"/>
    <m/>
    <m/>
    <m/>
    <m/>
    <m/>
    <m/>
    <m/>
    <m/>
    <m/>
    <m/>
    <m/>
    <m/>
    <m/>
    <m/>
    <m/>
    <s v="HarvestRipe"/>
    <m/>
    <m/>
    <m/>
    <m/>
    <m/>
    <m/>
    <m/>
    <n v="171.88973148750972"/>
    <m/>
    <n v="2E-3"/>
    <n v="1.1399999999999999"/>
    <m/>
    <n v="570.15200000000004"/>
    <n v="445"/>
    <m/>
    <m/>
    <m/>
    <m/>
    <m/>
    <m/>
    <m/>
    <m/>
    <m/>
    <m/>
    <m/>
    <m/>
    <m/>
    <m/>
    <m/>
    <m/>
    <m/>
    <m/>
    <m/>
    <m/>
  </r>
  <r>
    <s v="Lincoln1992Sow5MayIrrNilNit0"/>
    <d v="1992-10-07T00:00:00"/>
    <m/>
    <m/>
    <m/>
    <m/>
    <m/>
    <m/>
    <m/>
    <m/>
    <m/>
    <m/>
    <m/>
    <m/>
    <m/>
    <m/>
    <m/>
    <n v="247.83333333333331"/>
    <m/>
    <m/>
    <m/>
    <m/>
    <m/>
    <m/>
    <m/>
    <m/>
    <m/>
    <m/>
    <n v="0.56307774242555886"/>
    <m/>
    <m/>
    <m/>
    <m/>
    <m/>
    <m/>
    <n v="1.84"/>
    <m/>
    <m/>
    <m/>
    <m/>
    <m/>
    <m/>
    <m/>
    <m/>
    <m/>
    <m/>
    <m/>
    <m/>
    <m/>
    <m/>
    <m/>
    <m/>
    <m/>
    <m/>
    <m/>
    <m/>
    <n v="480.94559912405913"/>
    <m/>
    <m/>
    <m/>
    <m/>
    <m/>
    <m/>
    <m/>
    <m/>
    <m/>
    <m/>
    <m/>
    <m/>
    <m/>
    <m/>
    <m/>
    <m/>
    <m/>
    <m/>
    <m/>
    <m/>
  </r>
  <r>
    <s v="Lincoln1992Sow5MayIrrNilNit0"/>
    <d v="1992-10-20T00:00:00"/>
    <m/>
    <m/>
    <m/>
    <m/>
    <m/>
    <m/>
    <m/>
    <m/>
    <m/>
    <m/>
    <m/>
    <m/>
    <m/>
    <m/>
    <n v="5.2889999999999997"/>
    <n v="358"/>
    <m/>
    <m/>
    <m/>
    <m/>
    <m/>
    <m/>
    <m/>
    <m/>
    <m/>
    <m/>
    <n v="0.67437211284143961"/>
    <m/>
    <m/>
    <m/>
    <m/>
    <m/>
    <m/>
    <n v="2.4933333333333332"/>
    <n v="2.3E-2"/>
    <n v="3.0830000000000002"/>
    <n v="130.071"/>
    <m/>
    <m/>
    <m/>
    <m/>
    <m/>
    <m/>
    <m/>
    <m/>
    <m/>
    <m/>
    <m/>
    <m/>
    <m/>
    <n v="0.01"/>
    <n v="2.206"/>
    <m/>
    <n v="227.87899999999999"/>
    <n v="853.33333333333337"/>
    <m/>
    <m/>
    <m/>
    <m/>
    <m/>
    <m/>
    <m/>
    <m/>
    <m/>
    <m/>
    <m/>
    <m/>
    <m/>
    <m/>
    <m/>
    <m/>
    <m/>
    <m/>
    <m/>
    <m/>
  </r>
  <r>
    <s v="Lincoln1992Sow5MayIrrNilNit0"/>
    <d v="1992-11-03T00:00:00"/>
    <m/>
    <m/>
    <m/>
    <m/>
    <m/>
    <m/>
    <m/>
    <m/>
    <m/>
    <m/>
    <m/>
    <m/>
    <m/>
    <m/>
    <n v="5.6319999999999997"/>
    <n v="533.29999999999995"/>
    <m/>
    <m/>
    <m/>
    <m/>
    <m/>
    <m/>
    <m/>
    <m/>
    <m/>
    <m/>
    <n v="0.78346433268399296"/>
    <m/>
    <m/>
    <m/>
    <m/>
    <m/>
    <m/>
    <n v="3.4"/>
    <n v="2.5999999999999999E-2"/>
    <n v="3.0009999999999999"/>
    <n v="117.227"/>
    <m/>
    <m/>
    <m/>
    <m/>
    <m/>
    <m/>
    <m/>
    <m/>
    <m/>
    <m/>
    <m/>
    <m/>
    <m/>
    <n v="7.0000000000000001E-3"/>
    <n v="2.6309999999999998"/>
    <m/>
    <n v="365.23200000000003"/>
    <n v="755"/>
    <m/>
    <m/>
    <m/>
    <m/>
    <m/>
    <m/>
    <m/>
    <m/>
    <m/>
    <m/>
    <m/>
    <m/>
    <m/>
    <m/>
    <m/>
    <m/>
    <m/>
    <m/>
    <m/>
    <m/>
  </r>
  <r>
    <s v="Lincoln1992Sow5MayIrrNilNit0"/>
    <d v="1992-11-17T00:00:00"/>
    <m/>
    <m/>
    <m/>
    <m/>
    <m/>
    <m/>
    <m/>
    <m/>
    <m/>
    <m/>
    <m/>
    <m/>
    <m/>
    <m/>
    <n v="8.391"/>
    <n v="930.38333333333333"/>
    <m/>
    <m/>
    <m/>
    <m/>
    <m/>
    <m/>
    <m/>
    <m/>
    <m/>
    <m/>
    <n v="0.83245444591397122"/>
    <m/>
    <m/>
    <m/>
    <m/>
    <m/>
    <m/>
    <n v="3.9699999999999998"/>
    <n v="2.7E-2"/>
    <n v="3.4340000000000002"/>
    <n v="122.82299999999999"/>
    <m/>
    <m/>
    <m/>
    <m/>
    <m/>
    <m/>
    <m/>
    <m/>
    <m/>
    <m/>
    <m/>
    <m/>
    <m/>
    <n v="7.0000000000000001E-3"/>
    <n v="4.9569999999999999"/>
    <m/>
    <n v="703.55899999999997"/>
    <n v="655"/>
    <m/>
    <m/>
    <m/>
    <m/>
    <m/>
    <m/>
    <m/>
    <m/>
    <m/>
    <m/>
    <m/>
    <m/>
    <m/>
    <m/>
    <m/>
    <m/>
    <m/>
    <m/>
    <m/>
    <m/>
  </r>
  <r>
    <s v="Lincoln1992Sow5MayIrrNilNit0"/>
    <d v="1992-11-24T00:00:00"/>
    <m/>
    <m/>
    <m/>
    <m/>
    <m/>
    <m/>
    <m/>
    <m/>
    <m/>
    <m/>
    <m/>
    <m/>
    <m/>
    <m/>
    <n v="8.4139999999999997"/>
    <n v="972"/>
    <n v="151.16666666666669"/>
    <n v="1.4999999999999999E-2"/>
    <n v="1.5169999999999999"/>
    <m/>
    <m/>
    <m/>
    <m/>
    <m/>
    <m/>
    <m/>
    <n v="0.81165878729362828"/>
    <m/>
    <m/>
    <m/>
    <m/>
    <m/>
    <m/>
    <n v="3.71"/>
    <n v="2.5999999999999999E-2"/>
    <n v="3.0739999999999998"/>
    <n v="113.37"/>
    <m/>
    <m/>
    <m/>
    <m/>
    <m/>
    <m/>
    <m/>
    <m/>
    <m/>
    <m/>
    <m/>
    <m/>
    <m/>
    <n v="5.0000000000000001E-3"/>
    <n v="3.2330000000000001"/>
    <m/>
    <n v="627.63199999999995"/>
    <n v="485"/>
    <m/>
    <m/>
    <m/>
    <m/>
    <m/>
    <m/>
    <m/>
    <m/>
    <m/>
    <m/>
    <m/>
    <m/>
    <m/>
    <m/>
    <m/>
    <m/>
    <m/>
    <m/>
    <m/>
    <m/>
  </r>
  <r>
    <s v="Lincoln1992Sow5MayIrrNilNit0"/>
    <d v="1992-12-01T00:00:00"/>
    <m/>
    <m/>
    <m/>
    <m/>
    <m/>
    <m/>
    <m/>
    <m/>
    <m/>
    <m/>
    <m/>
    <m/>
    <m/>
    <m/>
    <n v="6.3250000000000002"/>
    <n v="945.61666666666667"/>
    <n v="115.33333333333333"/>
    <n v="1.4E-2"/>
    <n v="1.69"/>
    <m/>
    <m/>
    <m/>
    <m/>
    <m/>
    <m/>
    <m/>
    <n v="0.77247610201041006"/>
    <m/>
    <m/>
    <m/>
    <m/>
    <m/>
    <m/>
    <n v="3.29"/>
    <n v="2.1999999999999999E-2"/>
    <n v="2.0190000000000001"/>
    <n v="87.924999999999997"/>
    <m/>
    <m/>
    <m/>
    <m/>
    <m/>
    <m/>
    <m/>
    <m/>
    <m/>
    <m/>
    <m/>
    <m/>
    <m/>
    <n v="4.0000000000000001E-3"/>
    <n v="2.7280000000000002"/>
    <m/>
    <n v="678.08699999999999"/>
    <n v="428.33333333333331"/>
    <m/>
    <m/>
    <m/>
    <m/>
    <m/>
    <m/>
    <m/>
    <m/>
    <m/>
    <m/>
    <m/>
    <m/>
    <m/>
    <m/>
    <m/>
    <m/>
    <m/>
    <m/>
    <m/>
    <m/>
  </r>
  <r>
    <s v="Lincoln1992Sow5MayIrrNilNit0"/>
    <d v="1992-12-08T00:00:00"/>
    <m/>
    <m/>
    <m/>
    <m/>
    <m/>
    <m/>
    <m/>
    <m/>
    <m/>
    <m/>
    <m/>
    <m/>
    <m/>
    <m/>
    <n v="7.3220000000000001"/>
    <n v="1087.1333333333334"/>
    <n v="214.16666666666666"/>
    <n v="1.4999999999999999E-2"/>
    <n v="2.1459999999999999"/>
    <m/>
    <m/>
    <m/>
    <m/>
    <m/>
    <m/>
    <m/>
    <n v="0.74652751442315668"/>
    <m/>
    <m/>
    <m/>
    <m/>
    <m/>
    <m/>
    <n v="3.05"/>
    <n v="2.1999999999999999E-2"/>
    <n v="1.5329999999999999"/>
    <n v="67.084000000000003"/>
    <m/>
    <m/>
    <m/>
    <m/>
    <m/>
    <m/>
    <m/>
    <m/>
    <m/>
    <m/>
    <m/>
    <m/>
    <m/>
    <n v="4.0000000000000001E-3"/>
    <n v="2.806"/>
    <m/>
    <n v="705.48099999999999"/>
    <n v="383.33333333333331"/>
    <m/>
    <m/>
    <m/>
    <m/>
    <m/>
    <m/>
    <m/>
    <m/>
    <m/>
    <m/>
    <m/>
    <m/>
    <m/>
    <m/>
    <m/>
    <m/>
    <m/>
    <m/>
    <m/>
    <m/>
  </r>
  <r>
    <s v="Lincoln1992Sow5MayIrrNilNit0"/>
    <d v="1992-12-15T00:00:00"/>
    <m/>
    <m/>
    <m/>
    <m/>
    <m/>
    <m/>
    <m/>
    <m/>
    <m/>
    <m/>
    <m/>
    <m/>
    <m/>
    <m/>
    <n v="6.4050000000000002"/>
    <n v="1061.8333333333333"/>
    <n v="243"/>
    <n v="1.2E-2"/>
    <n v="2.0499999999999998"/>
    <m/>
    <m/>
    <m/>
    <m/>
    <m/>
    <m/>
    <m/>
    <n v="0.71032625310265862"/>
    <m/>
    <m/>
    <m/>
    <m/>
    <m/>
    <m/>
    <n v="2.753333333333333"/>
    <n v="2.1000000000000001E-2"/>
    <n v="1.157"/>
    <n v="51.207999999999998"/>
    <m/>
    <m/>
    <m/>
    <m/>
    <m/>
    <m/>
    <m/>
    <m/>
    <m/>
    <m/>
    <m/>
    <m/>
    <m/>
    <n v="3.0000000000000001E-3"/>
    <n v="2.2480000000000002"/>
    <m/>
    <n v="667.37599999999998"/>
    <n v="448.33333333333331"/>
    <m/>
    <m/>
    <m/>
    <m/>
    <m/>
    <m/>
    <m/>
    <m/>
    <m/>
    <m/>
    <m/>
    <m/>
    <m/>
    <m/>
    <m/>
    <m/>
    <m/>
    <m/>
    <m/>
    <m/>
  </r>
  <r>
    <s v="Lincoln1992Sow5MayIrrNilNit0"/>
    <d v="1992-12-21T00:00:00"/>
    <m/>
    <m/>
    <m/>
    <m/>
    <m/>
    <m/>
    <m/>
    <m/>
    <m/>
    <m/>
    <m/>
    <m/>
    <m/>
    <m/>
    <n v="6.4080000000000004"/>
    <n v="1072.3833333333334"/>
    <n v="271.86666666666667"/>
    <n v="1.2999999999999999E-2"/>
    <n v="2.4460000000000002"/>
    <m/>
    <m/>
    <m/>
    <m/>
    <m/>
    <m/>
    <m/>
    <n v="0.63777872608967134"/>
    <m/>
    <m/>
    <m/>
    <m/>
    <m/>
    <m/>
    <n v="2.2566666666666668"/>
    <n v="1.7999999999999999E-2"/>
    <n v="0.69299999999999995"/>
    <n v="38.085000000000001"/>
    <m/>
    <m/>
    <m/>
    <m/>
    <m/>
    <m/>
    <m/>
    <m/>
    <m/>
    <m/>
    <m/>
    <m/>
    <m/>
    <n v="3.0000000000000001E-3"/>
    <n v="2.2069999999999999"/>
    <m/>
    <n v="660.39499999999998"/>
    <n v="401.66666666666669"/>
    <m/>
    <m/>
    <m/>
    <m/>
    <m/>
    <m/>
    <m/>
    <m/>
    <m/>
    <m/>
    <m/>
    <m/>
    <m/>
    <m/>
    <m/>
    <m/>
    <m/>
    <m/>
    <m/>
    <m/>
  </r>
  <r>
    <s v="Lincoln1992Sow5MayIrrNilNit0"/>
    <d v="1992-12-29T00:00:00"/>
    <m/>
    <m/>
    <m/>
    <m/>
    <m/>
    <m/>
    <m/>
    <m/>
    <m/>
    <m/>
    <m/>
    <m/>
    <m/>
    <m/>
    <n v="6.2359999999999998"/>
    <n v="1003.8"/>
    <n v="353.5"/>
    <n v="1.2E-2"/>
    <n v="3.0150000000000001"/>
    <m/>
    <m/>
    <m/>
    <m/>
    <m/>
    <m/>
    <m/>
    <n v="0.70060754269020331"/>
    <m/>
    <m/>
    <m/>
    <m/>
    <m/>
    <m/>
    <n v="2.6799999999999997"/>
    <n v="0.02"/>
    <n v="0.47599999999999998"/>
    <n v="21.702999999999999"/>
    <m/>
    <m/>
    <m/>
    <m/>
    <m/>
    <m/>
    <m/>
    <m/>
    <m/>
    <m/>
    <m/>
    <m/>
    <m/>
    <n v="3.0000000000000001E-3"/>
    <n v="1.5229999999999999"/>
    <m/>
    <n v="545.98199999999997"/>
    <n v="416.66666666666669"/>
    <m/>
    <m/>
    <m/>
    <m/>
    <m/>
    <m/>
    <m/>
    <m/>
    <m/>
    <m/>
    <m/>
    <m/>
    <m/>
    <m/>
    <m/>
    <m/>
    <m/>
    <m/>
    <m/>
    <m/>
  </r>
  <r>
    <s v="Lincoln1992Sow5MayIrrNilNit0"/>
    <d v="1993-01-05T00:00:00"/>
    <m/>
    <m/>
    <m/>
    <m/>
    <m/>
    <m/>
    <m/>
    <m/>
    <m/>
    <m/>
    <m/>
    <m/>
    <m/>
    <m/>
    <n v="6.6760000000000002"/>
    <n v="1142.2"/>
    <n v="400.83333333333331"/>
    <n v="1.2999999999999999E-2"/>
    <n v="3.6160000000000001"/>
    <m/>
    <m/>
    <m/>
    <m/>
    <m/>
    <m/>
    <m/>
    <n v="0.55380535571372846"/>
    <m/>
    <m/>
    <m/>
    <m/>
    <m/>
    <m/>
    <n v="1.7933333333333334"/>
    <m/>
    <m/>
    <m/>
    <m/>
    <m/>
    <m/>
    <m/>
    <m/>
    <m/>
    <m/>
    <m/>
    <m/>
    <m/>
    <m/>
    <m/>
    <m/>
    <n v="2E-3"/>
    <n v="1.494"/>
    <m/>
    <n v="606.84699999999998"/>
    <n v="390"/>
    <m/>
    <m/>
    <m/>
    <m/>
    <m/>
    <m/>
    <m/>
    <m/>
    <m/>
    <m/>
    <m/>
    <m/>
    <m/>
    <m/>
    <m/>
    <m/>
    <m/>
    <m/>
    <m/>
    <m/>
  </r>
  <r>
    <s v="Lincoln1992Sow5MayIrrNilNit0"/>
    <d v="1993-01-12T00:00:00"/>
    <m/>
    <m/>
    <m/>
    <m/>
    <m/>
    <m/>
    <m/>
    <m/>
    <m/>
    <m/>
    <m/>
    <m/>
    <m/>
    <m/>
    <n v="6.71"/>
    <n v="1057.8833333333332"/>
    <n v="441.33333333333331"/>
    <n v="1.2999999999999999E-2"/>
    <n v="3.9260000000000002"/>
    <m/>
    <m/>
    <m/>
    <m/>
    <m/>
    <m/>
    <m/>
    <n v="0.6124847205006303"/>
    <m/>
    <m/>
    <m/>
    <m/>
    <m/>
    <m/>
    <n v="2.1066666666666665"/>
    <m/>
    <m/>
    <m/>
    <m/>
    <m/>
    <m/>
    <m/>
    <m/>
    <m/>
    <m/>
    <m/>
    <m/>
    <m/>
    <m/>
    <m/>
    <m/>
    <n v="2E-3"/>
    <n v="1.06"/>
    <m/>
    <n v="504.61500000000001"/>
    <n v="453.33333333333331"/>
    <m/>
    <m/>
    <m/>
    <m/>
    <m/>
    <m/>
    <m/>
    <m/>
    <m/>
    <m/>
    <m/>
    <m/>
    <m/>
    <m/>
    <m/>
    <m/>
    <m/>
    <m/>
    <m/>
    <m/>
  </r>
  <r>
    <s v="Lincoln1992Sow5MayIrrNilNit0"/>
    <d v="1993-01-19T00:00:00"/>
    <m/>
    <m/>
    <m/>
    <m/>
    <m/>
    <m/>
    <m/>
    <m/>
    <m/>
    <m/>
    <m/>
    <m/>
    <m/>
    <m/>
    <n v="7.8739999999999997"/>
    <n v="1116.3833333333334"/>
    <n v="461.5"/>
    <n v="1.6E-2"/>
    <n v="5.014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E-3"/>
    <n v="1.056"/>
    <m/>
    <n v="507.07900000000001"/>
    <n v="366.66666666666669"/>
    <m/>
    <m/>
    <m/>
    <m/>
    <m/>
    <m/>
    <m/>
    <m/>
    <m/>
    <m/>
    <m/>
    <m/>
    <m/>
    <m/>
    <m/>
    <m/>
    <m/>
    <m/>
    <m/>
    <m/>
  </r>
  <r>
    <s v="Lincoln1992Sow5MayIrrNilNit0"/>
    <d v="1993-01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0"/>
    <m/>
    <m/>
    <m/>
    <m/>
    <m/>
    <m/>
    <m/>
    <m/>
    <m/>
    <m/>
    <m/>
    <m/>
    <m/>
    <m/>
    <m/>
    <m/>
    <m/>
    <m/>
    <m/>
    <m/>
  </r>
  <r>
    <s v="Lincoln1992Sow5MayIrrNilNit0"/>
    <d v="1993-02-03T00:00:00"/>
    <m/>
    <m/>
    <m/>
    <m/>
    <m/>
    <m/>
    <m/>
    <m/>
    <m/>
    <m/>
    <m/>
    <m/>
    <m/>
    <m/>
    <n v="7.4880000000000004"/>
    <n v="940.46783269540254"/>
    <n v="443.8946163673665"/>
    <n v="1.6E-2"/>
    <n v="4.9059999999999997"/>
    <m/>
    <n v="2.9765466666666667E-2"/>
    <m/>
    <n v="10323.365433064075"/>
    <m/>
    <n v="307.2797896856876"/>
    <m/>
    <m/>
    <m/>
    <m/>
    <m/>
    <m/>
    <m/>
    <m/>
    <m/>
    <m/>
    <m/>
    <m/>
    <m/>
    <m/>
    <m/>
    <s v="HarvestRipe"/>
    <m/>
    <m/>
    <m/>
    <m/>
    <m/>
    <m/>
    <m/>
    <n v="136.61482668167886"/>
    <m/>
    <n v="2E-3"/>
    <n v="0.99299999999999999"/>
    <m/>
    <n v="496.51"/>
    <m/>
    <m/>
    <m/>
    <m/>
    <m/>
    <m/>
    <m/>
    <m/>
    <m/>
    <m/>
    <m/>
    <m/>
    <m/>
    <m/>
    <m/>
    <m/>
    <m/>
    <m/>
    <m/>
    <m/>
    <m/>
  </r>
  <r>
    <s v="Lincoln1992Sow5MayIrrNilNit2"/>
    <d v="1992-10-07T00:00:00"/>
    <m/>
    <m/>
    <m/>
    <m/>
    <m/>
    <m/>
    <m/>
    <m/>
    <m/>
    <m/>
    <m/>
    <m/>
    <m/>
    <m/>
    <m/>
    <n v="301"/>
    <m/>
    <m/>
    <m/>
    <m/>
    <m/>
    <m/>
    <m/>
    <m/>
    <m/>
    <m/>
    <n v="0.66646250794830686"/>
    <m/>
    <m/>
    <m/>
    <m/>
    <m/>
    <m/>
    <n v="2.44"/>
    <m/>
    <m/>
    <m/>
    <m/>
    <m/>
    <m/>
    <m/>
    <m/>
    <m/>
    <m/>
    <m/>
    <m/>
    <m/>
    <m/>
    <m/>
    <m/>
    <m/>
    <m/>
    <m/>
    <m/>
    <n v="503.28632106586105"/>
    <m/>
    <m/>
    <m/>
    <m/>
    <m/>
    <m/>
    <m/>
    <m/>
    <m/>
    <m/>
    <m/>
    <m/>
    <m/>
    <m/>
    <m/>
    <m/>
    <m/>
    <m/>
    <m/>
    <m/>
  </r>
  <r>
    <s v="Lincoln1992Sow5MayIrrNilNit2"/>
    <d v="1992-10-20T00:00:00"/>
    <m/>
    <m/>
    <m/>
    <m/>
    <m/>
    <m/>
    <m/>
    <m/>
    <m/>
    <m/>
    <m/>
    <m/>
    <m/>
    <m/>
    <n v="9.6880000000000006"/>
    <n v="358.9"/>
    <m/>
    <m/>
    <m/>
    <m/>
    <m/>
    <m/>
    <m/>
    <m/>
    <m/>
    <m/>
    <n v="0.86068253093597302"/>
    <m/>
    <m/>
    <m/>
    <m/>
    <m/>
    <m/>
    <n v="4.38"/>
    <n v="3.5999999999999997E-2"/>
    <n v="5.718"/>
    <n v="158.83500000000001"/>
    <m/>
    <m/>
    <m/>
    <m/>
    <m/>
    <m/>
    <m/>
    <m/>
    <m/>
    <m/>
    <m/>
    <m/>
    <m/>
    <n v="0.02"/>
    <n v="3.97"/>
    <m/>
    <n v="200.399"/>
    <n v="1031.6666666666667"/>
    <m/>
    <m/>
    <m/>
    <m/>
    <m/>
    <m/>
    <m/>
    <m/>
    <m/>
    <m/>
    <m/>
    <m/>
    <m/>
    <m/>
    <m/>
    <m/>
    <m/>
    <m/>
    <m/>
    <m/>
  </r>
  <r>
    <s v="Lincoln1992Sow5MayIrrNilNit2"/>
    <d v="1992-11-03T00:00:00"/>
    <m/>
    <m/>
    <m/>
    <m/>
    <m/>
    <m/>
    <m/>
    <m/>
    <m/>
    <m/>
    <m/>
    <m/>
    <m/>
    <m/>
    <n v="13.414999999999999"/>
    <n v="697.0333333333333"/>
    <m/>
    <m/>
    <m/>
    <m/>
    <m/>
    <m/>
    <m/>
    <m/>
    <m/>
    <m/>
    <n v="0.93755692891704601"/>
    <m/>
    <m/>
    <m/>
    <m/>
    <m/>
    <m/>
    <n v="6.1633333333333331"/>
    <n v="3.3000000000000002E-2"/>
    <n v="8.0220000000000002"/>
    <n v="246.12100000000001"/>
    <m/>
    <m/>
    <m/>
    <m/>
    <m/>
    <m/>
    <m/>
    <m/>
    <m/>
    <m/>
    <m/>
    <m/>
    <m/>
    <n v="1.4E-2"/>
    <n v="5.3929999999999998"/>
    <m/>
    <n v="388.86700000000002"/>
    <n v="830"/>
    <m/>
    <m/>
    <m/>
    <m/>
    <m/>
    <m/>
    <m/>
    <m/>
    <m/>
    <m/>
    <m/>
    <m/>
    <m/>
    <m/>
    <m/>
    <m/>
    <m/>
    <m/>
    <m/>
    <m/>
  </r>
  <r>
    <s v="Lincoln1992Sow5MayIrrNilNit2"/>
    <d v="1992-11-17T00:00:00"/>
    <m/>
    <m/>
    <m/>
    <m/>
    <m/>
    <m/>
    <m/>
    <m/>
    <m/>
    <m/>
    <m/>
    <m/>
    <m/>
    <m/>
    <n v="16.556999999999999"/>
    <n v="1439.4166666666667"/>
    <m/>
    <m/>
    <m/>
    <m/>
    <m/>
    <m/>
    <m/>
    <m/>
    <m/>
    <m/>
    <n v="0.94503177566120744"/>
    <m/>
    <m/>
    <m/>
    <m/>
    <m/>
    <m/>
    <n v="6.4466666666666663"/>
    <n v="3.1E-2"/>
    <n v="7.9889999999999999"/>
    <n v="256.93799999999999"/>
    <m/>
    <m/>
    <m/>
    <m/>
    <m/>
    <m/>
    <m/>
    <m/>
    <m/>
    <m/>
    <m/>
    <m/>
    <m/>
    <n v="8.9999999999999993E-3"/>
    <n v="8.5679999999999996"/>
    <m/>
    <n v="964.44100000000003"/>
    <n v="768.33333333333337"/>
    <m/>
    <m/>
    <m/>
    <m/>
    <m/>
    <m/>
    <m/>
    <m/>
    <m/>
    <m/>
    <m/>
    <m/>
    <m/>
    <m/>
    <m/>
    <m/>
    <m/>
    <m/>
    <m/>
    <m/>
  </r>
  <r>
    <s v="Lincoln1992Sow5MayIrrNilNit2"/>
    <d v="1992-11-24T00:00:00"/>
    <m/>
    <m/>
    <m/>
    <m/>
    <m/>
    <m/>
    <m/>
    <m/>
    <m/>
    <m/>
    <m/>
    <m/>
    <m/>
    <m/>
    <n v="13.387"/>
    <n v="1318.8333333333333"/>
    <n v="186.83333333333331"/>
    <n v="1.9E-2"/>
    <n v="2.7040000000000002"/>
    <m/>
    <m/>
    <m/>
    <m/>
    <m/>
    <m/>
    <m/>
    <n v="0.93329664316729333"/>
    <m/>
    <m/>
    <m/>
    <m/>
    <m/>
    <m/>
    <n v="6.0166666666666666"/>
    <n v="2.9000000000000001E-2"/>
    <n v="5.117"/>
    <n v="176.10300000000001"/>
    <m/>
    <m/>
    <m/>
    <m/>
    <m/>
    <m/>
    <m/>
    <m/>
    <m/>
    <m/>
    <m/>
    <m/>
    <m/>
    <n v="6.0000000000000001E-3"/>
    <n v="5.2050000000000001"/>
    <m/>
    <n v="826.61900000000003"/>
    <n v="773.33333333333337"/>
    <m/>
    <m/>
    <m/>
    <m/>
    <m/>
    <m/>
    <m/>
    <m/>
    <m/>
    <m/>
    <m/>
    <m/>
    <m/>
    <m/>
    <m/>
    <m/>
    <m/>
    <m/>
    <m/>
    <m/>
  </r>
  <r>
    <s v="Lincoln1992Sow5MayIrrNilNit2"/>
    <d v="1992-12-01T00:00:00"/>
    <m/>
    <m/>
    <m/>
    <m/>
    <m/>
    <m/>
    <m/>
    <m/>
    <m/>
    <m/>
    <m/>
    <m/>
    <m/>
    <m/>
    <n v="17.131"/>
    <n v="1728.6166666666666"/>
    <n v="269.66666666666669"/>
    <n v="1.7000000000000001E-2"/>
    <n v="3.4209999999999998"/>
    <m/>
    <m/>
    <m/>
    <m/>
    <m/>
    <m/>
    <m/>
    <n v="0.91520341430283625"/>
    <m/>
    <m/>
    <m/>
    <m/>
    <m/>
    <m/>
    <n v="5.4833333333333334"/>
    <n v="2.9000000000000001E-2"/>
    <n v="6.4720000000000004"/>
    <n v="222.53399999999999"/>
    <m/>
    <m/>
    <m/>
    <m/>
    <m/>
    <m/>
    <m/>
    <m/>
    <m/>
    <m/>
    <m/>
    <m/>
    <m/>
    <n v="6.0000000000000001E-3"/>
    <n v="6.7169999999999996"/>
    <m/>
    <n v="1131.153"/>
    <n v="621.66666666666663"/>
    <m/>
    <m/>
    <m/>
    <m/>
    <m/>
    <m/>
    <m/>
    <m/>
    <m/>
    <m/>
    <m/>
    <m/>
    <m/>
    <m/>
    <m/>
    <m/>
    <m/>
    <m/>
    <m/>
    <m/>
  </r>
  <r>
    <s v="Lincoln1992Sow5MayIrrNilNit2"/>
    <d v="1992-12-08T00:00:00"/>
    <m/>
    <m/>
    <m/>
    <m/>
    <m/>
    <m/>
    <m/>
    <m/>
    <m/>
    <m/>
    <m/>
    <m/>
    <m/>
    <m/>
    <n v="14.59"/>
    <n v="1420.5"/>
    <n v="327.16666666666663"/>
    <n v="1.7000000000000001E-2"/>
    <n v="4.298"/>
    <m/>
    <m/>
    <m/>
    <m/>
    <m/>
    <m/>
    <m/>
    <n v="0.9084619000067985"/>
    <m/>
    <m/>
    <m/>
    <m/>
    <m/>
    <m/>
    <n v="5.3133333333333335"/>
    <n v="2.8000000000000001E-2"/>
    <n v="4.3559999999999999"/>
    <n v="154.785"/>
    <m/>
    <m/>
    <m/>
    <m/>
    <m/>
    <m/>
    <m/>
    <m/>
    <m/>
    <m/>
    <m/>
    <m/>
    <m/>
    <n v="5.0000000000000001E-3"/>
    <n v="5.3040000000000003"/>
    <m/>
    <n v="990.30499999999995"/>
    <n v="613.33333333333337"/>
    <m/>
    <m/>
    <m/>
    <m/>
    <m/>
    <m/>
    <m/>
    <m/>
    <m/>
    <m/>
    <m/>
    <m/>
    <m/>
    <m/>
    <m/>
    <m/>
    <m/>
    <m/>
    <m/>
    <m/>
  </r>
  <r>
    <s v="Lincoln1992Sow5MayIrrNilNit2"/>
    <d v="1992-12-15T00:00:00"/>
    <m/>
    <m/>
    <m/>
    <m/>
    <m/>
    <m/>
    <m/>
    <m/>
    <m/>
    <m/>
    <m/>
    <m/>
    <m/>
    <m/>
    <n v="11.728999999999999"/>
    <n v="1628.8333333333333"/>
    <n v="402.5"/>
    <n v="1.6E-2"/>
    <n v="4.93"/>
    <m/>
    <m/>
    <m/>
    <m/>
    <m/>
    <m/>
    <m/>
    <n v="0.86089135048575305"/>
    <m/>
    <m/>
    <m/>
    <m/>
    <m/>
    <m/>
    <n v="4.3833333333333337"/>
    <n v="2.4E-2"/>
    <n v="2.1789999999999998"/>
    <n v="91.22"/>
    <m/>
    <m/>
    <m/>
    <m/>
    <m/>
    <m/>
    <m/>
    <m/>
    <m/>
    <m/>
    <m/>
    <m/>
    <m/>
    <n v="4.0000000000000001E-3"/>
    <n v="3.843"/>
    <m/>
    <n v="1007.0359999999999"/>
    <n v="631.66666666666663"/>
    <m/>
    <m/>
    <m/>
    <m/>
    <m/>
    <m/>
    <m/>
    <m/>
    <m/>
    <m/>
    <m/>
    <m/>
    <m/>
    <m/>
    <m/>
    <m/>
    <m/>
    <m/>
    <m/>
    <m/>
  </r>
  <r>
    <s v="Lincoln1992Sow5MayIrrNilNit2"/>
    <d v="1992-12-21T00:00:00"/>
    <m/>
    <m/>
    <m/>
    <m/>
    <m/>
    <m/>
    <m/>
    <m/>
    <m/>
    <m/>
    <m/>
    <m/>
    <m/>
    <m/>
    <n v="16.53"/>
    <n v="1896.7666666666669"/>
    <n v="560.70000000000005"/>
    <n v="1.7000000000000001E-2"/>
    <n v="7.08"/>
    <m/>
    <m/>
    <m/>
    <m/>
    <m/>
    <m/>
    <m/>
    <n v="0.80416836617303866"/>
    <m/>
    <m/>
    <m/>
    <m/>
    <m/>
    <m/>
    <n v="3.6233333333333331"/>
    <n v="2.3E-2"/>
    <n v="3.2810000000000001"/>
    <n v="137.40799999999999"/>
    <m/>
    <m/>
    <m/>
    <m/>
    <m/>
    <m/>
    <m/>
    <m/>
    <m/>
    <m/>
    <m/>
    <m/>
    <m/>
    <n v="5.0000000000000001E-3"/>
    <n v="5.085"/>
    <m/>
    <n v="1069.316"/>
    <n v="575"/>
    <m/>
    <m/>
    <m/>
    <m/>
    <m/>
    <m/>
    <m/>
    <m/>
    <m/>
    <m/>
    <m/>
    <m/>
    <m/>
    <m/>
    <m/>
    <m/>
    <m/>
    <m/>
    <m/>
    <m/>
  </r>
  <r>
    <s v="Lincoln1992Sow5MayIrrNilNit2"/>
    <d v="1992-12-29T00:00:00"/>
    <m/>
    <m/>
    <m/>
    <m/>
    <m/>
    <m/>
    <m/>
    <m/>
    <m/>
    <m/>
    <m/>
    <m/>
    <m/>
    <m/>
    <n v="12.348000000000001"/>
    <n v="1681.4333333333334"/>
    <n v="544.83333333333337"/>
    <n v="1.7000000000000001E-2"/>
    <n v="6.8659999999999997"/>
    <m/>
    <m/>
    <m/>
    <m/>
    <m/>
    <m/>
    <m/>
    <n v="0.85317296241112461"/>
    <m/>
    <m/>
    <m/>
    <m/>
    <m/>
    <m/>
    <n v="4.2633333333333336"/>
    <n v="1.7999999999999999E-2"/>
    <n v="1.135"/>
    <n v="59.418999999999997"/>
    <m/>
    <m/>
    <m/>
    <m/>
    <m/>
    <m/>
    <m/>
    <m/>
    <m/>
    <m/>
    <m/>
    <m/>
    <m/>
    <n v="3.0000000000000001E-3"/>
    <n v="3.294"/>
    <m/>
    <n v="930.53399999999999"/>
    <n v="611.66666666666663"/>
    <m/>
    <m/>
    <m/>
    <m/>
    <m/>
    <m/>
    <m/>
    <m/>
    <m/>
    <m/>
    <m/>
    <m/>
    <m/>
    <m/>
    <m/>
    <m/>
    <m/>
    <m/>
    <m/>
    <m/>
  </r>
  <r>
    <s v="Lincoln1992Sow5MayIrrNilNit2"/>
    <d v="1993-01-05T00:00:00"/>
    <m/>
    <m/>
    <m/>
    <m/>
    <m/>
    <m/>
    <m/>
    <m/>
    <m/>
    <m/>
    <m/>
    <m/>
    <m/>
    <m/>
    <n v="13.779"/>
    <n v="1960.2"/>
    <n v="800.41666666666663"/>
    <n v="1.4999999999999999E-2"/>
    <n v="9.3520000000000003"/>
    <m/>
    <m/>
    <m/>
    <m/>
    <m/>
    <m/>
    <m/>
    <n v="0.84102367703178316"/>
    <m/>
    <m/>
    <m/>
    <m/>
    <m/>
    <m/>
    <n v="4.0866666666666669"/>
    <n v="0.02"/>
    <n v="0.50700000000000001"/>
    <n v="25.245000000000001"/>
    <m/>
    <m/>
    <m/>
    <m/>
    <m/>
    <m/>
    <m/>
    <m/>
    <m/>
    <m/>
    <m/>
    <m/>
    <m/>
    <n v="3.0000000000000001E-3"/>
    <n v="2.7120000000000002"/>
    <m/>
    <n v="941.33799999999997"/>
    <n v="543.33333333333337"/>
    <m/>
    <m/>
    <m/>
    <m/>
    <m/>
    <m/>
    <m/>
    <m/>
    <m/>
    <m/>
    <m/>
    <m/>
    <m/>
    <m/>
    <m/>
    <m/>
    <m/>
    <m/>
    <m/>
    <m/>
  </r>
  <r>
    <s v="Lincoln1992Sow5MayIrrNilNit2"/>
    <d v="1993-01-12T00:00:00"/>
    <m/>
    <m/>
    <m/>
    <m/>
    <m/>
    <m/>
    <m/>
    <m/>
    <m/>
    <m/>
    <m/>
    <m/>
    <m/>
    <m/>
    <n v="14.202"/>
    <n v="1763"/>
    <n v="786.33333333333337"/>
    <n v="1.9E-2"/>
    <n v="11.176"/>
    <m/>
    <m/>
    <m/>
    <m/>
    <m/>
    <m/>
    <m/>
    <n v="0.79850687151735866"/>
    <m/>
    <m/>
    <m/>
    <m/>
    <m/>
    <m/>
    <n v="3.5599999999999996"/>
    <m/>
    <m/>
    <m/>
    <m/>
    <m/>
    <m/>
    <m/>
    <m/>
    <m/>
    <m/>
    <m/>
    <m/>
    <m/>
    <m/>
    <m/>
    <m/>
    <n v="2E-3"/>
    <n v="1.5069999999999999"/>
    <m/>
    <n v="735.74599999999998"/>
    <n v="623.33333333333337"/>
    <m/>
    <m/>
    <m/>
    <m/>
    <m/>
    <m/>
    <m/>
    <m/>
    <m/>
    <m/>
    <m/>
    <m/>
    <m/>
    <m/>
    <m/>
    <m/>
    <m/>
    <m/>
    <m/>
    <m/>
  </r>
  <r>
    <s v="Lincoln1992Sow5MayIrrNilNit2"/>
    <d v="1993-01-19T00:00:00"/>
    <m/>
    <m/>
    <m/>
    <m/>
    <m/>
    <m/>
    <m/>
    <m/>
    <m/>
    <m/>
    <m/>
    <m/>
    <m/>
    <m/>
    <n v="14.064"/>
    <n v="1780.5"/>
    <n v="848.33333333333337"/>
    <n v="1.7000000000000001E-2"/>
    <n v="10.75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E-3"/>
    <n v="1.67"/>
    <m/>
    <n v="743.03200000000004"/>
    <n v="530"/>
    <m/>
    <m/>
    <m/>
    <m/>
    <m/>
    <m/>
    <m/>
    <m/>
    <m/>
    <m/>
    <m/>
    <m/>
    <m/>
    <m/>
    <m/>
    <m/>
    <m/>
    <m/>
    <m/>
    <m/>
  </r>
  <r>
    <s v="Lincoln1992Sow5MayIrrNilNit2"/>
    <d v="1993-01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1.66666666666669"/>
    <m/>
    <m/>
    <m/>
    <m/>
    <m/>
    <m/>
    <m/>
    <m/>
    <m/>
    <m/>
    <m/>
    <m/>
    <m/>
    <m/>
    <m/>
    <m/>
    <m/>
    <m/>
    <m/>
    <m/>
  </r>
  <r>
    <s v="Lincoln1992Sow5MayIrrNilNit2"/>
    <d v="1993-02-03T00:00:00"/>
    <m/>
    <m/>
    <m/>
    <m/>
    <m/>
    <m/>
    <m/>
    <m/>
    <m/>
    <m/>
    <m/>
    <m/>
    <m/>
    <m/>
    <n v="15.98"/>
    <n v="1784.5202513063216"/>
    <n v="975.21336587042811"/>
    <n v="1.7000000000000001E-2"/>
    <n v="12.401999999999999"/>
    <m/>
    <n v="3.3291533333333338E-2"/>
    <m/>
    <n v="22221.411674425122"/>
    <m/>
    <n v="739.7848674728466"/>
    <m/>
    <m/>
    <m/>
    <m/>
    <m/>
    <m/>
    <m/>
    <m/>
    <m/>
    <m/>
    <m/>
    <m/>
    <m/>
    <m/>
    <m/>
    <s v="HarvestRipe"/>
    <m/>
    <m/>
    <m/>
    <m/>
    <m/>
    <m/>
    <m/>
    <n v="235.42849839758165"/>
    <m/>
    <n v="2E-3"/>
    <n v="1.8069999999999999"/>
    <m/>
    <n v="809.32299999999998"/>
    <m/>
    <m/>
    <m/>
    <m/>
    <m/>
    <m/>
    <m/>
    <m/>
    <m/>
    <m/>
    <m/>
    <m/>
    <m/>
    <m/>
    <m/>
    <m/>
    <m/>
    <m/>
    <m/>
    <m/>
    <m/>
  </r>
  <r>
    <s v="Lincoln1992Sow5MayIrrNilNit3"/>
    <d v="1992-10-07T00:00:00"/>
    <m/>
    <m/>
    <m/>
    <m/>
    <m/>
    <m/>
    <m/>
    <m/>
    <m/>
    <m/>
    <m/>
    <m/>
    <m/>
    <m/>
    <m/>
    <n v="342"/>
    <m/>
    <m/>
    <m/>
    <m/>
    <m/>
    <m/>
    <m/>
    <m/>
    <m/>
    <m/>
    <n v="0.76484255254257549"/>
    <m/>
    <m/>
    <m/>
    <m/>
    <m/>
    <m/>
    <n v="3.2166666666666668"/>
    <m/>
    <m/>
    <m/>
    <m/>
    <m/>
    <m/>
    <m/>
    <m/>
    <m/>
    <m/>
    <m/>
    <m/>
    <m/>
    <m/>
    <m/>
    <m/>
    <m/>
    <m/>
    <m/>
    <m/>
    <n v="602.41668425208172"/>
    <m/>
    <m/>
    <m/>
    <m/>
    <m/>
    <m/>
    <m/>
    <m/>
    <m/>
    <m/>
    <m/>
    <m/>
    <m/>
    <m/>
    <m/>
    <m/>
    <m/>
    <m/>
    <m/>
    <m/>
  </r>
  <r>
    <s v="Lincoln1992Sow5MayIrrNilNit3"/>
    <d v="1992-10-20T00:00:00"/>
    <m/>
    <m/>
    <m/>
    <m/>
    <m/>
    <m/>
    <m/>
    <m/>
    <m/>
    <m/>
    <m/>
    <m/>
    <m/>
    <m/>
    <n v="14.815"/>
    <n v="563.23333333333335"/>
    <m/>
    <m/>
    <m/>
    <m/>
    <m/>
    <m/>
    <m/>
    <m/>
    <m/>
    <m/>
    <n v="0.91156610895951196"/>
    <m/>
    <m/>
    <m/>
    <m/>
    <m/>
    <m/>
    <n v="5.39"/>
    <n v="3.7999999999999999E-2"/>
    <n v="8.6140000000000008"/>
    <n v="227.166"/>
    <m/>
    <m/>
    <m/>
    <m/>
    <m/>
    <m/>
    <m/>
    <m/>
    <m/>
    <m/>
    <m/>
    <m/>
    <m/>
    <n v="1.7999999999999999E-2"/>
    <n v="6.2009999999999996"/>
    <m/>
    <n v="336"/>
    <n v="958.33333333333337"/>
    <m/>
    <m/>
    <m/>
    <m/>
    <m/>
    <m/>
    <m/>
    <m/>
    <m/>
    <m/>
    <m/>
    <m/>
    <m/>
    <m/>
    <m/>
    <m/>
    <m/>
    <m/>
    <m/>
    <m/>
  </r>
  <r>
    <s v="Lincoln1992Sow5MayIrrNilNit3"/>
    <d v="1992-11-03T00:00:00"/>
    <m/>
    <m/>
    <m/>
    <m/>
    <m/>
    <m/>
    <m/>
    <m/>
    <m/>
    <m/>
    <m/>
    <m/>
    <m/>
    <m/>
    <n v="21.172000000000001"/>
    <n v="1032.6666666666665"/>
    <m/>
    <m/>
    <m/>
    <m/>
    <m/>
    <m/>
    <m/>
    <m/>
    <m/>
    <m/>
    <n v="0.95841434487882682"/>
    <m/>
    <m/>
    <m/>
    <m/>
    <m/>
    <m/>
    <n v="7.0666666666666673"/>
    <n v="3.5000000000000003E-2"/>
    <n v="12.396000000000001"/>
    <n v="349.92700000000002"/>
    <m/>
    <m/>
    <m/>
    <m/>
    <m/>
    <m/>
    <m/>
    <m/>
    <m/>
    <m/>
    <m/>
    <m/>
    <m/>
    <n v="1.4E-2"/>
    <n v="8.7759999999999998"/>
    <m/>
    <n v="631.03099999999995"/>
    <n v="826.66666666666663"/>
    <m/>
    <m/>
    <m/>
    <m/>
    <m/>
    <m/>
    <m/>
    <m/>
    <m/>
    <m/>
    <m/>
    <m/>
    <m/>
    <m/>
    <m/>
    <m/>
    <m/>
    <m/>
    <m/>
    <m/>
  </r>
  <r>
    <s v="Lincoln1992Sow5MayIrrNilNit3"/>
    <d v="1992-11-17T00:00:00"/>
    <m/>
    <m/>
    <m/>
    <m/>
    <m/>
    <m/>
    <m/>
    <m/>
    <m/>
    <m/>
    <m/>
    <m/>
    <m/>
    <m/>
    <n v="15.789"/>
    <n v="1161.2666666666667"/>
    <m/>
    <m/>
    <m/>
    <m/>
    <m/>
    <m/>
    <m/>
    <m/>
    <m/>
    <m/>
    <n v="0.96442101057348073"/>
    <m/>
    <m/>
    <m/>
    <m/>
    <m/>
    <m/>
    <n v="7.4133333333333331"/>
    <n v="3.1E-2"/>
    <n v="8.0980000000000008"/>
    <n v="254.15100000000001"/>
    <m/>
    <m/>
    <m/>
    <m/>
    <m/>
    <m/>
    <m/>
    <m/>
    <m/>
    <m/>
    <m/>
    <m/>
    <m/>
    <n v="0.01"/>
    <n v="7.6909999999999998"/>
    <m/>
    <n v="737.83299999999997"/>
    <n v="833.33333333333337"/>
    <m/>
    <m/>
    <m/>
    <m/>
    <m/>
    <m/>
    <m/>
    <m/>
    <m/>
    <m/>
    <m/>
    <m/>
    <m/>
    <m/>
    <m/>
    <m/>
    <m/>
    <m/>
    <m/>
    <m/>
  </r>
  <r>
    <s v="Lincoln1992Sow5MayIrrNilNit3"/>
    <d v="1992-11-24T00:00:00"/>
    <m/>
    <m/>
    <m/>
    <m/>
    <m/>
    <m/>
    <m/>
    <m/>
    <m/>
    <m/>
    <m/>
    <m/>
    <m/>
    <m/>
    <n v="22.997"/>
    <n v="1564.8666666666666"/>
    <n v="225.16666666666666"/>
    <n v="0.02"/>
    <n v="3.5590000000000002"/>
    <m/>
    <m/>
    <m/>
    <m/>
    <m/>
    <m/>
    <m/>
    <n v="0.9574680618757937"/>
    <m/>
    <m/>
    <m/>
    <m/>
    <m/>
    <m/>
    <n v="7.0166666666666666"/>
    <n v="3.5000000000000003E-2"/>
    <n v="10.268000000000001"/>
    <n v="297.03100000000001"/>
    <m/>
    <m/>
    <m/>
    <m/>
    <m/>
    <m/>
    <m/>
    <m/>
    <m/>
    <m/>
    <m/>
    <m/>
    <m/>
    <n v="0.01"/>
    <n v="8.6059999999999999"/>
    <m/>
    <n v="904.98699999999997"/>
    <n v="806.66666666666663"/>
    <m/>
    <m/>
    <m/>
    <m/>
    <m/>
    <m/>
    <m/>
    <m/>
    <m/>
    <m/>
    <m/>
    <m/>
    <m/>
    <m/>
    <m/>
    <m/>
    <m/>
    <m/>
    <m/>
    <m/>
  </r>
  <r>
    <s v="Lincoln1992Sow5MayIrrNilNit3"/>
    <d v="1992-12-01T00:00:00"/>
    <m/>
    <m/>
    <m/>
    <m/>
    <m/>
    <m/>
    <m/>
    <m/>
    <m/>
    <m/>
    <m/>
    <m/>
    <m/>
    <m/>
    <n v="19.815000000000001"/>
    <n v="1498.8500000000001"/>
    <n v="242"/>
    <n v="1.7000000000000001E-2"/>
    <n v="3.2890000000000001"/>
    <m/>
    <m/>
    <m/>
    <m/>
    <m/>
    <m/>
    <m/>
    <n v="0.95233223997185446"/>
    <m/>
    <m/>
    <m/>
    <m/>
    <m/>
    <m/>
    <n v="6.7633333333333336"/>
    <n v="3.4000000000000002E-2"/>
    <n v="7.8620000000000001"/>
    <n v="232.25899999999999"/>
    <m/>
    <m/>
    <m/>
    <m/>
    <m/>
    <m/>
    <m/>
    <m/>
    <m/>
    <m/>
    <m/>
    <m/>
    <m/>
    <n v="8.9999999999999993E-3"/>
    <n v="8.06"/>
    <m/>
    <n v="899.50199999999995"/>
    <n v="685"/>
    <m/>
    <m/>
    <m/>
    <m/>
    <m/>
    <m/>
    <m/>
    <m/>
    <m/>
    <m/>
    <m/>
    <m/>
    <m/>
    <m/>
    <m/>
    <m/>
    <m/>
    <m/>
    <m/>
    <m/>
  </r>
  <r>
    <s v="Lincoln1992Sow5MayIrrNilNit3"/>
    <d v="1992-12-08T00:00:00"/>
    <m/>
    <m/>
    <m/>
    <m/>
    <m/>
    <m/>
    <m/>
    <m/>
    <m/>
    <m/>
    <m/>
    <m/>
    <m/>
    <m/>
    <n v="23.495000000000001"/>
    <n v="1915.5"/>
    <n v="390.66666666666669"/>
    <n v="1.7000000000000001E-2"/>
    <n v="5.4180000000000001"/>
    <m/>
    <m/>
    <m/>
    <m/>
    <m/>
    <m/>
    <m/>
    <n v="0.93167639742545538"/>
    <m/>
    <m/>
    <m/>
    <m/>
    <m/>
    <m/>
    <n v="5.9633333333333338"/>
    <n v="3.3000000000000002E-2"/>
    <n v="7.4880000000000004"/>
    <n v="227.99100000000001"/>
    <m/>
    <m/>
    <m/>
    <m/>
    <m/>
    <m/>
    <m/>
    <m/>
    <m/>
    <m/>
    <m/>
    <m/>
    <m/>
    <n v="8.0000000000000002E-3"/>
    <n v="9.6129999999999995"/>
    <m/>
    <n v="1180.6400000000001"/>
    <n v="653.33333333333337"/>
    <m/>
    <m/>
    <m/>
    <m/>
    <m/>
    <m/>
    <m/>
    <m/>
    <m/>
    <m/>
    <m/>
    <m/>
    <m/>
    <m/>
    <m/>
    <m/>
    <m/>
    <m/>
    <m/>
    <m/>
  </r>
  <r>
    <s v="Lincoln1992Sow5MayIrrNilNit3"/>
    <d v="1992-12-15T00:00:00"/>
    <m/>
    <m/>
    <m/>
    <m/>
    <m/>
    <m/>
    <m/>
    <m/>
    <m/>
    <m/>
    <m/>
    <m/>
    <m/>
    <m/>
    <n v="21.254000000000001"/>
    <n v="1989.6666666666667"/>
    <n v="522"/>
    <n v="1.7999999999999999E-2"/>
    <n v="7.5570000000000004"/>
    <m/>
    <m/>
    <m/>
    <m/>
    <m/>
    <m/>
    <m/>
    <n v="0.90995988628448599"/>
    <m/>
    <m/>
    <m/>
    <m/>
    <m/>
    <m/>
    <n v="5.3500000000000005"/>
    <n v="3.1E-2"/>
    <n v="4.8369999999999997"/>
    <n v="156.196"/>
    <m/>
    <m/>
    <m/>
    <m/>
    <m/>
    <m/>
    <m/>
    <m/>
    <m/>
    <m/>
    <m/>
    <m/>
    <m/>
    <n v="7.0000000000000001E-3"/>
    <n v="7.5549999999999997"/>
    <m/>
    <n v="1143.338"/>
    <n v="760"/>
    <m/>
    <m/>
    <m/>
    <m/>
    <m/>
    <m/>
    <m/>
    <m/>
    <m/>
    <m/>
    <m/>
    <m/>
    <m/>
    <m/>
    <m/>
    <m/>
    <m/>
    <m/>
    <m/>
    <m/>
  </r>
  <r>
    <s v="Lincoln1992Sow5MayIrrNilNit3"/>
    <d v="1992-12-21T00:00:00"/>
    <m/>
    <m/>
    <m/>
    <m/>
    <m/>
    <m/>
    <m/>
    <m/>
    <m/>
    <m/>
    <m/>
    <m/>
    <m/>
    <m/>
    <n v="24.893999999999998"/>
    <n v="2195.3000000000002"/>
    <n v="702.33333333333337"/>
    <n v="1.7999999999999999E-2"/>
    <n v="10.124000000000001"/>
    <m/>
    <m/>
    <m/>
    <m/>
    <m/>
    <m/>
    <m/>
    <n v="0.87286426706796438"/>
    <m/>
    <m/>
    <m/>
    <m/>
    <m/>
    <m/>
    <n v="4.583333333333333"/>
    <n v="2.9000000000000001E-2"/>
    <n v="5.2560000000000002"/>
    <n v="184.58199999999999"/>
    <m/>
    <m/>
    <m/>
    <m/>
    <m/>
    <m/>
    <m/>
    <m/>
    <m/>
    <m/>
    <m/>
    <m/>
    <m/>
    <n v="7.0000000000000001E-3"/>
    <n v="7.76"/>
    <m/>
    <n v="1152.106"/>
    <n v="653.33333333333337"/>
    <m/>
    <m/>
    <m/>
    <m/>
    <m/>
    <m/>
    <m/>
    <m/>
    <m/>
    <m/>
    <m/>
    <m/>
    <m/>
    <m/>
    <m/>
    <m/>
    <m/>
    <m/>
    <m/>
    <m/>
  </r>
  <r>
    <s v="Lincoln1992Sow5MayIrrNilNit3"/>
    <d v="1992-12-29T00:00:00"/>
    <m/>
    <m/>
    <m/>
    <m/>
    <m/>
    <m/>
    <m/>
    <m/>
    <m/>
    <m/>
    <m/>
    <m/>
    <m/>
    <m/>
    <n v="20.45"/>
    <n v="1831.1833333333334"/>
    <n v="746.66666666666663"/>
    <n v="0.02"/>
    <n v="11.769"/>
    <m/>
    <m/>
    <m/>
    <m/>
    <m/>
    <m/>
    <m/>
    <n v="0.91881298837777092"/>
    <m/>
    <m/>
    <m/>
    <m/>
    <m/>
    <m/>
    <n v="5.58"/>
    <n v="2.5000000000000001E-2"/>
    <n v="2.5790000000000002"/>
    <n v="101.518"/>
    <m/>
    <m/>
    <m/>
    <m/>
    <m/>
    <m/>
    <m/>
    <m/>
    <m/>
    <m/>
    <m/>
    <m/>
    <m/>
    <n v="5.0000000000000001E-3"/>
    <n v="4.2359999999999998"/>
    <m/>
    <n v="864.30399999999997"/>
    <n v="690"/>
    <m/>
    <m/>
    <m/>
    <m/>
    <m/>
    <m/>
    <m/>
    <m/>
    <m/>
    <m/>
    <m/>
    <m/>
    <m/>
    <m/>
    <m/>
    <m/>
    <m/>
    <m/>
    <m/>
    <m/>
  </r>
  <r>
    <s v="Lincoln1992Sow5MayIrrNilNit3"/>
    <d v="1993-01-05T00:00:00"/>
    <m/>
    <m/>
    <m/>
    <m/>
    <m/>
    <m/>
    <m/>
    <m/>
    <m/>
    <m/>
    <m/>
    <m/>
    <m/>
    <m/>
    <n v="23.609000000000002"/>
    <n v="2169.5666666666666"/>
    <n v="995"/>
    <n v="0.02"/>
    <n v="15.816000000000001"/>
    <m/>
    <m/>
    <m/>
    <m/>
    <m/>
    <m/>
    <m/>
    <n v="0.85492435747511686"/>
    <m/>
    <m/>
    <m/>
    <m/>
    <m/>
    <m/>
    <n v="4.29"/>
    <n v="0.02"/>
    <n v="0.98499999999999999"/>
    <n v="48.808"/>
    <m/>
    <m/>
    <m/>
    <m/>
    <m/>
    <m/>
    <m/>
    <m/>
    <m/>
    <m/>
    <m/>
    <m/>
    <m/>
    <n v="5.0000000000000001E-3"/>
    <n v="4.6500000000000004"/>
    <m/>
    <n v="928.99099999999999"/>
    <n v="605"/>
    <m/>
    <m/>
    <m/>
    <m/>
    <m/>
    <m/>
    <m/>
    <m/>
    <m/>
    <m/>
    <m/>
    <m/>
    <m/>
    <m/>
    <m/>
    <m/>
    <m/>
    <m/>
    <m/>
    <m/>
  </r>
  <r>
    <s v="Lincoln1992Sow5MayIrrNilNit3"/>
    <d v="1993-01-12T00:00:00"/>
    <m/>
    <m/>
    <m/>
    <m/>
    <m/>
    <m/>
    <m/>
    <m/>
    <m/>
    <m/>
    <m/>
    <m/>
    <m/>
    <m/>
    <n v="23.16"/>
    <n v="2015.75"/>
    <n v="1009.3333333333334"/>
    <n v="2.1000000000000001E-2"/>
    <n v="16.994"/>
    <m/>
    <m/>
    <m/>
    <m/>
    <m/>
    <m/>
    <m/>
    <n v="0.86840154496296607"/>
    <m/>
    <m/>
    <m/>
    <m/>
    <m/>
    <m/>
    <n v="4.5066666666666668"/>
    <n v="2.5000000000000001E-2"/>
    <n v="0.7"/>
    <n v="27.577999999999999"/>
    <m/>
    <m/>
    <m/>
    <m/>
    <m/>
    <m/>
    <m/>
    <m/>
    <m/>
    <m/>
    <m/>
    <m/>
    <m/>
    <n v="4.0000000000000001E-3"/>
    <n v="3.41"/>
    <m/>
    <n v="779.84199999999998"/>
    <n v="660"/>
    <m/>
    <m/>
    <m/>
    <m/>
    <m/>
    <m/>
    <m/>
    <m/>
    <m/>
    <m/>
    <m/>
    <m/>
    <m/>
    <m/>
    <m/>
    <m/>
    <m/>
    <m/>
    <m/>
    <m/>
  </r>
  <r>
    <s v="Lincoln1992Sow5MayIrrNilNit3"/>
    <d v="1993-01-19T00:00:00"/>
    <m/>
    <m/>
    <m/>
    <m/>
    <m/>
    <m/>
    <m/>
    <m/>
    <m/>
    <m/>
    <m/>
    <m/>
    <m/>
    <m/>
    <n v="25.65"/>
    <n v="2021.3666666666668"/>
    <n v="1078.1666666666667"/>
    <n v="2.4E-2"/>
    <n v="20.152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0000000000000001E-3"/>
    <n v="2.802"/>
    <m/>
    <n v="736.60799999999995"/>
    <n v="590"/>
    <m/>
    <m/>
    <m/>
    <m/>
    <m/>
    <m/>
    <m/>
    <m/>
    <m/>
    <m/>
    <m/>
    <m/>
    <m/>
    <m/>
    <m/>
    <m/>
    <m/>
    <m/>
    <m/>
    <m/>
  </r>
  <r>
    <s v="Lincoln1992Sow5MayIrrNilNit3"/>
    <d v="1993-01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80"/>
    <m/>
    <m/>
    <m/>
    <m/>
    <m/>
    <m/>
    <m/>
    <m/>
    <m/>
    <m/>
    <m/>
    <m/>
    <m/>
    <m/>
    <m/>
    <m/>
    <m/>
    <m/>
    <m/>
    <m/>
  </r>
  <r>
    <s v="Lincoln1992Sow5MayIrrNilNit3"/>
    <d v="1993-02-03T00:00:00"/>
    <m/>
    <m/>
    <m/>
    <m/>
    <m/>
    <m/>
    <m/>
    <m/>
    <m/>
    <m/>
    <m/>
    <m/>
    <m/>
    <m/>
    <n v="26.372"/>
    <n v="1906.759650481436"/>
    <n v="1132.8944413046302"/>
    <n v="2.3E-2"/>
    <n v="20.475999999999999"/>
    <m/>
    <n v="3.5361000000000004E-2"/>
    <m/>
    <n v="25407.08580654359"/>
    <m/>
    <n v="898.41996120518797"/>
    <m/>
    <m/>
    <m/>
    <m/>
    <m/>
    <m/>
    <m/>
    <m/>
    <m/>
    <m/>
    <m/>
    <m/>
    <m/>
    <m/>
    <m/>
    <s v="HarvestRipe"/>
    <m/>
    <m/>
    <m/>
    <m/>
    <m/>
    <m/>
    <m/>
    <n v="234.47448009944219"/>
    <m/>
    <n v="4.0000000000000001E-3"/>
    <n v="3.09"/>
    <m/>
    <n v="813.14499999999998"/>
    <m/>
    <m/>
    <m/>
    <m/>
    <m/>
    <m/>
    <m/>
    <m/>
    <m/>
    <m/>
    <m/>
    <m/>
    <m/>
    <m/>
    <m/>
    <m/>
    <m/>
    <m/>
    <m/>
    <m/>
    <m/>
  </r>
  <r>
    <s v="Lincoln1992Sow5MayIrrNilNit1"/>
    <d v="1992-10-07T00:00:00"/>
    <m/>
    <m/>
    <m/>
    <m/>
    <m/>
    <m/>
    <m/>
    <m/>
    <m/>
    <m/>
    <m/>
    <m/>
    <m/>
    <m/>
    <m/>
    <n v="341.66666666666669"/>
    <m/>
    <m/>
    <m/>
    <m/>
    <m/>
    <m/>
    <m/>
    <m/>
    <m/>
    <m/>
    <n v="0.75364950976494238"/>
    <m/>
    <m/>
    <m/>
    <m/>
    <m/>
    <m/>
    <n v="3.1133333333333333"/>
    <m/>
    <m/>
    <m/>
    <m/>
    <m/>
    <m/>
    <m/>
    <m/>
    <m/>
    <m/>
    <m/>
    <m/>
    <m/>
    <m/>
    <m/>
    <m/>
    <m/>
    <m/>
    <m/>
    <m/>
    <n v="600.86056875876341"/>
    <m/>
    <m/>
    <m/>
    <m/>
    <m/>
    <m/>
    <m/>
    <m/>
    <m/>
    <m/>
    <m/>
    <m/>
    <m/>
    <m/>
    <m/>
    <m/>
    <m/>
    <m/>
    <m/>
    <m/>
  </r>
  <r>
    <s v="Lincoln1992Sow5MayIrrNilNit1"/>
    <d v="1992-10-20T00:00:00"/>
    <m/>
    <m/>
    <m/>
    <m/>
    <m/>
    <m/>
    <m/>
    <m/>
    <m/>
    <m/>
    <m/>
    <m/>
    <m/>
    <m/>
    <n v="7.4889999999999999"/>
    <n v="486.43333333333334"/>
    <m/>
    <m/>
    <m/>
    <m/>
    <m/>
    <m/>
    <m/>
    <m/>
    <m/>
    <m/>
    <n v="0.85772592841348649"/>
    <m/>
    <m/>
    <m/>
    <m/>
    <m/>
    <m/>
    <n v="4.3333333333333339"/>
    <n v="2.7E-2"/>
    <n v="4.2089999999999996"/>
    <n v="153.559"/>
    <m/>
    <m/>
    <m/>
    <m/>
    <m/>
    <m/>
    <m/>
    <m/>
    <m/>
    <m/>
    <m/>
    <m/>
    <m/>
    <n v="0.01"/>
    <n v="3.28"/>
    <m/>
    <n v="332.84100000000001"/>
    <n v="1031.6666666666667"/>
    <m/>
    <m/>
    <m/>
    <m/>
    <m/>
    <m/>
    <m/>
    <m/>
    <m/>
    <m/>
    <m/>
    <m/>
    <m/>
    <m/>
    <m/>
    <m/>
    <m/>
    <m/>
    <m/>
    <m/>
  </r>
  <r>
    <s v="Lincoln1992Sow5MayIrrNilNit1"/>
    <d v="1992-11-03T00:00:00"/>
    <m/>
    <m/>
    <m/>
    <m/>
    <m/>
    <m/>
    <m/>
    <m/>
    <m/>
    <m/>
    <m/>
    <m/>
    <m/>
    <m/>
    <n v="8.6969999999999992"/>
    <n v="765.5"/>
    <m/>
    <m/>
    <m/>
    <m/>
    <m/>
    <m/>
    <m/>
    <m/>
    <m/>
    <m/>
    <n v="0.91621489232535991"/>
    <m/>
    <m/>
    <m/>
    <m/>
    <m/>
    <m/>
    <n v="5.51"/>
    <n v="2.7E-2"/>
    <n v="4.9539999999999997"/>
    <n v="181.321"/>
    <m/>
    <m/>
    <m/>
    <m/>
    <m/>
    <m/>
    <m/>
    <m/>
    <m/>
    <m/>
    <m/>
    <m/>
    <m/>
    <n v="7.0000000000000001E-3"/>
    <n v="3.7429999999999999"/>
    <m/>
    <n v="509.125"/>
    <n v="768.33333333333337"/>
    <m/>
    <m/>
    <m/>
    <m/>
    <m/>
    <m/>
    <m/>
    <m/>
    <m/>
    <m/>
    <m/>
    <m/>
    <m/>
    <m/>
    <m/>
    <m/>
    <m/>
    <m/>
    <m/>
    <m/>
  </r>
  <r>
    <s v="Lincoln1992Sow5MayIrrNilNit1"/>
    <d v="1992-11-17T00:00:00"/>
    <m/>
    <m/>
    <m/>
    <m/>
    <m/>
    <m/>
    <m/>
    <m/>
    <m/>
    <m/>
    <m/>
    <m/>
    <m/>
    <m/>
    <n v="12.638"/>
    <n v="1359.3"/>
    <m/>
    <m/>
    <m/>
    <m/>
    <m/>
    <m/>
    <m/>
    <m/>
    <m/>
    <m/>
    <n v="0.92863873044361389"/>
    <m/>
    <m/>
    <m/>
    <m/>
    <m/>
    <m/>
    <n v="5.8666666666666671"/>
    <n v="2.8000000000000001E-2"/>
    <n v="5.7690000000000001"/>
    <n v="207.54"/>
    <m/>
    <m/>
    <m/>
    <m/>
    <m/>
    <m/>
    <m/>
    <m/>
    <m/>
    <m/>
    <m/>
    <m/>
    <m/>
    <n v="7.0000000000000001E-3"/>
    <n v="6.8689999999999998"/>
    <m/>
    <n v="995.89"/>
    <n v="723.33333333333337"/>
    <m/>
    <m/>
    <m/>
    <m/>
    <m/>
    <m/>
    <m/>
    <m/>
    <m/>
    <m/>
    <m/>
    <m/>
    <m/>
    <m/>
    <m/>
    <m/>
    <m/>
    <m/>
    <m/>
    <m/>
  </r>
  <r>
    <s v="Lincoln1992Sow5MayIrrNilNit1"/>
    <d v="1992-11-24T00:00:00"/>
    <m/>
    <m/>
    <m/>
    <m/>
    <m/>
    <m/>
    <m/>
    <m/>
    <m/>
    <m/>
    <m/>
    <m/>
    <m/>
    <m/>
    <n v="10.342000000000001"/>
    <n v="1266.3333333333333"/>
    <n v="188.83333333333331"/>
    <n v="1.4999999999999999E-2"/>
    <n v="2.0289999999999999"/>
    <m/>
    <m/>
    <m/>
    <m/>
    <m/>
    <m/>
    <m/>
    <n v="0.91049850948131994"/>
    <m/>
    <m/>
    <m/>
    <m/>
    <m/>
    <m/>
    <n v="5.3633333333333333"/>
    <n v="2.5000000000000001E-2"/>
    <n v="3.6349999999999998"/>
    <n v="145.42500000000001"/>
    <m/>
    <m/>
    <m/>
    <m/>
    <m/>
    <m/>
    <m/>
    <m/>
    <m/>
    <m/>
    <m/>
    <m/>
    <m/>
    <n v="5.0000000000000001E-3"/>
    <n v="4.0069999999999997"/>
    <m/>
    <n v="830.404"/>
    <n v="763.33333333333337"/>
    <m/>
    <m/>
    <m/>
    <m/>
    <m/>
    <m/>
    <m/>
    <m/>
    <m/>
    <m/>
    <m/>
    <m/>
    <m/>
    <m/>
    <m/>
    <m/>
    <m/>
    <m/>
    <m/>
    <m/>
  </r>
  <r>
    <s v="Lincoln1992Sow5MayIrrNilNit1"/>
    <d v="1992-12-01T00:00:00"/>
    <m/>
    <m/>
    <m/>
    <m/>
    <m/>
    <m/>
    <m/>
    <m/>
    <m/>
    <m/>
    <m/>
    <m/>
    <m/>
    <m/>
    <n v="9.2050000000000001"/>
    <n v="1291.8166666666666"/>
    <n v="203.66666666666669"/>
    <n v="1.4E-2"/>
    <n v="2.0449999999999999"/>
    <m/>
    <m/>
    <m/>
    <m/>
    <m/>
    <m/>
    <m/>
    <n v="0.88774699700744697"/>
    <m/>
    <m/>
    <m/>
    <m/>
    <m/>
    <m/>
    <n v="4.8599999999999994"/>
    <n v="2.3E-2"/>
    <n v="2.7530000000000001"/>
    <n v="120.89"/>
    <m/>
    <m/>
    <m/>
    <m/>
    <m/>
    <m/>
    <m/>
    <m/>
    <m/>
    <m/>
    <m/>
    <m/>
    <m/>
    <n v="4.0000000000000001E-3"/>
    <n v="3.6829999999999998"/>
    <m/>
    <n v="882.04700000000003"/>
    <n v="498.33333333333331"/>
    <m/>
    <m/>
    <m/>
    <m/>
    <m/>
    <m/>
    <m/>
    <m/>
    <m/>
    <m/>
    <m/>
    <m/>
    <m/>
    <m/>
    <m/>
    <m/>
    <m/>
    <m/>
    <m/>
    <m/>
  </r>
  <r>
    <s v="Lincoln1992Sow5MayIrrNilNit1"/>
    <d v="1992-12-08T00:00:00"/>
    <m/>
    <m/>
    <m/>
    <m/>
    <m/>
    <m/>
    <m/>
    <m/>
    <m/>
    <m/>
    <m/>
    <m/>
    <m/>
    <m/>
    <n v="10.063000000000001"/>
    <n v="1250.1666666666665"/>
    <n v="291.83333333333331"/>
    <n v="1.4E-2"/>
    <n v="3.008"/>
    <m/>
    <m/>
    <m/>
    <m/>
    <m/>
    <m/>
    <m/>
    <n v="0.86213771129481642"/>
    <m/>
    <m/>
    <m/>
    <m/>
    <m/>
    <m/>
    <n v="4.4033333333333333"/>
    <n v="2.4E-2"/>
    <n v="2.3340000000000001"/>
    <n v="93.623000000000005"/>
    <m/>
    <m/>
    <m/>
    <m/>
    <m/>
    <m/>
    <m/>
    <m/>
    <m/>
    <m/>
    <m/>
    <m/>
    <m/>
    <n v="5.0000000000000001E-3"/>
    <n v="3.6850000000000001"/>
    <m/>
    <n v="785.29300000000001"/>
    <n v="491.66666666666669"/>
    <m/>
    <m/>
    <m/>
    <m/>
    <m/>
    <m/>
    <m/>
    <m/>
    <m/>
    <m/>
    <m/>
    <m/>
    <m/>
    <m/>
    <m/>
    <m/>
    <m/>
    <m/>
    <m/>
    <m/>
  </r>
  <r>
    <s v="Lincoln1992Sow5MayIrrNilNit1"/>
    <d v="1992-12-15T00:00:00"/>
    <m/>
    <m/>
    <m/>
    <m/>
    <m/>
    <m/>
    <m/>
    <m/>
    <m/>
    <m/>
    <m/>
    <m/>
    <m/>
    <m/>
    <n v="8.3740000000000006"/>
    <n v="1409.5"/>
    <n v="328.66666666666669"/>
    <n v="1.2E-2"/>
    <n v="2.972"/>
    <m/>
    <m/>
    <m/>
    <m/>
    <m/>
    <m/>
    <m/>
    <n v="0.81584914626185179"/>
    <m/>
    <m/>
    <m/>
    <m/>
    <m/>
    <m/>
    <n v="3.7600000000000002"/>
    <n v="1.7999999999999999E-2"/>
    <n v="0.90500000000000003"/>
    <n v="42.945"/>
    <m/>
    <m/>
    <m/>
    <m/>
    <m/>
    <m/>
    <m/>
    <m/>
    <m/>
    <m/>
    <m/>
    <m/>
    <m/>
    <n v="4.0000000000000001E-3"/>
    <n v="3.33"/>
    <m/>
    <n v="883.07"/>
    <n v="526.66666666666663"/>
    <m/>
    <m/>
    <m/>
    <m/>
    <m/>
    <m/>
    <m/>
    <m/>
    <m/>
    <m/>
    <m/>
    <m/>
    <m/>
    <m/>
    <m/>
    <m/>
    <m/>
    <m/>
    <m/>
    <m/>
  </r>
  <r>
    <s v="Lincoln1992Sow5MayIrrNilNit1"/>
    <d v="1992-12-21T00:00:00"/>
    <m/>
    <m/>
    <m/>
    <m/>
    <m/>
    <m/>
    <m/>
    <m/>
    <m/>
    <m/>
    <m/>
    <m/>
    <m/>
    <m/>
    <n v="9.7789999999999999"/>
    <n v="1504.5"/>
    <n v="394.5"/>
    <n v="1.2999999999999999E-2"/>
    <n v="3.8740000000000001"/>
    <m/>
    <m/>
    <m/>
    <m/>
    <m/>
    <m/>
    <m/>
    <n v="0.74114830824555211"/>
    <m/>
    <m/>
    <m/>
    <m/>
    <m/>
    <m/>
    <n v="3.0033333333333334"/>
    <n v="1.9E-2"/>
    <n v="1.21"/>
    <n v="59.283000000000001"/>
    <m/>
    <m/>
    <m/>
    <m/>
    <m/>
    <m/>
    <m/>
    <m/>
    <m/>
    <m/>
    <m/>
    <m/>
    <m/>
    <n v="4.0000000000000001E-3"/>
    <n v="3.2949999999999999"/>
    <m/>
    <n v="903.96100000000001"/>
    <n v="558.33333333333337"/>
    <m/>
    <m/>
    <m/>
    <m/>
    <m/>
    <m/>
    <m/>
    <m/>
    <m/>
    <m/>
    <m/>
    <m/>
    <m/>
    <m/>
    <m/>
    <m/>
    <m/>
    <m/>
    <m/>
    <m/>
  </r>
  <r>
    <s v="Lincoln1992Sow5MayIrrNilNit1"/>
    <d v="1992-12-29T00:00:00"/>
    <m/>
    <m/>
    <m/>
    <m/>
    <m/>
    <m/>
    <m/>
    <m/>
    <m/>
    <m/>
    <m/>
    <m/>
    <m/>
    <m/>
    <n v="8.7140000000000004"/>
    <n v="1593.85"/>
    <n v="572"/>
    <n v="1.4E-2"/>
    <n v="4.1120000000000001"/>
    <m/>
    <m/>
    <m/>
    <m/>
    <m/>
    <m/>
    <m/>
    <n v="0.8283847111440612"/>
    <m/>
    <m/>
    <m/>
    <m/>
    <m/>
    <m/>
    <n v="3.9166666666666665"/>
    <n v="0.02"/>
    <n v="1.0449999999999999"/>
    <n v="51.723999999999997"/>
    <m/>
    <m/>
    <m/>
    <m/>
    <m/>
    <m/>
    <m/>
    <m/>
    <m/>
    <m/>
    <m/>
    <m/>
    <m/>
    <n v="3.0000000000000001E-3"/>
    <n v="2.4660000000000002"/>
    <m/>
    <n v="851.48"/>
    <n v="551.66666666666663"/>
    <m/>
    <m/>
    <m/>
    <m/>
    <m/>
    <m/>
    <m/>
    <m/>
    <m/>
    <m/>
    <m/>
    <m/>
    <m/>
    <m/>
    <m/>
    <m/>
    <m/>
    <m/>
    <m/>
    <m/>
  </r>
  <r>
    <s v="Lincoln1992Sow5MayIrrNilNit1"/>
    <d v="1993-01-05T00:00:00"/>
    <m/>
    <m/>
    <m/>
    <m/>
    <m/>
    <m/>
    <m/>
    <m/>
    <m/>
    <m/>
    <m/>
    <m/>
    <m/>
    <m/>
    <n v="8.7929999999999993"/>
    <n v="1623.8166666666666"/>
    <n v="616.5"/>
    <n v="1.2999999999999999E-2"/>
    <n v="4.1870000000000003"/>
    <m/>
    <m/>
    <m/>
    <m/>
    <m/>
    <m/>
    <m/>
    <n v="0.73125706815560565"/>
    <m/>
    <m/>
    <m/>
    <m/>
    <m/>
    <m/>
    <n v="2.92"/>
    <n v="1.7000000000000001E-2"/>
    <n v="0.94599999999999995"/>
    <n v="52.201999999999998"/>
    <m/>
    <m/>
    <m/>
    <m/>
    <m/>
    <m/>
    <m/>
    <m/>
    <m/>
    <m/>
    <m/>
    <m/>
    <m/>
    <n v="3.0000000000000001E-3"/>
    <n v="2.3780000000000001"/>
    <m/>
    <n v="798.33699999999999"/>
    <n v="626.66666666666663"/>
    <m/>
    <m/>
    <m/>
    <m/>
    <m/>
    <m/>
    <m/>
    <m/>
    <m/>
    <m/>
    <m/>
    <m/>
    <m/>
    <m/>
    <m/>
    <m/>
    <m/>
    <m/>
    <m/>
    <m/>
  </r>
  <r>
    <s v="Lincoln1992Sow5MayIrrNilNit1"/>
    <d v="1993-01-12T00:00:00"/>
    <m/>
    <m/>
    <m/>
    <m/>
    <m/>
    <m/>
    <m/>
    <m/>
    <m/>
    <m/>
    <m/>
    <m/>
    <m/>
    <m/>
    <n v="10.829000000000001"/>
    <n v="1728.4666666666667"/>
    <n v="688.66666666666674"/>
    <n v="1.2999999999999999E-2"/>
    <n v="6.484"/>
    <m/>
    <m/>
    <m/>
    <m/>
    <m/>
    <m/>
    <m/>
    <n v="0.74037058717196902"/>
    <m/>
    <m/>
    <m/>
    <m/>
    <m/>
    <m/>
    <n v="2.9966666666666666"/>
    <m/>
    <m/>
    <m/>
    <m/>
    <m/>
    <m/>
    <m/>
    <m/>
    <m/>
    <m/>
    <m/>
    <m/>
    <m/>
    <m/>
    <m/>
    <m/>
    <n v="2E-3"/>
    <n v="1.899"/>
    <m/>
    <n v="805.90499999999997"/>
    <n v="580"/>
    <m/>
    <m/>
    <m/>
    <m/>
    <m/>
    <m/>
    <m/>
    <m/>
    <m/>
    <m/>
    <m/>
    <m/>
    <m/>
    <m/>
    <m/>
    <m/>
    <m/>
    <m/>
    <m/>
    <m/>
  </r>
  <r>
    <s v="Lincoln1992Sow5MayIrrNilNit1"/>
    <d v="1993-01-19T00:00:00"/>
    <m/>
    <m/>
    <m/>
    <m/>
    <m/>
    <m/>
    <m/>
    <m/>
    <m/>
    <m/>
    <m/>
    <m/>
    <m/>
    <m/>
    <n v="11.436999999999999"/>
    <n v="1546.4833333333333"/>
    <n v="674"/>
    <n v="1.4999999999999999E-2"/>
    <n v="7.3040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E-3"/>
    <n v="1.74"/>
    <m/>
    <n v="716.31799999999998"/>
    <n v="571.66666666666663"/>
    <m/>
    <m/>
    <m/>
    <m/>
    <m/>
    <m/>
    <m/>
    <m/>
    <m/>
    <m/>
    <m/>
    <m/>
    <m/>
    <m/>
    <m/>
    <m/>
    <m/>
    <m/>
    <m/>
    <m/>
  </r>
  <r>
    <s v="Lincoln1992Sow5MayIrrNilNit1"/>
    <d v="1993-01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36.66666666666663"/>
    <m/>
    <m/>
    <m/>
    <m/>
    <m/>
    <m/>
    <m/>
    <m/>
    <m/>
    <m/>
    <m/>
    <m/>
    <m/>
    <m/>
    <m/>
    <m/>
    <m/>
    <m/>
    <m/>
    <m/>
  </r>
  <r>
    <s v="Lincoln1992Sow5MayIrrNilNit1"/>
    <d v="1993-02-03T00:00:00"/>
    <m/>
    <m/>
    <m/>
    <m/>
    <m/>
    <m/>
    <m/>
    <m/>
    <m/>
    <m/>
    <m/>
    <m/>
    <m/>
    <m/>
    <n v="14.973000000000001"/>
    <n v="1711.8006190445362"/>
    <n v="905.3583154522621"/>
    <n v="1.4999999999999999E-2"/>
    <n v="9.8070000000000004"/>
    <m/>
    <n v="3.1951300000000002E-2"/>
    <m/>
    <n v="20865.550870504274"/>
    <m/>
    <n v="666.68147552874325"/>
    <m/>
    <m/>
    <m/>
    <m/>
    <m/>
    <m/>
    <m/>
    <m/>
    <m/>
    <m/>
    <m/>
    <m/>
    <m/>
    <m/>
    <m/>
    <s v="HarvestRipe"/>
    <m/>
    <m/>
    <m/>
    <m/>
    <m/>
    <m/>
    <m/>
    <n v="238.67683992351877"/>
    <m/>
    <n v="2E-3"/>
    <n v="1.9350000000000001"/>
    <m/>
    <n v="806.32500000000005"/>
    <m/>
    <m/>
    <m/>
    <m/>
    <m/>
    <m/>
    <m/>
    <m/>
    <m/>
    <m/>
    <m/>
    <m/>
    <m/>
    <m/>
    <m/>
    <m/>
    <m/>
    <m/>
    <m/>
    <m/>
    <m/>
  </r>
  <r>
    <s v="Lincoln1992Sow5MayIrrSomeNit0"/>
    <d v="1992-10-07T00:00:00"/>
    <m/>
    <m/>
    <m/>
    <m/>
    <m/>
    <m/>
    <m/>
    <m/>
    <m/>
    <m/>
    <m/>
    <m/>
    <m/>
    <m/>
    <m/>
    <n v="180.45"/>
    <m/>
    <m/>
    <m/>
    <m/>
    <m/>
    <m/>
    <m/>
    <m/>
    <m/>
    <m/>
    <n v="0.46259323796033636"/>
    <m/>
    <m/>
    <m/>
    <m/>
    <m/>
    <m/>
    <n v="1.38"/>
    <m/>
    <m/>
    <n v="73.507999999999996"/>
    <m/>
    <m/>
    <m/>
    <m/>
    <m/>
    <m/>
    <m/>
    <m/>
    <m/>
    <m/>
    <m/>
    <m/>
    <m/>
    <m/>
    <m/>
    <m/>
    <n v="106.959"/>
    <n v="661.83147087758834"/>
    <m/>
    <m/>
    <m/>
    <m/>
    <m/>
    <m/>
    <m/>
    <m/>
    <m/>
    <m/>
    <m/>
    <m/>
    <m/>
    <m/>
    <m/>
    <m/>
    <m/>
    <m/>
    <m/>
    <m/>
  </r>
  <r>
    <s v="Lincoln1992Sow5MayIrrSomeNit0"/>
    <d v="1992-10-20T00:00:00"/>
    <m/>
    <m/>
    <m/>
    <m/>
    <m/>
    <m/>
    <m/>
    <m/>
    <m/>
    <m/>
    <m/>
    <m/>
    <m/>
    <m/>
    <n v="4.306"/>
    <n v="290.45"/>
    <m/>
    <m/>
    <m/>
    <m/>
    <m/>
    <m/>
    <m/>
    <m/>
    <m/>
    <m/>
    <n v="0.60662817704197791"/>
    <m/>
    <m/>
    <m/>
    <m/>
    <m/>
    <m/>
    <n v="2.0733333333333333"/>
    <n v="2.1000000000000001E-2"/>
    <n v="2.2029999999999998"/>
    <n v="103.889"/>
    <m/>
    <m/>
    <m/>
    <m/>
    <m/>
    <m/>
    <m/>
    <m/>
    <m/>
    <m/>
    <m/>
    <m/>
    <m/>
    <n v="1.0999999999999999E-2"/>
    <n v="2.1030000000000002"/>
    <m/>
    <n v="186.577"/>
    <n v="733.33333333333337"/>
    <m/>
    <m/>
    <m/>
    <m/>
    <m/>
    <m/>
    <m/>
    <m/>
    <m/>
    <m/>
    <m/>
    <m/>
    <m/>
    <m/>
    <m/>
    <m/>
    <m/>
    <m/>
    <m/>
    <m/>
  </r>
  <r>
    <s v="Lincoln1992Sow5MayIrrSomeNit0"/>
    <d v="1992-11-03T00:00:00"/>
    <m/>
    <m/>
    <m/>
    <m/>
    <m/>
    <m/>
    <m/>
    <m/>
    <m/>
    <m/>
    <m/>
    <m/>
    <m/>
    <m/>
    <n v="4.835"/>
    <n v="515.23333333333335"/>
    <m/>
    <m/>
    <m/>
    <m/>
    <m/>
    <m/>
    <m/>
    <m/>
    <m/>
    <m/>
    <n v="0.69148968493363527"/>
    <m/>
    <m/>
    <m/>
    <m/>
    <m/>
    <m/>
    <n v="2.6133333333333333"/>
    <n v="2.5999999999999999E-2"/>
    <n v="2.3980000000000001"/>
    <n v="92.649000000000001"/>
    <m/>
    <m/>
    <m/>
    <m/>
    <m/>
    <m/>
    <m/>
    <m/>
    <m/>
    <m/>
    <m/>
    <m/>
    <m/>
    <n v="7.0000000000000001E-3"/>
    <n v="2.4369999999999998"/>
    <m/>
    <n v="345.73399999999998"/>
    <n v="716.66666666666663"/>
    <m/>
    <m/>
    <m/>
    <m/>
    <m/>
    <m/>
    <m/>
    <m/>
    <m/>
    <m/>
    <m/>
    <m/>
    <m/>
    <m/>
    <m/>
    <m/>
    <m/>
    <m/>
    <m/>
    <m/>
  </r>
  <r>
    <s v="Lincoln1992Sow5MayIrrSomeNit0"/>
    <d v="1992-11-17T00:00:00"/>
    <m/>
    <m/>
    <m/>
    <m/>
    <m/>
    <m/>
    <m/>
    <m/>
    <m/>
    <m/>
    <m/>
    <m/>
    <m/>
    <m/>
    <n v="4.8970000000000002"/>
    <n v="811.7833333333333"/>
    <m/>
    <m/>
    <m/>
    <m/>
    <m/>
    <m/>
    <m/>
    <m/>
    <m/>
    <m/>
    <n v="0.76236039079994278"/>
    <m/>
    <m/>
    <m/>
    <m/>
    <m/>
    <m/>
    <n v="3.1933333333333334"/>
    <n v="2.3E-2"/>
    <n v="1.8160000000000001"/>
    <n v="77.944000000000003"/>
    <m/>
    <m/>
    <m/>
    <m/>
    <m/>
    <m/>
    <m/>
    <m/>
    <m/>
    <m/>
    <m/>
    <m/>
    <m/>
    <n v="6.0000000000000001E-3"/>
    <n v="3.081"/>
    <m/>
    <n v="517.33199999999999"/>
    <n v="610"/>
    <m/>
    <m/>
    <m/>
    <m/>
    <m/>
    <m/>
    <m/>
    <m/>
    <m/>
    <m/>
    <m/>
    <m/>
    <m/>
    <m/>
    <m/>
    <m/>
    <m/>
    <m/>
    <m/>
    <m/>
  </r>
  <r>
    <s v="Lincoln1992Sow5MayIrrSomeNit0"/>
    <d v="1992-11-24T00:00:00"/>
    <m/>
    <m/>
    <m/>
    <m/>
    <m/>
    <m/>
    <m/>
    <m/>
    <m/>
    <m/>
    <m/>
    <m/>
    <m/>
    <m/>
    <n v="4.7779999999999996"/>
    <n v="752"/>
    <n v="104.66666666666667"/>
    <n v="1.2999999999999999E-2"/>
    <n v="0.98699999999999999"/>
    <m/>
    <m/>
    <m/>
    <m/>
    <m/>
    <m/>
    <m/>
    <n v="0.74804379594321568"/>
    <m/>
    <m/>
    <m/>
    <m/>
    <m/>
    <m/>
    <n v="3.0633333333333335"/>
    <n v="2.1999999999999999E-2"/>
    <n v="1.3660000000000001"/>
    <n v="61.164000000000001"/>
    <m/>
    <m/>
    <m/>
    <m/>
    <m/>
    <m/>
    <m/>
    <m/>
    <m/>
    <m/>
    <m/>
    <m/>
    <m/>
    <n v="4.0000000000000001E-3"/>
    <n v="2.073"/>
    <m/>
    <n v="494.80599999999998"/>
    <n v="446.66666666666669"/>
    <m/>
    <m/>
    <m/>
    <m/>
    <m/>
    <m/>
    <m/>
    <m/>
    <m/>
    <m/>
    <m/>
    <m/>
    <m/>
    <m/>
    <m/>
    <m/>
    <m/>
    <m/>
    <m/>
    <m/>
  </r>
  <r>
    <s v="Lincoln1992Sow5MayIrrSomeNit0"/>
    <d v="1992-12-01T00:00:00"/>
    <m/>
    <m/>
    <m/>
    <m/>
    <m/>
    <m/>
    <m/>
    <m/>
    <m/>
    <m/>
    <m/>
    <m/>
    <m/>
    <m/>
    <n v="5.6319999999999997"/>
    <n v="954.08333333333326"/>
    <n v="145.5"/>
    <n v="1.4E-2"/>
    <n v="1.464"/>
    <m/>
    <m/>
    <m/>
    <m/>
    <m/>
    <m/>
    <m/>
    <n v="0.69102657221332908"/>
    <m/>
    <m/>
    <m/>
    <m/>
    <m/>
    <m/>
    <n v="2.61"/>
    <n v="0.02"/>
    <n v="1.0740000000000001"/>
    <n v="54.177999999999997"/>
    <m/>
    <m/>
    <m/>
    <m/>
    <m/>
    <m/>
    <m/>
    <m/>
    <m/>
    <m/>
    <m/>
    <m/>
    <m/>
    <n v="4.0000000000000001E-3"/>
    <n v="2.605"/>
    <m/>
    <n v="659.86500000000001"/>
    <n v="370"/>
    <m/>
    <m/>
    <m/>
    <m/>
    <m/>
    <m/>
    <m/>
    <m/>
    <m/>
    <m/>
    <m/>
    <m/>
    <m/>
    <m/>
    <m/>
    <m/>
    <m/>
    <m/>
    <m/>
    <m/>
  </r>
  <r>
    <s v="Lincoln1992Sow5MayIrrSomeNit0"/>
    <d v="1992-12-08T00:00:00"/>
    <m/>
    <m/>
    <m/>
    <m/>
    <m/>
    <m/>
    <m/>
    <m/>
    <m/>
    <m/>
    <m/>
    <m/>
    <m/>
    <m/>
    <n v="6.22"/>
    <n v="997.36666666666656"/>
    <n v="216.16666666666669"/>
    <n v="1.4999999999999999E-2"/>
    <n v="2.2170000000000001"/>
    <m/>
    <m/>
    <m/>
    <m/>
    <m/>
    <m/>
    <m/>
    <n v="0.65938415806893402"/>
    <m/>
    <m/>
    <m/>
    <m/>
    <m/>
    <m/>
    <n v="2.3933333333333335"/>
    <n v="0.02"/>
    <n v="1.0549999999999999"/>
    <n v="35.639000000000003"/>
    <m/>
    <m/>
    <m/>
    <m/>
    <m/>
    <m/>
    <m/>
    <m/>
    <m/>
    <m/>
    <m/>
    <m/>
    <m/>
    <n v="4.0000000000000001E-3"/>
    <n v="2.573"/>
    <m/>
    <n v="656.46199999999999"/>
    <n v="423.33333333333331"/>
    <m/>
    <m/>
    <m/>
    <m/>
    <m/>
    <m/>
    <m/>
    <m/>
    <m/>
    <m/>
    <m/>
    <m/>
    <m/>
    <m/>
    <m/>
    <m/>
    <m/>
    <m/>
    <m/>
    <m/>
  </r>
  <r>
    <s v="Lincoln1992Sow5MayIrrSomeNit0"/>
    <d v="1992-12-15T00:00:00"/>
    <m/>
    <m/>
    <m/>
    <m/>
    <m/>
    <m/>
    <m/>
    <m/>
    <m/>
    <m/>
    <m/>
    <m/>
    <m/>
    <m/>
    <n v="5.4169999999999998"/>
    <n v="961.5"/>
    <n v="224.66666666666669"/>
    <n v="1.2999999999999999E-2"/>
    <n v="1.992"/>
    <m/>
    <m/>
    <m/>
    <m/>
    <m/>
    <m/>
    <m/>
    <n v="0.59159665409103379"/>
    <m/>
    <m/>
    <m/>
    <m/>
    <m/>
    <m/>
    <n v="1.99"/>
    <n v="1.9E-2"/>
    <n v="0.66400000000000003"/>
    <n v="34.985999999999997"/>
    <m/>
    <m/>
    <m/>
    <m/>
    <m/>
    <m/>
    <m/>
    <m/>
    <m/>
    <m/>
    <m/>
    <m/>
    <m/>
    <n v="3.0000000000000001E-3"/>
    <n v="2.0049999999999999"/>
    <m/>
    <n v="611.20299999999997"/>
    <n v="426.66666666666669"/>
    <m/>
    <m/>
    <m/>
    <m/>
    <m/>
    <m/>
    <m/>
    <m/>
    <m/>
    <m/>
    <m/>
    <m/>
    <m/>
    <m/>
    <m/>
    <m/>
    <m/>
    <m/>
    <m/>
    <m/>
  </r>
  <r>
    <s v="Lincoln1992Sow5MayIrrSomeNit0"/>
    <d v="1992-12-21T00:00:00"/>
    <m/>
    <m/>
    <m/>
    <m/>
    <m/>
    <m/>
    <m/>
    <m/>
    <m/>
    <m/>
    <m/>
    <m/>
    <m/>
    <m/>
    <n v="5.9130000000000003"/>
    <n v="1023.0333333333334"/>
    <n v="305.5"/>
    <n v="1.4E-2"/>
    <n v="2.94"/>
    <m/>
    <m/>
    <m/>
    <m/>
    <m/>
    <m/>
    <m/>
    <n v="0.53814301864872149"/>
    <m/>
    <m/>
    <m/>
    <m/>
    <m/>
    <m/>
    <n v="1.7166666666666668"/>
    <n v="1.7000000000000001E-2"/>
    <n v="0.35399999999999998"/>
    <n v="21.082000000000001"/>
    <m/>
    <m/>
    <m/>
    <m/>
    <m/>
    <m/>
    <m/>
    <m/>
    <m/>
    <m/>
    <m/>
    <m/>
    <m/>
    <n v="3.0000000000000001E-3"/>
    <n v="1.7090000000000001"/>
    <m/>
    <n v="565.89200000000005"/>
    <n v="386.66666666666669"/>
    <m/>
    <m/>
    <m/>
    <m/>
    <m/>
    <m/>
    <m/>
    <m/>
    <m/>
    <m/>
    <m/>
    <m/>
    <m/>
    <m/>
    <m/>
    <m/>
    <m/>
    <m/>
    <m/>
    <m/>
  </r>
  <r>
    <s v="Lincoln1992Sow5MayIrrSomeNit0"/>
    <d v="1992-12-29T00:00:00"/>
    <m/>
    <m/>
    <m/>
    <m/>
    <m/>
    <m/>
    <m/>
    <m/>
    <m/>
    <m/>
    <m/>
    <m/>
    <m/>
    <m/>
    <n v="4.3019999999999996"/>
    <n v="776.5"/>
    <n v="204.28333333333333"/>
    <n v="1.2999999999999999E-2"/>
    <n v="1.88"/>
    <m/>
    <m/>
    <m/>
    <m/>
    <m/>
    <m/>
    <m/>
    <n v="0.63009164751053492"/>
    <m/>
    <m/>
    <m/>
    <m/>
    <m/>
    <m/>
    <n v="2.21"/>
    <n v="0.02"/>
    <n v="0.48899999999999999"/>
    <n v="24.497"/>
    <m/>
    <m/>
    <m/>
    <m/>
    <m/>
    <m/>
    <m/>
    <m/>
    <m/>
    <m/>
    <m/>
    <m/>
    <m/>
    <n v="3.0000000000000001E-3"/>
    <n v="1.409"/>
    <m/>
    <n v="481.31599999999997"/>
    <n v="421.66666666666669"/>
    <m/>
    <m/>
    <m/>
    <m/>
    <m/>
    <m/>
    <m/>
    <m/>
    <m/>
    <m/>
    <m/>
    <m/>
    <m/>
    <m/>
    <m/>
    <m/>
    <m/>
    <m/>
    <m/>
    <m/>
  </r>
  <r>
    <s v="Lincoln1992Sow5MayIrrSomeNit0"/>
    <d v="1993-01-05T00:00:00"/>
    <m/>
    <m/>
    <m/>
    <m/>
    <m/>
    <m/>
    <m/>
    <m/>
    <m/>
    <m/>
    <m/>
    <m/>
    <m/>
    <m/>
    <n v="5.0750000000000002"/>
    <n v="844.51666666666665"/>
    <n v="301.83333333333331"/>
    <n v="1.4E-2"/>
    <n v="2.9689999999999999"/>
    <m/>
    <m/>
    <m/>
    <m/>
    <m/>
    <m/>
    <m/>
    <n v="0.56699240035912235"/>
    <m/>
    <m/>
    <m/>
    <m/>
    <m/>
    <m/>
    <n v="1.8599999999999999"/>
    <n v="1.4E-2"/>
    <n v="9.5000000000000001E-2"/>
    <n v="6.8079999999999998"/>
    <m/>
    <m/>
    <m/>
    <m/>
    <m/>
    <m/>
    <m/>
    <m/>
    <m/>
    <m/>
    <m/>
    <m/>
    <m/>
    <n v="2E-3"/>
    <n v="1.0569999999999999"/>
    <m/>
    <n v="447.274"/>
    <n v="370"/>
    <m/>
    <m/>
    <m/>
    <m/>
    <m/>
    <m/>
    <m/>
    <m/>
    <m/>
    <m/>
    <m/>
    <m/>
    <m/>
    <m/>
    <m/>
    <m/>
    <m/>
    <m/>
    <m/>
    <m/>
  </r>
  <r>
    <s v="Lincoln1992Sow5MayIrrSomeNit0"/>
    <d v="1993-01-12T00:00:00"/>
    <m/>
    <m/>
    <m/>
    <m/>
    <m/>
    <m/>
    <m/>
    <m/>
    <m/>
    <m/>
    <m/>
    <m/>
    <m/>
    <m/>
    <n v="4.2939999999999996"/>
    <n v="744.93333333333328"/>
    <n v="276.33333333333331"/>
    <n v="1.4E-2"/>
    <n v="2.6480000000000001"/>
    <m/>
    <m/>
    <m/>
    <m/>
    <m/>
    <m/>
    <m/>
    <n v="0.53814301864872149"/>
    <m/>
    <m/>
    <m/>
    <m/>
    <m/>
    <m/>
    <n v="1.7166666666666666"/>
    <m/>
    <m/>
    <m/>
    <m/>
    <m/>
    <m/>
    <m/>
    <m/>
    <m/>
    <m/>
    <m/>
    <m/>
    <m/>
    <m/>
    <m/>
    <m/>
    <n v="2E-3"/>
    <n v="0.71599999999999997"/>
    <m/>
    <n v="370.43900000000002"/>
    <n v="413.33333333333331"/>
    <m/>
    <m/>
    <m/>
    <m/>
    <m/>
    <m/>
    <m/>
    <m/>
    <m/>
    <m/>
    <m/>
    <m/>
    <m/>
    <m/>
    <m/>
    <m/>
    <m/>
    <m/>
    <m/>
    <m/>
  </r>
  <r>
    <s v="Lincoln1992Sow5MayIrrSomeNit0"/>
    <d v="1993-01-19T00:00:00"/>
    <m/>
    <m/>
    <m/>
    <m/>
    <m/>
    <m/>
    <m/>
    <m/>
    <m/>
    <m/>
    <m/>
    <m/>
    <m/>
    <m/>
    <n v="4.7370000000000001"/>
    <n v="738.23333333333335"/>
    <n v="258.16666666666669"/>
    <n v="1.4999999999999999E-2"/>
    <n v="2.763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n v="1.105"/>
    <m/>
    <n v="397.03399999999999"/>
    <n v="350"/>
    <m/>
    <m/>
    <m/>
    <m/>
    <m/>
    <m/>
    <m/>
    <m/>
    <m/>
    <m/>
    <m/>
    <m/>
    <m/>
    <m/>
    <m/>
    <m/>
    <m/>
    <m/>
    <m/>
    <m/>
  </r>
  <r>
    <s v="Lincoln1992Sow5MayIrrSomeNit0"/>
    <d v="1993-01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88.33333333333331"/>
    <m/>
    <m/>
    <m/>
    <m/>
    <m/>
    <m/>
    <m/>
    <m/>
    <m/>
    <m/>
    <m/>
    <m/>
    <m/>
    <m/>
    <m/>
    <m/>
    <m/>
    <m/>
    <m/>
    <m/>
  </r>
  <r>
    <s v="Lincoln1992Sow5MayIrrSomeNit0"/>
    <d v="1993-02-03T00:00:00"/>
    <m/>
    <m/>
    <m/>
    <m/>
    <m/>
    <m/>
    <m/>
    <m/>
    <m/>
    <m/>
    <m/>
    <m/>
    <m/>
    <m/>
    <n v="5.992"/>
    <n v="734.44264532254397"/>
    <n v="347.33059802706805"/>
    <n v="1.4999999999999999E-2"/>
    <n v="3.778"/>
    <m/>
    <n v="2.8411333333333334E-2"/>
    <m/>
    <n v="8629.9169452786391"/>
    <m/>
    <n v="245.18744697129316"/>
    <m/>
    <m/>
    <m/>
    <m/>
    <m/>
    <m/>
    <m/>
    <m/>
    <m/>
    <m/>
    <m/>
    <m/>
    <m/>
    <m/>
    <m/>
    <s v="HarvestRipe"/>
    <m/>
    <m/>
    <m/>
    <m/>
    <m/>
    <m/>
    <m/>
    <n v="102.14315105577487"/>
    <m/>
    <n v="3.0000000000000001E-3"/>
    <n v="1.0840000000000001"/>
    <m/>
    <n v="387.06900000000002"/>
    <m/>
    <m/>
    <m/>
    <m/>
    <m/>
    <m/>
    <m/>
    <m/>
    <m/>
    <m/>
    <m/>
    <m/>
    <m/>
    <m/>
    <m/>
    <m/>
    <m/>
    <m/>
    <m/>
    <m/>
    <m/>
  </r>
  <r>
    <s v="Lincoln1992Sow5MayIrrSomeNit2"/>
    <d v="1992-10-07T00:00:00"/>
    <m/>
    <m/>
    <m/>
    <m/>
    <m/>
    <m/>
    <m/>
    <m/>
    <m/>
    <m/>
    <m/>
    <m/>
    <m/>
    <m/>
    <m/>
    <n v="260.66666666666669"/>
    <m/>
    <m/>
    <m/>
    <m/>
    <m/>
    <m/>
    <m/>
    <m/>
    <m/>
    <m/>
    <n v="0.68729655574114634"/>
    <m/>
    <m/>
    <m/>
    <m/>
    <m/>
    <m/>
    <n v="2.5833333333333335"/>
    <m/>
    <m/>
    <m/>
    <m/>
    <m/>
    <m/>
    <m/>
    <m/>
    <m/>
    <m/>
    <m/>
    <m/>
    <m/>
    <m/>
    <m/>
    <m/>
    <m/>
    <m/>
    <m/>
    <m/>
    <n v="360.00436159756867"/>
    <m/>
    <m/>
    <m/>
    <m/>
    <m/>
    <m/>
    <m/>
    <m/>
    <m/>
    <m/>
    <m/>
    <m/>
    <m/>
    <m/>
    <m/>
    <m/>
    <m/>
    <m/>
    <m/>
    <m/>
  </r>
  <r>
    <s v="Lincoln1992Sow5MayIrrSomeNit2"/>
    <d v="1992-10-20T00:00:00"/>
    <m/>
    <m/>
    <m/>
    <m/>
    <m/>
    <m/>
    <m/>
    <m/>
    <m/>
    <m/>
    <m/>
    <m/>
    <m/>
    <m/>
    <n v="11.637"/>
    <n v="417.91666666666669"/>
    <m/>
    <m/>
    <m/>
    <m/>
    <m/>
    <m/>
    <m/>
    <m/>
    <m/>
    <m/>
    <n v="0.88275622913289031"/>
    <m/>
    <m/>
    <m/>
    <m/>
    <m/>
    <m/>
    <n v="4.7633333333333336"/>
    <n v="3.6999999999999998E-2"/>
    <n v="7.2629999999999999"/>
    <n v="198.60499999999999"/>
    <m/>
    <m/>
    <m/>
    <m/>
    <m/>
    <m/>
    <m/>
    <m/>
    <m/>
    <m/>
    <m/>
    <m/>
    <m/>
    <n v="1.9E-2"/>
    <n v="4.375"/>
    <m/>
    <n v="235.928"/>
    <n v="828.33333333333337"/>
    <m/>
    <m/>
    <m/>
    <m/>
    <m/>
    <m/>
    <m/>
    <m/>
    <m/>
    <m/>
    <m/>
    <m/>
    <m/>
    <m/>
    <m/>
    <m/>
    <m/>
    <m/>
    <m/>
    <m/>
  </r>
  <r>
    <s v="Lincoln1992Sow5MayIrrSomeNit2"/>
    <d v="1992-11-03T00:00:00"/>
    <m/>
    <m/>
    <m/>
    <m/>
    <m/>
    <m/>
    <m/>
    <m/>
    <m/>
    <m/>
    <m/>
    <m/>
    <m/>
    <m/>
    <n v="14.622999999999999"/>
    <n v="798.66666666666663"/>
    <m/>
    <m/>
    <m/>
    <m/>
    <m/>
    <m/>
    <m/>
    <m/>
    <m/>
    <m/>
    <n v="0.92399833264082898"/>
    <m/>
    <m/>
    <m/>
    <m/>
    <m/>
    <m/>
    <n v="5.7266666666666666"/>
    <n v="3.4000000000000002E-2"/>
    <n v="8.1359999999999992"/>
    <n v="237.36699999999999"/>
    <m/>
    <m/>
    <m/>
    <m/>
    <m/>
    <m/>
    <m/>
    <m/>
    <m/>
    <m/>
    <m/>
    <m/>
    <m/>
    <n v="1.2999999999999999E-2"/>
    <n v="6.4880000000000004"/>
    <m/>
    <n v="485.35500000000002"/>
    <n v="900"/>
    <m/>
    <m/>
    <m/>
    <m/>
    <m/>
    <m/>
    <m/>
    <m/>
    <m/>
    <m/>
    <m/>
    <m/>
    <m/>
    <m/>
    <m/>
    <m/>
    <m/>
    <m/>
    <m/>
    <m/>
  </r>
  <r>
    <s v="Lincoln1992Sow5MayIrrSomeNit2"/>
    <d v="1992-11-17T00:00:00"/>
    <m/>
    <m/>
    <m/>
    <m/>
    <m/>
    <m/>
    <m/>
    <m/>
    <m/>
    <m/>
    <m/>
    <m/>
    <m/>
    <m/>
    <n v="11.191000000000001"/>
    <n v="1136.8833333333334"/>
    <m/>
    <m/>
    <m/>
    <m/>
    <m/>
    <m/>
    <m/>
    <m/>
    <m/>
    <m/>
    <n v="0.94369658001813517"/>
    <m/>
    <m/>
    <m/>
    <m/>
    <m/>
    <m/>
    <n v="6.3933333333333335"/>
    <n v="0.03"/>
    <n v="6.2439999999999998"/>
    <n v="196.55099999999999"/>
    <m/>
    <m/>
    <m/>
    <m/>
    <m/>
    <m/>
    <m/>
    <m/>
    <m/>
    <m/>
    <m/>
    <m/>
    <m/>
    <n v="6.0000000000000001E-3"/>
    <n v="4.9470000000000001"/>
    <m/>
    <n v="782.64400000000001"/>
    <n v="765"/>
    <m/>
    <m/>
    <m/>
    <m/>
    <m/>
    <m/>
    <m/>
    <m/>
    <m/>
    <m/>
    <m/>
    <m/>
    <m/>
    <m/>
    <m/>
    <m/>
    <m/>
    <m/>
    <m/>
    <m/>
  </r>
  <r>
    <s v="Lincoln1992Sow5MayIrrSomeNit2"/>
    <d v="1992-11-24T00:00:00"/>
    <m/>
    <m/>
    <m/>
    <m/>
    <m/>
    <m/>
    <m/>
    <m/>
    <m/>
    <m/>
    <m/>
    <m/>
    <m/>
    <m/>
    <n v="14.393000000000001"/>
    <n v="1452"/>
    <n v="207.33333333333334"/>
    <n v="1.7999999999999999E-2"/>
    <n v="2.7029999999999998"/>
    <m/>
    <m/>
    <m/>
    <m/>
    <m/>
    <m/>
    <m/>
    <n v="0.93839424577118935"/>
    <m/>
    <m/>
    <m/>
    <m/>
    <m/>
    <m/>
    <n v="6.1933333333333334"/>
    <n v="2.8000000000000001E-2"/>
    <n v="5.4770000000000003"/>
    <n v="193.02500000000001"/>
    <m/>
    <m/>
    <m/>
    <m/>
    <m/>
    <m/>
    <m/>
    <m/>
    <m/>
    <m/>
    <m/>
    <m/>
    <m/>
    <n v="6.0000000000000001E-3"/>
    <n v="5.5869999999999997"/>
    <m/>
    <n v="919.09500000000003"/>
    <n v="648.33333333333337"/>
    <m/>
    <m/>
    <m/>
    <m/>
    <m/>
    <m/>
    <m/>
    <m/>
    <m/>
    <m/>
    <m/>
    <m/>
    <m/>
    <m/>
    <m/>
    <m/>
    <m/>
    <m/>
    <m/>
    <m/>
  </r>
  <r>
    <s v="Lincoln1992Sow5MayIrrSomeNit2"/>
    <d v="1992-12-01T00:00:00"/>
    <m/>
    <m/>
    <m/>
    <m/>
    <m/>
    <m/>
    <m/>
    <m/>
    <m/>
    <m/>
    <m/>
    <m/>
    <m/>
    <m/>
    <n v="12.147"/>
    <n v="1350.5333333333333"/>
    <n v="208.83333333333331"/>
    <n v="1.4999999999999999E-2"/>
    <n v="2.3570000000000002"/>
    <m/>
    <m/>
    <m/>
    <m/>
    <m/>
    <m/>
    <m/>
    <n v="0.90014139064969678"/>
    <m/>
    <m/>
    <m/>
    <m/>
    <m/>
    <m/>
    <n v="5.12"/>
    <n v="2.8000000000000001E-2"/>
    <n v="4.1719999999999997"/>
    <n v="146.047"/>
    <m/>
    <m/>
    <m/>
    <m/>
    <m/>
    <m/>
    <m/>
    <m/>
    <m/>
    <m/>
    <m/>
    <m/>
    <m/>
    <n v="6.0000000000000001E-3"/>
    <n v="4.9880000000000004"/>
    <m/>
    <n v="898.59500000000003"/>
    <n v="696.66666666666663"/>
    <m/>
    <m/>
    <m/>
    <m/>
    <m/>
    <m/>
    <m/>
    <m/>
    <m/>
    <m/>
    <m/>
    <m/>
    <m/>
    <m/>
    <m/>
    <m/>
    <m/>
    <m/>
    <m/>
    <m/>
  </r>
  <r>
    <s v="Lincoln1992Sow5MayIrrSomeNit2"/>
    <d v="1992-12-08T00:00:00"/>
    <m/>
    <m/>
    <m/>
    <m/>
    <m/>
    <m/>
    <m/>
    <m/>
    <m/>
    <m/>
    <m/>
    <m/>
    <m/>
    <m/>
    <n v="16.120999999999999"/>
    <n v="1686"/>
    <n v="328.5"/>
    <n v="1.6E-2"/>
    <n v="3.9260000000000002"/>
    <m/>
    <m/>
    <m/>
    <m/>
    <m/>
    <m/>
    <m/>
    <n v="0.88825100066218454"/>
    <m/>
    <m/>
    <m/>
    <m/>
    <m/>
    <m/>
    <n v="4.87"/>
    <n v="2.7E-2"/>
    <n v="4.8310000000000004"/>
    <n v="176.22399999999999"/>
    <m/>
    <m/>
    <m/>
    <m/>
    <m/>
    <m/>
    <m/>
    <m/>
    <m/>
    <m/>
    <m/>
    <m/>
    <m/>
    <n v="6.0000000000000001E-3"/>
    <n v="6.37"/>
    <m/>
    <n v="1065.5219999999999"/>
    <n v="573.33333333333337"/>
    <m/>
    <m/>
    <m/>
    <m/>
    <m/>
    <m/>
    <m/>
    <m/>
    <m/>
    <m/>
    <m/>
    <m/>
    <m/>
    <m/>
    <m/>
    <m/>
    <m/>
    <m/>
    <m/>
    <m/>
  </r>
  <r>
    <s v="Lincoln1992Sow5MayIrrSomeNit2"/>
    <d v="1992-12-15T00:00:00"/>
    <m/>
    <m/>
    <m/>
    <m/>
    <m/>
    <m/>
    <m/>
    <m/>
    <m/>
    <m/>
    <m/>
    <m/>
    <m/>
    <m/>
    <n v="13.161"/>
    <n v="1813.1666666666665"/>
    <n v="462"/>
    <n v="1.4999999999999999E-2"/>
    <n v="5.032"/>
    <m/>
    <m/>
    <m/>
    <m/>
    <m/>
    <m/>
    <m/>
    <n v="0.83862105759039507"/>
    <m/>
    <m/>
    <m/>
    <m/>
    <m/>
    <m/>
    <n v="4.0533333333333328"/>
    <n v="2.4E-2"/>
    <n v="2.2000000000000002"/>
    <n v="93.674999999999997"/>
    <m/>
    <m/>
    <m/>
    <m/>
    <m/>
    <m/>
    <m/>
    <m/>
    <m/>
    <m/>
    <m/>
    <m/>
    <m/>
    <n v="4.0000000000000001E-3"/>
    <n v="4.5330000000000004"/>
    <m/>
    <n v="1103.037"/>
    <n v="628.33333333333337"/>
    <m/>
    <m/>
    <m/>
    <m/>
    <m/>
    <m/>
    <m/>
    <m/>
    <m/>
    <m/>
    <m/>
    <m/>
    <m/>
    <m/>
    <m/>
    <m/>
    <m/>
    <m/>
    <m/>
    <m/>
  </r>
  <r>
    <s v="Lincoln1992Sow5MayIrrSomeNit2"/>
    <d v="1992-12-21T00:00:00"/>
    <m/>
    <m/>
    <m/>
    <m/>
    <m/>
    <m/>
    <m/>
    <m/>
    <m/>
    <m/>
    <m/>
    <m/>
    <m/>
    <m/>
    <n v="14.208"/>
    <n v="1838.45"/>
    <n v="548.16666666666663"/>
    <n v="1.7000000000000001E-2"/>
    <n v="6.67"/>
    <m/>
    <m/>
    <m/>
    <m/>
    <m/>
    <m/>
    <m/>
    <n v="0.77247610201041006"/>
    <m/>
    <m/>
    <m/>
    <m/>
    <m/>
    <m/>
    <n v="3.29"/>
    <n v="2.1999999999999999E-2"/>
    <n v="1.833"/>
    <n v="82.769000000000005"/>
    <m/>
    <m/>
    <m/>
    <m/>
    <m/>
    <m/>
    <m/>
    <m/>
    <m/>
    <m/>
    <m/>
    <m/>
    <m/>
    <n v="4.0000000000000001E-3"/>
    <n v="4.048"/>
    <m/>
    <n v="1019.7910000000001"/>
    <n v="655"/>
    <m/>
    <m/>
    <m/>
    <m/>
    <m/>
    <m/>
    <m/>
    <m/>
    <m/>
    <m/>
    <m/>
    <m/>
    <m/>
    <m/>
    <m/>
    <m/>
    <m/>
    <m/>
    <m/>
    <m/>
  </r>
  <r>
    <s v="Lincoln1992Sow5MayIrrSomeNit2"/>
    <d v="1992-12-29T00:00:00"/>
    <m/>
    <m/>
    <m/>
    <m/>
    <m/>
    <m/>
    <m/>
    <m/>
    <m/>
    <m/>
    <m/>
    <m/>
    <m/>
    <m/>
    <n v="8.9139999999999997"/>
    <n v="1489.65"/>
    <n v="426.61666666666667"/>
    <n v="1.2999999999999999E-2"/>
    <n v="4.218"/>
    <m/>
    <m/>
    <m/>
    <m/>
    <m/>
    <m/>
    <m/>
    <n v="0.83295632937462583"/>
    <m/>
    <m/>
    <m/>
    <m/>
    <m/>
    <m/>
    <n v="3.9766666666666666"/>
    <n v="0.02"/>
    <n v="0.42199999999999999"/>
    <n v="21.585999999999999"/>
    <m/>
    <m/>
    <m/>
    <m/>
    <m/>
    <m/>
    <m/>
    <m/>
    <m/>
    <m/>
    <m/>
    <m/>
    <m/>
    <n v="3.0000000000000001E-3"/>
    <n v="2.984"/>
    <m/>
    <n v="888.55399999999997"/>
    <n v="600"/>
    <m/>
    <m/>
    <m/>
    <m/>
    <m/>
    <m/>
    <m/>
    <m/>
    <m/>
    <m/>
    <m/>
    <m/>
    <m/>
    <m/>
    <m/>
    <m/>
    <m/>
    <m/>
    <m/>
    <m/>
  </r>
  <r>
    <s v="Lincoln1992Sow5MayIrrSomeNit2"/>
    <d v="1993-01-05T00:00:00"/>
    <m/>
    <m/>
    <m/>
    <m/>
    <m/>
    <m/>
    <m/>
    <m/>
    <m/>
    <m/>
    <m/>
    <m/>
    <m/>
    <m/>
    <n v="11.602"/>
    <n v="1723.8166666666666"/>
    <n v="689.5"/>
    <n v="1.2999999999999999E-2"/>
    <n v="6.6529999999999996"/>
    <m/>
    <m/>
    <m/>
    <m/>
    <m/>
    <m/>
    <m/>
    <n v="0.78443655404822255"/>
    <m/>
    <m/>
    <m/>
    <m/>
    <m/>
    <m/>
    <n v="3.41"/>
    <n v="0.02"/>
    <n v="0.627"/>
    <n v="31.358000000000001"/>
    <m/>
    <m/>
    <m/>
    <m/>
    <m/>
    <m/>
    <m/>
    <m/>
    <m/>
    <m/>
    <m/>
    <m/>
    <m/>
    <n v="3.0000000000000001E-3"/>
    <n v="2.6549999999999998"/>
    <m/>
    <n v="793.02599999999995"/>
    <n v="545"/>
    <m/>
    <m/>
    <m/>
    <m/>
    <m/>
    <m/>
    <m/>
    <m/>
    <m/>
    <m/>
    <m/>
    <m/>
    <m/>
    <m/>
    <m/>
    <m/>
    <m/>
    <m/>
    <m/>
    <m/>
  </r>
  <r>
    <s v="Lincoln1992Sow5MayIrrSomeNit2"/>
    <d v="1993-01-12T00:00:00"/>
    <m/>
    <m/>
    <m/>
    <m/>
    <m/>
    <m/>
    <m/>
    <m/>
    <m/>
    <m/>
    <m/>
    <m/>
    <m/>
    <m/>
    <n v="9.2010000000000005"/>
    <n v="1416.7333333333333"/>
    <n v="556.66666666666663"/>
    <n v="1.4E-2"/>
    <n v="5.8419999999999996"/>
    <m/>
    <m/>
    <m/>
    <m/>
    <m/>
    <m/>
    <m/>
    <n v="0.75695289337376992"/>
    <m/>
    <m/>
    <m/>
    <m/>
    <m/>
    <m/>
    <n v="3.1433333333333335"/>
    <n v="2.4E-2"/>
    <m/>
    <m/>
    <m/>
    <m/>
    <m/>
    <m/>
    <m/>
    <m/>
    <m/>
    <m/>
    <m/>
    <m/>
    <m/>
    <m/>
    <m/>
    <n v="3.0000000000000001E-3"/>
    <n v="1.6759999999999999"/>
    <m/>
    <n v="662.26400000000001"/>
    <n v="626.66666666666663"/>
    <m/>
    <m/>
    <m/>
    <m/>
    <m/>
    <m/>
    <m/>
    <m/>
    <m/>
    <m/>
    <m/>
    <m/>
    <m/>
    <m/>
    <m/>
    <m/>
    <m/>
    <m/>
    <m/>
    <m/>
  </r>
  <r>
    <s v="Lincoln1992Sow5MayIrrSomeNit2"/>
    <d v="1993-01-19T00:00:00"/>
    <m/>
    <m/>
    <m/>
    <m/>
    <m/>
    <m/>
    <m/>
    <m/>
    <m/>
    <m/>
    <m/>
    <m/>
    <m/>
    <m/>
    <n v="12.904"/>
    <n v="1640.1666666666667"/>
    <n v="776"/>
    <n v="1.4999999999999999E-2"/>
    <n v="8.746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0000000000000001E-3"/>
    <n v="1.8109999999999999"/>
    <m/>
    <n v="685.69899999999996"/>
    <n v="486.66666666666669"/>
    <m/>
    <m/>
    <m/>
    <m/>
    <m/>
    <m/>
    <m/>
    <m/>
    <m/>
    <m/>
    <m/>
    <m/>
    <m/>
    <m/>
    <m/>
    <m/>
    <m/>
    <m/>
    <m/>
    <m/>
  </r>
  <r>
    <s v="Lincoln1992Sow5MayIrrSomeNit2"/>
    <d v="1993-01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1.66666666666663"/>
    <m/>
    <m/>
    <m/>
    <m/>
    <m/>
    <m/>
    <m/>
    <m/>
    <m/>
    <m/>
    <m/>
    <m/>
    <m/>
    <m/>
    <m/>
    <m/>
    <m/>
    <m/>
    <m/>
    <m/>
  </r>
  <r>
    <s v="Lincoln1992Sow5MayIrrSomeNit2"/>
    <d v="1993-02-03T00:00:00"/>
    <m/>
    <m/>
    <m/>
    <m/>
    <m/>
    <m/>
    <m/>
    <m/>
    <m/>
    <m/>
    <m/>
    <m/>
    <m/>
    <m/>
    <n v="14.576000000000001"/>
    <n v="1713.9714445243226"/>
    <n v="852.73814854550028"/>
    <n v="1.6E-2"/>
    <n v="9.7590000000000003"/>
    <m/>
    <n v="2.7070266666666665E-2"/>
    <m/>
    <n v="23179.312646114406"/>
    <m/>
    <n v="627.47017448035592"/>
    <m/>
    <m/>
    <m/>
    <m/>
    <m/>
    <m/>
    <m/>
    <m/>
    <m/>
    <m/>
    <m/>
    <m/>
    <m/>
    <m/>
    <m/>
    <s v="HarvestRipe"/>
    <m/>
    <m/>
    <m/>
    <m/>
    <m/>
    <m/>
    <m/>
    <n v="225.26797406514427"/>
    <m/>
    <n v="3.0000000000000001E-3"/>
    <n v="2.2679999999999998"/>
    <m/>
    <n v="861.21699999999998"/>
    <m/>
    <m/>
    <m/>
    <m/>
    <m/>
    <m/>
    <m/>
    <m/>
    <m/>
    <m/>
    <m/>
    <m/>
    <m/>
    <m/>
    <m/>
    <m/>
    <m/>
    <m/>
    <m/>
    <m/>
    <m/>
  </r>
  <r>
    <s v="Lincoln1992Sow5MayIrrSomeNit3"/>
    <d v="1992-10-07T00:00:00"/>
    <m/>
    <m/>
    <m/>
    <m/>
    <m/>
    <m/>
    <m/>
    <m/>
    <m/>
    <m/>
    <m/>
    <m/>
    <m/>
    <m/>
    <m/>
    <n v="359.51666666666665"/>
    <m/>
    <m/>
    <m/>
    <m/>
    <m/>
    <m/>
    <m/>
    <m/>
    <m/>
    <m/>
    <n v="0.70901978389055942"/>
    <m/>
    <m/>
    <m/>
    <m/>
    <m/>
    <m/>
    <n v="2.7433333333333332"/>
    <m/>
    <m/>
    <n v="210.14599999999999"/>
    <m/>
    <m/>
    <m/>
    <m/>
    <m/>
    <m/>
    <m/>
    <m/>
    <m/>
    <m/>
    <m/>
    <m/>
    <m/>
    <m/>
    <m/>
    <m/>
    <n v="194.10499999999999"/>
    <n v="623.6673312545056"/>
    <m/>
    <m/>
    <m/>
    <m/>
    <m/>
    <m/>
    <m/>
    <m/>
    <m/>
    <m/>
    <m/>
    <m/>
    <m/>
    <m/>
    <m/>
    <m/>
    <m/>
    <m/>
    <m/>
    <m/>
  </r>
  <r>
    <s v="Lincoln1992Sow5MayIrrSomeNit3"/>
    <d v="1992-10-20T00:00:00"/>
    <m/>
    <m/>
    <m/>
    <m/>
    <m/>
    <m/>
    <m/>
    <m/>
    <m/>
    <m/>
    <m/>
    <m/>
    <m/>
    <m/>
    <n v="11.837"/>
    <n v="473.63333333333333"/>
    <m/>
    <m/>
    <m/>
    <m/>
    <m/>
    <m/>
    <m/>
    <m/>
    <m/>
    <m/>
    <n v="0.82966701117459052"/>
    <m/>
    <m/>
    <m/>
    <m/>
    <m/>
    <m/>
    <n v="3.9333333333333331"/>
    <n v="3.5999999999999997E-2"/>
    <n v="6.68"/>
    <n v="186.54300000000001"/>
    <m/>
    <m/>
    <m/>
    <m/>
    <m/>
    <m/>
    <m/>
    <m/>
    <m/>
    <m/>
    <m/>
    <m/>
    <m/>
    <n v="1.7999999999999999E-2"/>
    <n v="5.157"/>
    <m/>
    <n v="287.12299999999999"/>
    <n v="1051.6666666666667"/>
    <m/>
    <m/>
    <m/>
    <m/>
    <m/>
    <m/>
    <m/>
    <m/>
    <m/>
    <m/>
    <m/>
    <m/>
    <m/>
    <m/>
    <m/>
    <m/>
    <m/>
    <m/>
    <m/>
    <m/>
  </r>
  <r>
    <s v="Lincoln1992Sow5MayIrrSomeNit3"/>
    <d v="1992-11-03T00:00:00"/>
    <m/>
    <m/>
    <m/>
    <m/>
    <m/>
    <m/>
    <m/>
    <m/>
    <m/>
    <m/>
    <m/>
    <m/>
    <m/>
    <m/>
    <n v="16.323"/>
    <n v="678.98333333333335"/>
    <m/>
    <m/>
    <m/>
    <m/>
    <m/>
    <m/>
    <m/>
    <m/>
    <m/>
    <m/>
    <n v="0.93661322274896541"/>
    <m/>
    <m/>
    <m/>
    <m/>
    <m/>
    <m/>
    <n v="6.13"/>
    <n v="3.3000000000000002E-2"/>
    <n v="9.298"/>
    <n v="274.90300000000002"/>
    <m/>
    <m/>
    <m/>
    <m/>
    <m/>
    <m/>
    <m/>
    <m/>
    <m/>
    <m/>
    <m/>
    <m/>
    <m/>
    <n v="1.2999999999999999E-2"/>
    <n v="7.024"/>
    <m/>
    <n v="516.40899999999999"/>
    <n v="788.33333333333337"/>
    <m/>
    <m/>
    <m/>
    <m/>
    <m/>
    <m/>
    <m/>
    <m/>
    <m/>
    <m/>
    <m/>
    <m/>
    <m/>
    <m/>
    <m/>
    <m/>
    <m/>
    <m/>
    <m/>
    <m/>
  </r>
  <r>
    <s v="Lincoln1992Sow5MayIrrSomeNit3"/>
    <d v="1992-11-17T00:00:00"/>
    <m/>
    <m/>
    <m/>
    <m/>
    <m/>
    <m/>
    <m/>
    <m/>
    <m/>
    <m/>
    <m/>
    <m/>
    <m/>
    <m/>
    <n v="16.818000000000001"/>
    <n v="1204.45"/>
    <m/>
    <m/>
    <m/>
    <m/>
    <m/>
    <m/>
    <m/>
    <m/>
    <m/>
    <m/>
    <n v="0.95810127993938565"/>
    <m/>
    <m/>
    <m/>
    <m/>
    <m/>
    <m/>
    <n v="7.05"/>
    <n v="3.5000000000000003E-2"/>
    <n v="7.7080000000000002"/>
    <n v="215.16499999999999"/>
    <m/>
    <m/>
    <m/>
    <m/>
    <m/>
    <m/>
    <m/>
    <m/>
    <m/>
    <m/>
    <m/>
    <m/>
    <m/>
    <n v="1.0999999999999999E-2"/>
    <n v="9.109"/>
    <m/>
    <n v="850.76900000000001"/>
    <n v="791.66666666666663"/>
    <m/>
    <m/>
    <m/>
    <m/>
    <m/>
    <m/>
    <m/>
    <m/>
    <m/>
    <m/>
    <m/>
    <m/>
    <m/>
    <m/>
    <m/>
    <m/>
    <m/>
    <m/>
    <m/>
    <m/>
  </r>
  <r>
    <s v="Lincoln1992Sow5MayIrrSomeNit3"/>
    <d v="1992-11-24T00:00:00"/>
    <m/>
    <m/>
    <m/>
    <m/>
    <m/>
    <m/>
    <m/>
    <m/>
    <m/>
    <m/>
    <m/>
    <m/>
    <m/>
    <m/>
    <n v="16.850999999999999"/>
    <n v="1369.8166666666666"/>
    <n v="220.16666666666666"/>
    <n v="1.7999999999999999E-2"/>
    <n v="3.02"/>
    <m/>
    <m/>
    <m/>
    <m/>
    <m/>
    <m/>
    <m/>
    <n v="0.94877358694620195"/>
    <m/>
    <m/>
    <m/>
    <m/>
    <m/>
    <m/>
    <n v="6.6033333333333335"/>
    <n v="3.3000000000000002E-2"/>
    <n v="7.2549999999999999"/>
    <n v="221.21199999999999"/>
    <m/>
    <m/>
    <m/>
    <m/>
    <m/>
    <m/>
    <m/>
    <m/>
    <m/>
    <m/>
    <m/>
    <m/>
    <m/>
    <n v="7.0000000000000001E-3"/>
    <n v="5.7949999999999999"/>
    <m/>
    <n v="816.70600000000002"/>
    <n v="653.33333333333337"/>
    <m/>
    <m/>
    <m/>
    <m/>
    <m/>
    <m/>
    <m/>
    <m/>
    <m/>
    <m/>
    <m/>
    <m/>
    <m/>
    <m/>
    <m/>
    <m/>
    <m/>
    <m/>
    <m/>
    <m/>
  </r>
  <r>
    <s v="Lincoln1992Sow5MayIrrSomeNit3"/>
    <d v="1992-12-01T00:00:00"/>
    <m/>
    <m/>
    <m/>
    <m/>
    <m/>
    <m/>
    <m/>
    <m/>
    <m/>
    <m/>
    <m/>
    <m/>
    <m/>
    <m/>
    <n v="21.135999999999999"/>
    <n v="1641.35"/>
    <n v="259.83333333333331"/>
    <n v="1.6E-2"/>
    <n v="3.31"/>
    <m/>
    <m/>
    <m/>
    <m/>
    <m/>
    <m/>
    <m/>
    <n v="0.93269360334712148"/>
    <m/>
    <m/>
    <m/>
    <m/>
    <m/>
    <m/>
    <n v="5.996666666666667"/>
    <n v="3.4000000000000002E-2"/>
    <n v="7.3680000000000003"/>
    <n v="220.11600000000001"/>
    <m/>
    <m/>
    <m/>
    <m/>
    <m/>
    <m/>
    <m/>
    <m/>
    <m/>
    <m/>
    <m/>
    <m/>
    <m/>
    <n v="8.9999999999999993E-3"/>
    <n v="9.5359999999999996"/>
    <m/>
    <n v="1068.2170000000001"/>
    <n v="640"/>
    <m/>
    <m/>
    <m/>
    <m/>
    <m/>
    <m/>
    <m/>
    <m/>
    <m/>
    <m/>
    <m/>
    <m/>
    <m/>
    <m/>
    <m/>
    <m/>
    <m/>
    <m/>
    <m/>
    <m/>
  </r>
  <r>
    <s v="Lincoln1992Sow5MayIrrSomeNit3"/>
    <d v="1992-12-08T00:00:00"/>
    <m/>
    <m/>
    <m/>
    <m/>
    <m/>
    <m/>
    <m/>
    <m/>
    <m/>
    <m/>
    <m/>
    <m/>
    <m/>
    <m/>
    <n v="25.675000000000001"/>
    <n v="1937.6666666666665"/>
    <n v="399.16666666666669"/>
    <n v="1.6E-2"/>
    <n v="5.0949999999999998"/>
    <m/>
    <m/>
    <m/>
    <m/>
    <m/>
    <m/>
    <m/>
    <n v="0.92690534252101098"/>
    <m/>
    <m/>
    <m/>
    <m/>
    <m/>
    <m/>
    <n v="5.8133333333333335"/>
    <n v="3.4000000000000002E-2"/>
    <n v="8.859"/>
    <n v="258.04300000000001"/>
    <m/>
    <m/>
    <m/>
    <m/>
    <m/>
    <m/>
    <m/>
    <m/>
    <m/>
    <m/>
    <m/>
    <m/>
    <m/>
    <n v="8.9999999999999993E-3"/>
    <n v="10.304"/>
    <m/>
    <n v="1173.7650000000001"/>
    <n v="683.33333333333337"/>
    <m/>
    <m/>
    <m/>
    <m/>
    <m/>
    <m/>
    <m/>
    <m/>
    <m/>
    <m/>
    <m/>
    <m/>
    <m/>
    <m/>
    <m/>
    <m/>
    <m/>
    <m/>
    <m/>
    <m/>
  </r>
  <r>
    <s v="Lincoln1992Sow5MayIrrSomeNit3"/>
    <d v="1992-12-15T00:00:00"/>
    <m/>
    <m/>
    <m/>
    <m/>
    <m/>
    <m/>
    <m/>
    <m/>
    <m/>
    <m/>
    <m/>
    <m/>
    <m/>
    <m/>
    <n v="23.800999999999998"/>
    <n v="1986.3333333333333"/>
    <n v="515.66666666666663"/>
    <n v="1.7999999999999999E-2"/>
    <n v="7.048"/>
    <m/>
    <m/>
    <m/>
    <m/>
    <m/>
    <m/>
    <m/>
    <n v="0.90236312116333495"/>
    <m/>
    <m/>
    <m/>
    <m/>
    <m/>
    <m/>
    <n v="5.17"/>
    <n v="3.2000000000000001E-2"/>
    <n v="6.9660000000000002"/>
    <n v="216.59299999999999"/>
    <m/>
    <m/>
    <m/>
    <m/>
    <m/>
    <m/>
    <m/>
    <m/>
    <m/>
    <m/>
    <m/>
    <m/>
    <m/>
    <n v="7.0000000000000001E-3"/>
    <n v="7.9580000000000002"/>
    <m/>
    <n v="1150.8910000000001"/>
    <n v="723.33333333333337"/>
    <m/>
    <m/>
    <m/>
    <m/>
    <m/>
    <m/>
    <m/>
    <m/>
    <m/>
    <m/>
    <m/>
    <m/>
    <m/>
    <m/>
    <m/>
    <m/>
    <m/>
    <m/>
    <m/>
    <m/>
  </r>
  <r>
    <s v="Lincoln1992Sow5MayIrrSomeNit3"/>
    <d v="1992-12-21T00:00:00"/>
    <m/>
    <m/>
    <m/>
    <m/>
    <m/>
    <m/>
    <m/>
    <m/>
    <m/>
    <m/>
    <m/>
    <m/>
    <m/>
    <m/>
    <n v="25.94"/>
    <n v="2114.1499999999996"/>
    <n v="636.66666666666663"/>
    <n v="1.7000000000000001E-2"/>
    <n v="8.4819999999999993"/>
    <m/>
    <m/>
    <m/>
    <m/>
    <m/>
    <m/>
    <m/>
    <n v="0.86661291976453936"/>
    <m/>
    <m/>
    <m/>
    <m/>
    <m/>
    <m/>
    <n v="4.4766666666666666"/>
    <n v="0.03"/>
    <n v="7.2149999999999999"/>
    <n v="236.80600000000001"/>
    <m/>
    <m/>
    <m/>
    <m/>
    <m/>
    <m/>
    <m/>
    <m/>
    <m/>
    <m/>
    <m/>
    <m/>
    <m/>
    <n v="7.0000000000000001E-3"/>
    <n v="7.9829999999999997"/>
    <m/>
    <n v="1160.6020000000001"/>
    <n v="643.33333333333337"/>
    <m/>
    <m/>
    <m/>
    <m/>
    <m/>
    <m/>
    <m/>
    <m/>
    <m/>
    <m/>
    <m/>
    <m/>
    <m/>
    <m/>
    <m/>
    <m/>
    <m/>
    <m/>
    <m/>
    <m/>
  </r>
  <r>
    <s v="Lincoln1992Sow5MayIrrSomeNit3"/>
    <d v="1992-12-29T00:00:00"/>
    <m/>
    <m/>
    <m/>
    <m/>
    <m/>
    <m/>
    <m/>
    <m/>
    <m/>
    <m/>
    <m/>
    <m/>
    <m/>
    <m/>
    <n v="23.202000000000002"/>
    <n v="2011.2166666666667"/>
    <n v="801.16666666666674"/>
    <n v="1.9E-2"/>
    <n v="11.81"/>
    <m/>
    <m/>
    <m/>
    <m/>
    <m/>
    <m/>
    <m/>
    <n v="0.90338294494664384"/>
    <m/>
    <m/>
    <m/>
    <m/>
    <m/>
    <m/>
    <n v="5.1933333333333334"/>
    <n v="2.7E-2"/>
    <n v="3.5169999999999999"/>
    <n v="128.351"/>
    <m/>
    <m/>
    <m/>
    <m/>
    <m/>
    <m/>
    <m/>
    <m/>
    <m/>
    <m/>
    <m/>
    <m/>
    <m/>
    <n v="5.0000000000000001E-3"/>
    <n v="5.032"/>
    <m/>
    <n v="943.72199999999998"/>
    <n v="666.66666666666663"/>
    <m/>
    <m/>
    <m/>
    <m/>
    <m/>
    <m/>
    <m/>
    <m/>
    <m/>
    <m/>
    <m/>
    <m/>
    <m/>
    <m/>
    <m/>
    <m/>
    <m/>
    <m/>
    <m/>
    <m/>
  </r>
  <r>
    <s v="Lincoln1992Sow5MayIrrSomeNit3"/>
    <d v="1993-01-05T00:00:00"/>
    <m/>
    <m/>
    <m/>
    <m/>
    <m/>
    <m/>
    <m/>
    <m/>
    <m/>
    <m/>
    <m/>
    <m/>
    <m/>
    <m/>
    <n v="25.404"/>
    <n v="2063.4166666666665"/>
    <n v="899"/>
    <n v="1.9E-2"/>
    <n v="13.412000000000001"/>
    <m/>
    <m/>
    <m/>
    <m/>
    <m/>
    <m/>
    <m/>
    <n v="0.8738142182949612"/>
    <m/>
    <m/>
    <m/>
    <m/>
    <m/>
    <m/>
    <n v="4.5999999999999996"/>
    <n v="2.5999999999999999E-2"/>
    <n v="3.069"/>
    <n v="115.61499999999999"/>
    <m/>
    <m/>
    <m/>
    <m/>
    <m/>
    <m/>
    <m/>
    <m/>
    <m/>
    <m/>
    <m/>
    <m/>
    <m/>
    <n v="6.0000000000000001E-3"/>
    <n v="5.7329999999999997"/>
    <m/>
    <n v="896.59"/>
    <n v="610"/>
    <m/>
    <m/>
    <m/>
    <m/>
    <m/>
    <m/>
    <m/>
    <m/>
    <m/>
    <m/>
    <m/>
    <m/>
    <m/>
    <m/>
    <m/>
    <m/>
    <m/>
    <m/>
    <m/>
    <m/>
  </r>
  <r>
    <s v="Lincoln1992Sow5MayIrrSomeNit3"/>
    <d v="1993-01-12T00:00:00"/>
    <m/>
    <m/>
    <m/>
    <m/>
    <m/>
    <m/>
    <m/>
    <m/>
    <m/>
    <m/>
    <m/>
    <m/>
    <m/>
    <m/>
    <n v="21.341999999999999"/>
    <n v="1875.9833333333331"/>
    <n v="874.33333333333337"/>
    <n v="2.1000000000000001E-2"/>
    <n v="14.000999999999999"/>
    <m/>
    <m/>
    <m/>
    <m/>
    <m/>
    <m/>
    <m/>
    <n v="0.84779089306054967"/>
    <m/>
    <m/>
    <m/>
    <m/>
    <m/>
    <m/>
    <n v="4.1833333333333336"/>
    <n v="2.3E-2"/>
    <n v="0.91400000000000003"/>
    <n v="39.747"/>
    <m/>
    <m/>
    <m/>
    <m/>
    <m/>
    <m/>
    <m/>
    <m/>
    <m/>
    <m/>
    <m/>
    <m/>
    <m/>
    <n v="5.0000000000000001E-3"/>
    <n v="3.629"/>
    <m/>
    <n v="767.66800000000001"/>
    <n v="606.66666666666663"/>
    <m/>
    <m/>
    <m/>
    <m/>
    <m/>
    <m/>
    <m/>
    <m/>
    <m/>
    <m/>
    <m/>
    <m/>
    <m/>
    <m/>
    <m/>
    <m/>
    <m/>
    <m/>
    <m/>
    <m/>
  </r>
  <r>
    <s v="Lincoln1992Sow5MayIrrSomeNit3"/>
    <d v="1993-01-19T00:00:00"/>
    <m/>
    <m/>
    <m/>
    <m/>
    <m/>
    <m/>
    <m/>
    <m/>
    <m/>
    <m/>
    <m/>
    <m/>
    <m/>
    <m/>
    <n v="21.445"/>
    <n v="1822.3166666666666"/>
    <n v="878"/>
    <n v="2.3E-2"/>
    <n v="15.5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0000000000000001E-3"/>
    <n v="2.81"/>
    <m/>
    <n v="743.60199999999998"/>
    <n v="538.33333333333337"/>
    <m/>
    <m/>
    <m/>
    <m/>
    <m/>
    <m/>
    <m/>
    <m/>
    <m/>
    <m/>
    <m/>
    <m/>
    <m/>
    <m/>
    <m/>
    <m/>
    <m/>
    <m/>
    <m/>
    <m/>
  </r>
  <r>
    <s v="Lincoln1992Sow5MayIrrSomeNit3"/>
    <d v="1993-01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28.33333333333337"/>
    <m/>
    <m/>
    <m/>
    <m/>
    <m/>
    <m/>
    <m/>
    <m/>
    <m/>
    <m/>
    <m/>
    <m/>
    <m/>
    <m/>
    <m/>
    <m/>
    <m/>
    <m/>
    <m/>
    <m/>
  </r>
  <r>
    <s v="Lincoln1992Sow5MayIrrSomeNit3"/>
    <d v="1993-02-03T00:00:00"/>
    <m/>
    <m/>
    <m/>
    <m/>
    <m/>
    <m/>
    <m/>
    <m/>
    <m/>
    <m/>
    <m/>
    <m/>
    <m/>
    <m/>
    <n v="21.338999999999999"/>
    <n v="1646.3900174201835"/>
    <n v="829.07777835749425"/>
    <n v="2.3E-2"/>
    <n v="15.212999999999999"/>
    <m/>
    <n v="3.4495600000000001E-2"/>
    <m/>
    <n v="18037.356407494633"/>
    <m/>
    <n v="622.20943169037184"/>
    <m/>
    <m/>
    <m/>
    <m/>
    <m/>
    <m/>
    <m/>
    <m/>
    <m/>
    <m/>
    <m/>
    <m/>
    <m/>
    <m/>
    <m/>
    <s v="HarvestRipe"/>
    <m/>
    <m/>
    <m/>
    <m/>
    <m/>
    <m/>
    <m/>
    <n v="206.86834666712227"/>
    <m/>
    <n v="4.0000000000000001E-3"/>
    <n v="3.0489999999999999"/>
    <m/>
    <n v="795.27499999999998"/>
    <m/>
    <m/>
    <m/>
    <m/>
    <m/>
    <m/>
    <m/>
    <m/>
    <m/>
    <m/>
    <m/>
    <m/>
    <m/>
    <m/>
    <m/>
    <m/>
    <m/>
    <m/>
    <m/>
    <m/>
    <m/>
  </r>
  <r>
    <s v="Lincoln1992Sow5MayIrrSomeNit1"/>
    <d v="1992-10-07T00:00:00"/>
    <m/>
    <m/>
    <m/>
    <m/>
    <m/>
    <m/>
    <m/>
    <m/>
    <m/>
    <m/>
    <m/>
    <m/>
    <m/>
    <m/>
    <m/>
    <n v="212.5"/>
    <m/>
    <m/>
    <m/>
    <m/>
    <m/>
    <m/>
    <m/>
    <m/>
    <m/>
    <m/>
    <n v="0.69744735996325946"/>
    <m/>
    <m/>
    <m/>
    <m/>
    <m/>
    <m/>
    <n v="2.6566666666666667"/>
    <m/>
    <m/>
    <m/>
    <m/>
    <m/>
    <m/>
    <m/>
    <m/>
    <m/>
    <m/>
    <m/>
    <m/>
    <m/>
    <m/>
    <m/>
    <m/>
    <m/>
    <m/>
    <m/>
    <n v="374.45"/>
    <n v="579.10350415093762"/>
    <m/>
    <m/>
    <m/>
    <m/>
    <m/>
    <m/>
    <m/>
    <m/>
    <m/>
    <m/>
    <m/>
    <m/>
    <m/>
    <m/>
    <m/>
    <m/>
    <m/>
    <m/>
    <m/>
    <m/>
  </r>
  <r>
    <s v="Lincoln1992Sow5MayIrrSomeNit1"/>
    <d v="1992-10-20T00:00:00"/>
    <m/>
    <m/>
    <m/>
    <m/>
    <m/>
    <m/>
    <m/>
    <m/>
    <m/>
    <m/>
    <m/>
    <m/>
    <m/>
    <m/>
    <n v="7.5620000000000003"/>
    <n v="462.16666666666663"/>
    <m/>
    <m/>
    <m/>
    <m/>
    <m/>
    <m/>
    <m/>
    <m/>
    <m/>
    <m/>
    <n v="0.80091033941024758"/>
    <m/>
    <m/>
    <m/>
    <m/>
    <m/>
    <m/>
    <n v="3.5866666666666669"/>
    <n v="2.5999999999999999E-2"/>
    <n v="3.794"/>
    <n v="144.023"/>
    <m/>
    <m/>
    <m/>
    <m/>
    <m/>
    <m/>
    <m/>
    <m/>
    <m/>
    <m/>
    <m/>
    <m/>
    <m/>
    <n v="1.2E-2"/>
    <n v="3.7679999999999998"/>
    <m/>
    <n v="318.11"/>
    <n v="911.66666666666663"/>
    <m/>
    <m/>
    <m/>
    <m/>
    <m/>
    <m/>
    <m/>
    <m/>
    <m/>
    <m/>
    <m/>
    <m/>
    <m/>
    <m/>
    <m/>
    <m/>
    <m/>
    <m/>
    <m/>
    <m/>
  </r>
  <r>
    <s v="Lincoln1992Sow5MayIrrSomeNit1"/>
    <d v="1992-11-03T00:00:00"/>
    <m/>
    <m/>
    <m/>
    <m/>
    <m/>
    <m/>
    <m/>
    <m/>
    <m/>
    <m/>
    <m/>
    <m/>
    <m/>
    <m/>
    <n v="7.3680000000000003"/>
    <n v="746.9666666666667"/>
    <m/>
    <m/>
    <m/>
    <m/>
    <m/>
    <m/>
    <m/>
    <m/>
    <m/>
    <m/>
    <n v="0.87016618597870576"/>
    <m/>
    <m/>
    <m/>
    <m/>
    <m/>
    <m/>
    <n v="4.5366666666666671"/>
    <n v="2.7E-2"/>
    <n v="3.6829999999999998"/>
    <n v="136.54499999999999"/>
    <m/>
    <m/>
    <m/>
    <m/>
    <m/>
    <m/>
    <m/>
    <m/>
    <m/>
    <m/>
    <m/>
    <m/>
    <m/>
    <n v="7.0000000000000001E-3"/>
    <n v="3.6850000000000001"/>
    <m/>
    <n v="523.89700000000005"/>
    <n v="780"/>
    <m/>
    <m/>
    <m/>
    <m/>
    <m/>
    <m/>
    <m/>
    <m/>
    <m/>
    <m/>
    <m/>
    <m/>
    <m/>
    <m/>
    <m/>
    <m/>
    <m/>
    <m/>
    <m/>
    <m/>
  </r>
  <r>
    <s v="Lincoln1992Sow5MayIrrSomeNit1"/>
    <d v="1992-11-17T00:00:00"/>
    <m/>
    <m/>
    <m/>
    <m/>
    <m/>
    <m/>
    <m/>
    <m/>
    <m/>
    <m/>
    <m/>
    <m/>
    <m/>
    <m/>
    <n v="8.7789999999999999"/>
    <n v="1185.95"/>
    <m/>
    <m/>
    <m/>
    <m/>
    <m/>
    <m/>
    <m/>
    <m/>
    <m/>
    <m/>
    <n v="0.89863222103414986"/>
    <m/>
    <m/>
    <m/>
    <m/>
    <m/>
    <m/>
    <n v="5.0866666666666669"/>
    <n v="2.5000000000000001E-2"/>
    <n v="3.2080000000000002"/>
    <n v="130.273"/>
    <m/>
    <m/>
    <m/>
    <m/>
    <m/>
    <m/>
    <m/>
    <m/>
    <m/>
    <m/>
    <m/>
    <m/>
    <m/>
    <n v="6.0000000000000001E-3"/>
    <n v="5.5720000000000001"/>
    <m/>
    <n v="883.75"/>
    <n v="595"/>
    <m/>
    <m/>
    <m/>
    <m/>
    <m/>
    <m/>
    <m/>
    <m/>
    <m/>
    <m/>
    <m/>
    <m/>
    <m/>
    <m/>
    <m/>
    <m/>
    <m/>
    <m/>
    <m/>
    <m/>
  </r>
  <r>
    <s v="Lincoln1992Sow5MayIrrSomeNit1"/>
    <d v="1992-11-24T00:00:00"/>
    <m/>
    <m/>
    <m/>
    <m/>
    <m/>
    <m/>
    <m/>
    <m/>
    <m/>
    <m/>
    <m/>
    <m/>
    <m/>
    <m/>
    <n v="8.34"/>
    <n v="1096.1666666666667"/>
    <n v="160.83333333333334"/>
    <n v="1.9E-2"/>
    <n v="2.2149999999999999"/>
    <m/>
    <m/>
    <m/>
    <m/>
    <m/>
    <m/>
    <m/>
    <n v="0.87513223729384271"/>
    <m/>
    <m/>
    <m/>
    <m/>
    <m/>
    <m/>
    <n v="4.6233333333333331"/>
    <n v="2.3E-2"/>
    <n v="2.68"/>
    <n v="117.646"/>
    <m/>
    <m/>
    <m/>
    <m/>
    <m/>
    <m/>
    <m/>
    <m/>
    <m/>
    <m/>
    <m/>
    <m/>
    <m/>
    <n v="4.0000000000000001E-3"/>
    <n v="3.0329999999999999"/>
    <m/>
    <n v="688.18799999999999"/>
    <n v="613.33333333333337"/>
    <m/>
    <m/>
    <m/>
    <m/>
    <m/>
    <m/>
    <m/>
    <m/>
    <m/>
    <m/>
    <m/>
    <m/>
    <m/>
    <m/>
    <m/>
    <m/>
    <m/>
    <m/>
    <m/>
    <m/>
  </r>
  <r>
    <s v="Lincoln1992Sow5MayIrrSomeNit1"/>
    <d v="1992-12-01T00:00:00"/>
    <m/>
    <m/>
    <m/>
    <m/>
    <m/>
    <m/>
    <m/>
    <m/>
    <m/>
    <m/>
    <m/>
    <m/>
    <m/>
    <m/>
    <n v="9.1739999999999995"/>
    <n v="1445.0833333333333"/>
    <n v="224"/>
    <n v="1.4999999999999999E-2"/>
    <n v="2.4830000000000001"/>
    <m/>
    <m/>
    <m/>
    <m/>
    <m/>
    <m/>
    <m/>
    <n v="0.84595338075352899"/>
    <m/>
    <m/>
    <m/>
    <m/>
    <m/>
    <m/>
    <n v="4.1566666666666672"/>
    <n v="2.3E-2"/>
    <n v="2.169"/>
    <n v="94.28"/>
    <m/>
    <m/>
    <m/>
    <m/>
    <m/>
    <m/>
    <m/>
    <m/>
    <m/>
    <m/>
    <m/>
    <m/>
    <m/>
    <n v="4.0000000000000001E-3"/>
    <n v="3.948"/>
    <m/>
    <n v="1000.5170000000001"/>
    <n v="476.66666666666669"/>
    <m/>
    <m/>
    <m/>
    <m/>
    <m/>
    <m/>
    <m/>
    <m/>
    <m/>
    <m/>
    <m/>
    <m/>
    <m/>
    <m/>
    <m/>
    <m/>
    <m/>
    <m/>
    <m/>
    <m/>
  </r>
  <r>
    <s v="Lincoln1992Sow5MayIrrSomeNit1"/>
    <d v="1992-12-08T00:00:00"/>
    <m/>
    <m/>
    <m/>
    <m/>
    <m/>
    <m/>
    <m/>
    <m/>
    <m/>
    <m/>
    <m/>
    <m/>
    <m/>
    <m/>
    <n v="9.2059999999999995"/>
    <n v="1439.2166666666667"/>
    <n v="281.83333333333331"/>
    <n v="1.4999999999999999E-2"/>
    <n v="3.0339999999999998"/>
    <m/>
    <m/>
    <m/>
    <m/>
    <m/>
    <m/>
    <m/>
    <n v="0.79668524835271382"/>
    <m/>
    <m/>
    <m/>
    <m/>
    <m/>
    <m/>
    <n v="3.54"/>
    <n v="2.3E-2"/>
    <n v="1.7549999999999999"/>
    <n v="77.207999999999998"/>
    <m/>
    <m/>
    <m/>
    <m/>
    <m/>
    <m/>
    <m/>
    <m/>
    <m/>
    <m/>
    <m/>
    <m/>
    <m/>
    <n v="4.0000000000000001E-3"/>
    <n v="3.6949999999999998"/>
    <m/>
    <n v="955.79899999999998"/>
    <n v="570"/>
    <m/>
    <m/>
    <m/>
    <m/>
    <m/>
    <m/>
    <m/>
    <m/>
    <m/>
    <m/>
    <m/>
    <m/>
    <m/>
    <m/>
    <m/>
    <m/>
    <m/>
    <m/>
    <m/>
    <m/>
  </r>
  <r>
    <s v="Lincoln1992Sow5MayIrrSomeNit1"/>
    <d v="1992-12-15T00:00:00"/>
    <m/>
    <m/>
    <m/>
    <m/>
    <m/>
    <m/>
    <m/>
    <m/>
    <m/>
    <m/>
    <m/>
    <m/>
    <m/>
    <m/>
    <n v="9.3930000000000007"/>
    <n v="1464.8333333333333"/>
    <n v="354.66666666666669"/>
    <n v="1.4999999999999999E-2"/>
    <n v="3.851"/>
    <m/>
    <m/>
    <m/>
    <m/>
    <m/>
    <m/>
    <m/>
    <n v="0.77110685498914733"/>
    <m/>
    <m/>
    <m/>
    <m/>
    <m/>
    <m/>
    <n v="3.2766666666666668"/>
    <n v="2.1999999999999999E-2"/>
    <n v="1.3029999999999999"/>
    <n v="58.406999999999996"/>
    <m/>
    <m/>
    <m/>
    <m/>
    <m/>
    <m/>
    <m/>
    <m/>
    <m/>
    <m/>
    <m/>
    <m/>
    <m/>
    <n v="4.0000000000000001E-3"/>
    <n v="3.331"/>
    <m/>
    <n v="922.44399999999996"/>
    <n v="506.66666666666669"/>
    <m/>
    <m/>
    <m/>
    <m/>
    <m/>
    <m/>
    <m/>
    <m/>
    <m/>
    <m/>
    <m/>
    <m/>
    <m/>
    <m/>
    <m/>
    <m/>
    <m/>
    <m/>
    <m/>
    <m/>
  </r>
  <r>
    <s v="Lincoln1992Sow5MayIrrSomeNit1"/>
    <d v="1992-12-21T00:00:00"/>
    <m/>
    <m/>
    <m/>
    <m/>
    <m/>
    <m/>
    <m/>
    <m/>
    <m/>
    <m/>
    <m/>
    <m/>
    <m/>
    <m/>
    <n v="10.456"/>
    <n v="1529.8500000000001"/>
    <n v="432.5"/>
    <n v="1.4999999999999999E-2"/>
    <n v="4.8559999999999999"/>
    <m/>
    <m/>
    <m/>
    <m/>
    <m/>
    <m/>
    <m/>
    <n v="0.71032625310265862"/>
    <m/>
    <m/>
    <m/>
    <m/>
    <m/>
    <m/>
    <n v="2.7533333333333334"/>
    <n v="0.02"/>
    <n v="1.1759999999999999"/>
    <n v="58.872"/>
    <m/>
    <m/>
    <m/>
    <m/>
    <m/>
    <m/>
    <m/>
    <m/>
    <m/>
    <m/>
    <m/>
    <m/>
    <m/>
    <n v="4.0000000000000001E-3"/>
    <n v="3.3159999999999998"/>
    <m/>
    <n v="914.29600000000005"/>
    <n v="523.33333333333337"/>
    <m/>
    <m/>
    <m/>
    <m/>
    <m/>
    <m/>
    <m/>
    <m/>
    <m/>
    <m/>
    <m/>
    <m/>
    <m/>
    <m/>
    <m/>
    <m/>
    <m/>
    <m/>
    <m/>
    <m/>
  </r>
  <r>
    <s v="Lincoln1992Sow5MayIrrSomeNit1"/>
    <d v="1992-12-29T00:00:00"/>
    <m/>
    <m/>
    <m/>
    <m/>
    <m/>
    <m/>
    <m/>
    <m/>
    <m/>
    <m/>
    <m/>
    <m/>
    <m/>
    <m/>
    <n v="10.183999999999999"/>
    <n v="1615.8833333333332"/>
    <n v="568.11666666666667"/>
    <n v="1.4E-2"/>
    <n v="5.798"/>
    <m/>
    <m/>
    <m/>
    <m/>
    <m/>
    <m/>
    <m/>
    <n v="0.77619944428056498"/>
    <m/>
    <m/>
    <m/>
    <m/>
    <m/>
    <m/>
    <n v="3.3266666666666667"/>
    <n v="1.6E-2"/>
    <n v="0.378"/>
    <n v="24.048999999999999"/>
    <m/>
    <m/>
    <m/>
    <m/>
    <m/>
    <m/>
    <m/>
    <m/>
    <m/>
    <m/>
    <m/>
    <m/>
    <m/>
    <n v="3.0000000000000001E-3"/>
    <n v="2.5529999999999999"/>
    <m/>
    <n v="881.42899999999997"/>
    <n v="533.33333333333337"/>
    <m/>
    <m/>
    <m/>
    <m/>
    <m/>
    <m/>
    <m/>
    <m/>
    <m/>
    <m/>
    <m/>
    <m/>
    <m/>
    <m/>
    <m/>
    <m/>
    <m/>
    <m/>
    <m/>
    <m/>
  </r>
  <r>
    <s v="Lincoln1992Sow5MayIrrSomeNit1"/>
    <d v="1993-01-05T00:00:00"/>
    <m/>
    <m/>
    <m/>
    <m/>
    <m/>
    <m/>
    <m/>
    <m/>
    <m/>
    <m/>
    <m/>
    <m/>
    <m/>
    <m/>
    <n v="9.9139999999999997"/>
    <n v="1409.75"/>
    <n v="547.16666666666663"/>
    <n v="1.4999999999999999E-2"/>
    <n v="6.2290000000000001"/>
    <m/>
    <m/>
    <m/>
    <m/>
    <m/>
    <m/>
    <m/>
    <n v="0.71292162015429827"/>
    <m/>
    <m/>
    <m/>
    <m/>
    <m/>
    <m/>
    <n v="2.7733333333333334"/>
    <n v="1.9E-2"/>
    <n v="0.68300000000000005"/>
    <n v="36.311"/>
    <m/>
    <m/>
    <m/>
    <m/>
    <m/>
    <m/>
    <m/>
    <m/>
    <m/>
    <m/>
    <m/>
    <m/>
    <m/>
    <n v="3.0000000000000001E-3"/>
    <n v="2.056"/>
    <m/>
    <n v="649.86099999999999"/>
    <n v="586.66666666666663"/>
    <m/>
    <m/>
    <m/>
    <m/>
    <m/>
    <m/>
    <m/>
    <m/>
    <m/>
    <m/>
    <m/>
    <m/>
    <m/>
    <m/>
    <m/>
    <m/>
    <m/>
    <m/>
    <m/>
    <m/>
  </r>
  <r>
    <s v="Lincoln1992Sow5MayIrrSomeNit1"/>
    <d v="1993-01-12T00:00:00"/>
    <m/>
    <m/>
    <m/>
    <m/>
    <m/>
    <m/>
    <m/>
    <m/>
    <m/>
    <m/>
    <m/>
    <m/>
    <m/>
    <m/>
    <n v="12.67"/>
    <n v="1614.5"/>
    <n v="695.33333333333326"/>
    <n v="1.4E-2"/>
    <n v="6.9409999999999998"/>
    <m/>
    <m/>
    <m/>
    <m/>
    <m/>
    <m/>
    <m/>
    <n v="0.6733937623880466"/>
    <m/>
    <m/>
    <m/>
    <m/>
    <m/>
    <m/>
    <n v="2.4866666666666668"/>
    <m/>
    <m/>
    <m/>
    <m/>
    <m/>
    <m/>
    <m/>
    <m/>
    <m/>
    <m/>
    <m/>
    <m/>
    <m/>
    <m/>
    <m/>
    <m/>
    <n v="5.0000000000000001E-3"/>
    <n v="3.948"/>
    <m/>
    <n v="701.34799999999996"/>
    <n v="568.33333333333337"/>
    <m/>
    <m/>
    <m/>
    <m/>
    <m/>
    <m/>
    <m/>
    <m/>
    <m/>
    <m/>
    <m/>
    <m/>
    <m/>
    <m/>
    <m/>
    <m/>
    <m/>
    <m/>
    <m/>
    <m/>
  </r>
  <r>
    <s v="Lincoln1992Sow5MayIrrSomeNit1"/>
    <d v="1993-01-19T00:00:00"/>
    <m/>
    <m/>
    <m/>
    <m/>
    <m/>
    <m/>
    <m/>
    <m/>
    <m/>
    <m/>
    <m/>
    <m/>
    <m/>
    <m/>
    <n v="10.015000000000001"/>
    <n v="1434.5833333333333"/>
    <n v="628.83333333333337"/>
    <n v="1.4999999999999999E-2"/>
    <n v="7.083999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E-3"/>
    <n v="1.321"/>
    <m/>
    <n v="630.32899999999995"/>
    <n v="591.66666666666663"/>
    <m/>
    <m/>
    <m/>
    <m/>
    <m/>
    <m/>
    <m/>
    <m/>
    <m/>
    <m/>
    <m/>
    <m/>
    <m/>
    <m/>
    <m/>
    <m/>
    <m/>
    <m/>
    <m/>
    <m/>
  </r>
  <r>
    <s v="Lincoln1992Sow5MayIrrSomeNit1"/>
    <d v="1993-01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33.33333333333337"/>
    <m/>
    <m/>
    <m/>
    <m/>
    <m/>
    <m/>
    <m/>
    <m/>
    <m/>
    <m/>
    <m/>
    <m/>
    <m/>
    <m/>
    <m/>
    <m/>
    <m/>
    <m/>
    <m/>
    <m/>
  </r>
  <r>
    <s v="Lincoln1992Sow5MayIrrSomeNit1"/>
    <d v="1993-02-03T00:00:00"/>
    <m/>
    <m/>
    <m/>
    <m/>
    <m/>
    <m/>
    <m/>
    <m/>
    <m/>
    <m/>
    <m/>
    <m/>
    <m/>
    <m/>
    <n v="10.082000000000001"/>
    <n v="1315.8163520276673"/>
    <n v="641.63200994082172"/>
    <n v="1.4999999999999999E-2"/>
    <n v="7.1710000000000003"/>
    <m/>
    <n v="2.87444E-2"/>
    <m/>
    <n v="15929.800815081882"/>
    <m/>
    <n v="457.89256654903966"/>
    <m/>
    <m/>
    <m/>
    <m/>
    <m/>
    <m/>
    <m/>
    <m/>
    <m/>
    <m/>
    <m/>
    <m/>
    <m/>
    <m/>
    <m/>
    <s v="HarvestRipe"/>
    <m/>
    <m/>
    <m/>
    <m/>
    <m/>
    <m/>
    <m/>
    <n v="183.73944339178206"/>
    <m/>
    <n v="2E-3"/>
    <n v="1.3779999999999999"/>
    <m/>
    <n v="656.35699999999997"/>
    <m/>
    <m/>
    <m/>
    <m/>
    <m/>
    <m/>
    <m/>
    <m/>
    <m/>
    <m/>
    <m/>
    <m/>
    <m/>
    <m/>
    <m/>
    <m/>
    <m/>
    <m/>
    <m/>
    <m/>
    <m/>
  </r>
  <r>
    <s v="Lincoln2014IrrigEarly"/>
    <d v="2013-04-22T00:00:00"/>
    <s v="Wakanui"/>
    <m/>
    <m/>
    <m/>
    <m/>
    <m/>
    <m/>
    <m/>
    <m/>
    <m/>
    <m/>
    <m/>
    <m/>
    <m/>
    <m/>
    <m/>
    <m/>
    <m/>
    <m/>
    <m/>
    <m/>
    <m/>
    <m/>
    <m/>
    <m/>
    <n v="3.8"/>
    <m/>
    <m/>
    <m/>
    <m/>
    <m/>
    <m/>
    <n v="2"/>
    <m/>
    <m/>
    <m/>
    <m/>
    <m/>
    <m/>
    <m/>
    <m/>
    <m/>
    <m/>
    <m/>
    <n v="17.5"/>
    <m/>
    <m/>
    <m/>
    <m/>
    <m/>
    <m/>
    <m/>
    <m/>
    <m/>
    <n v="544.98416913295068"/>
    <m/>
    <m/>
    <m/>
    <m/>
    <m/>
    <m/>
    <m/>
    <m/>
    <m/>
    <m/>
    <m/>
    <m/>
    <m/>
    <m/>
    <m/>
    <m/>
    <m/>
    <m/>
    <m/>
    <m/>
  </r>
  <r>
    <s v="Lincoln2014IrrigEarly"/>
    <d v="2013-04-23T00:00:00"/>
    <s v="Wakanui"/>
    <m/>
    <n v="380.8"/>
    <n v="0.27400000000000002"/>
    <n v="0.27800000000000002"/>
    <n v="0.26950000000000002"/>
    <n v="0.26974999999999999"/>
    <n v="0.25724999999999998"/>
    <n v="0.24424999999999999"/>
    <n v="0.15075"/>
    <n v="0.16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4-30T00:00:00"/>
    <s v="Wakanui"/>
    <m/>
    <n v="375.8"/>
    <n v="0.25724999999999998"/>
    <n v="0.27424999999999999"/>
    <n v="0.27150000000000002"/>
    <n v="0.26624999999999999"/>
    <n v="0.25624999999999998"/>
    <n v="0.24324999999999999"/>
    <n v="0.15049999999999999"/>
    <n v="0.159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5-02T00:00:00"/>
    <s v="Wakanui"/>
    <m/>
    <m/>
    <m/>
    <m/>
    <m/>
    <m/>
    <m/>
    <m/>
    <m/>
    <m/>
    <m/>
    <m/>
    <m/>
    <m/>
    <m/>
    <m/>
    <m/>
    <m/>
    <m/>
    <m/>
    <m/>
    <m/>
    <m/>
    <m/>
    <n v="4.8499999999999996"/>
    <m/>
    <m/>
    <m/>
    <m/>
    <m/>
    <m/>
    <n v="3.65"/>
    <m/>
    <m/>
    <m/>
    <m/>
    <m/>
    <m/>
    <m/>
    <m/>
    <m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5-03T00:00:00"/>
    <s v="Wakanui"/>
    <m/>
    <m/>
    <m/>
    <m/>
    <m/>
    <m/>
    <m/>
    <m/>
    <m/>
    <m/>
    <m/>
    <m/>
    <m/>
    <m/>
    <m/>
    <m/>
    <m/>
    <m/>
    <m/>
    <m/>
    <m/>
    <m/>
    <m/>
    <m/>
    <m/>
    <n v="0.20626179238460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5-14T00:00:00"/>
    <s v="Wakanui"/>
    <m/>
    <n v="369.85"/>
    <n v="0.24299999999999999"/>
    <n v="0.26274999999999998"/>
    <n v="0.26800000000000002"/>
    <n v="0.26424999999999998"/>
    <n v="0.25574999999999998"/>
    <n v="0.2455"/>
    <n v="0.14974999999999999"/>
    <n v="0.16025"/>
    <m/>
    <m/>
    <m/>
    <m/>
    <m/>
    <m/>
    <m/>
    <m/>
    <m/>
    <m/>
    <m/>
    <m/>
    <m/>
    <m/>
    <m/>
    <n v="0.3867336822424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5-16T00:00:00"/>
    <s v="Wakanui"/>
    <m/>
    <m/>
    <m/>
    <m/>
    <m/>
    <m/>
    <m/>
    <m/>
    <m/>
    <m/>
    <m/>
    <m/>
    <m/>
    <m/>
    <m/>
    <m/>
    <m/>
    <m/>
    <m/>
    <m/>
    <m/>
    <m/>
    <m/>
    <m/>
    <n v="6.15"/>
    <m/>
    <m/>
    <m/>
    <m/>
    <m/>
    <m/>
    <n v="5"/>
    <m/>
    <m/>
    <m/>
    <m/>
    <m/>
    <m/>
    <m/>
    <m/>
    <m/>
    <m/>
    <m/>
    <n v="24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5-29T00:00:00"/>
    <s v="Wakanui"/>
    <m/>
    <n v="388.47500000000002"/>
    <n v="0.29262500000000002"/>
    <n v="0.28549999999999998"/>
    <n v="0.27524999999999999"/>
    <n v="0.26774999999999999"/>
    <n v="0.26200000000000001"/>
    <n v="0.24725"/>
    <n v="0.15"/>
    <n v="0.16200000000000001"/>
    <m/>
    <m/>
    <m/>
    <m/>
    <m/>
    <m/>
    <m/>
    <m/>
    <m/>
    <m/>
    <m/>
    <m/>
    <m/>
    <m/>
    <n v="7.1"/>
    <m/>
    <m/>
    <m/>
    <m/>
    <m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5-31T00:00:00"/>
    <s v="Wakanui"/>
    <m/>
    <m/>
    <m/>
    <m/>
    <m/>
    <m/>
    <m/>
    <m/>
    <m/>
    <m/>
    <m/>
    <m/>
    <m/>
    <m/>
    <m/>
    <m/>
    <m/>
    <m/>
    <m/>
    <m/>
    <m/>
    <m/>
    <m/>
    <m/>
    <m/>
    <n v="0.71538622626480897"/>
    <m/>
    <m/>
    <m/>
    <m/>
    <m/>
    <m/>
    <m/>
    <m/>
    <m/>
    <m/>
    <m/>
    <m/>
    <m/>
    <m/>
    <m/>
    <m/>
    <m/>
    <n v="24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6-11T00:00:00"/>
    <s v="Wakanui"/>
    <m/>
    <n v="386.42500000000001"/>
    <n v="0.29462500000000003"/>
    <n v="0.28275"/>
    <n v="0.27400000000000002"/>
    <n v="0.26374999999999998"/>
    <n v="0.26324999999999998"/>
    <n v="0.2445"/>
    <n v="0.14874999999999999"/>
    <n v="0.16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6-13T00:00:00"/>
    <s v="Wakanui"/>
    <m/>
    <m/>
    <m/>
    <m/>
    <m/>
    <m/>
    <m/>
    <m/>
    <m/>
    <m/>
    <m/>
    <m/>
    <m/>
    <m/>
    <m/>
    <m/>
    <m/>
    <m/>
    <m/>
    <m/>
    <m/>
    <m/>
    <m/>
    <m/>
    <n v="8"/>
    <n v="0.78251304406894995"/>
    <m/>
    <m/>
    <m/>
    <m/>
    <m/>
    <n v="7"/>
    <m/>
    <m/>
    <m/>
    <m/>
    <m/>
    <m/>
    <m/>
    <m/>
    <m/>
    <m/>
    <m/>
    <n v="25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6-25T00:00:00"/>
    <s v="Wakanui"/>
    <m/>
    <n v="453.45"/>
    <n v="0.33"/>
    <n v="0.3"/>
    <n v="0.30149999999999999"/>
    <n v="0.30675000000000002"/>
    <n v="0.32600000000000001"/>
    <n v="0.29825000000000002"/>
    <n v="0.21525"/>
    <n v="0.1895"/>
    <m/>
    <m/>
    <m/>
    <m/>
    <m/>
    <m/>
    <m/>
    <m/>
    <m/>
    <m/>
    <m/>
    <m/>
    <m/>
    <m/>
    <n v="8.4"/>
    <n v="0.93878488621598499"/>
    <m/>
    <m/>
    <m/>
    <m/>
    <m/>
    <n v="7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7-0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7-04T00:00:00"/>
    <s v="Wakanui"/>
    <m/>
    <m/>
    <m/>
    <m/>
    <m/>
    <m/>
    <m/>
    <m/>
    <m/>
    <m/>
    <m/>
    <m/>
    <m/>
    <m/>
    <n v="234.355357142857"/>
    <n v="0"/>
    <m/>
    <m/>
    <m/>
    <m/>
    <m/>
    <m/>
    <m/>
    <n v="0"/>
    <m/>
    <m/>
    <m/>
    <m/>
    <m/>
    <m/>
    <m/>
    <m/>
    <n v="2.502449537778606"/>
    <m/>
    <m/>
    <n v="140.838364186044"/>
    <m/>
    <m/>
    <n v="17768.237740058754"/>
    <m/>
    <m/>
    <m/>
    <m/>
    <m/>
    <n v="161.90476190476201"/>
    <m/>
    <m/>
    <n v="0"/>
    <m/>
    <m/>
    <m/>
    <m/>
    <n v="90.947203141502399"/>
    <n v="1458.80952380952"/>
    <m/>
    <m/>
    <m/>
    <m/>
    <m/>
    <m/>
    <m/>
    <m/>
    <m/>
    <m/>
    <m/>
    <m/>
    <m/>
    <m/>
    <m/>
    <m/>
    <m/>
    <m/>
    <m/>
    <m/>
  </r>
  <r>
    <s v="Lincoln2014IrrigEarly"/>
    <d v="2013-07-10T00:00:00"/>
    <s v="Wakanui"/>
    <m/>
    <m/>
    <m/>
    <m/>
    <m/>
    <m/>
    <m/>
    <m/>
    <m/>
    <m/>
    <m/>
    <m/>
    <m/>
    <m/>
    <m/>
    <m/>
    <m/>
    <m/>
    <m/>
    <m/>
    <m/>
    <m/>
    <m/>
    <m/>
    <n v="9"/>
    <m/>
    <m/>
    <m/>
    <m/>
    <m/>
    <m/>
    <n v="8"/>
    <m/>
    <m/>
    <m/>
    <m/>
    <m/>
    <m/>
    <m/>
    <m/>
    <m/>
    <m/>
    <m/>
    <n v="28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7-11T00:00:00"/>
    <s v="Wakanui"/>
    <m/>
    <n v="441.75"/>
    <n v="0.29325000000000001"/>
    <n v="0.28699999999999998"/>
    <n v="0.28949999999999998"/>
    <n v="0.29799999999999999"/>
    <n v="0.3175"/>
    <n v="0.30049999999999999"/>
    <n v="0.2155"/>
    <n v="0.20749999999999999"/>
    <m/>
    <m/>
    <m/>
    <m/>
    <m/>
    <m/>
    <m/>
    <m/>
    <m/>
    <m/>
    <m/>
    <m/>
    <m/>
    <m/>
    <m/>
    <n v="0.96968235577983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7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7-29T00:00:00"/>
    <s v="Wakanui"/>
    <m/>
    <m/>
    <m/>
    <m/>
    <m/>
    <m/>
    <m/>
    <m/>
    <m/>
    <m/>
    <m/>
    <m/>
    <m/>
    <m/>
    <m/>
    <m/>
    <m/>
    <m/>
    <m/>
    <m/>
    <m/>
    <m/>
    <m/>
    <m/>
    <n v="9.9499999999999993"/>
    <n v="0.98328895437486197"/>
    <m/>
    <m/>
    <m/>
    <m/>
    <m/>
    <n v="8.80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7-30T00:00:00"/>
    <s v="Wakanui"/>
    <m/>
    <n v="428.35"/>
    <n v="0.27800000000000002"/>
    <n v="0.27575"/>
    <n v="0.28100000000000003"/>
    <n v="0.28549999999999998"/>
    <n v="0.30675000000000002"/>
    <n v="0.29449999999999998"/>
    <n v="0.20699999999999999"/>
    <n v="0.213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8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8-14T00:00:00"/>
    <s v="Wakanui"/>
    <m/>
    <m/>
    <m/>
    <m/>
    <m/>
    <m/>
    <m/>
    <m/>
    <m/>
    <m/>
    <m/>
    <m/>
    <m/>
    <m/>
    <m/>
    <m/>
    <m/>
    <m/>
    <m/>
    <m/>
    <m/>
    <m/>
    <m/>
    <m/>
    <n v="10.5"/>
    <m/>
    <m/>
    <m/>
    <m/>
    <m/>
    <m/>
    <n v="9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8-29T00:00:00"/>
    <s v="Wakanui"/>
    <m/>
    <n v="396.375"/>
    <n v="0.231125"/>
    <n v="0.251"/>
    <n v="0.2545"/>
    <n v="0.26924999999999999"/>
    <n v="0.27150000000000002"/>
    <n v="0.29475000000000001"/>
    <n v="0.19675000000000001"/>
    <n v="0.212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8-30T00:00:00"/>
    <s v="Wakanui"/>
    <m/>
    <m/>
    <m/>
    <m/>
    <m/>
    <m/>
    <m/>
    <m/>
    <m/>
    <m/>
    <m/>
    <m/>
    <m/>
    <m/>
    <m/>
    <m/>
    <m/>
    <m/>
    <m/>
    <m/>
    <m/>
    <m/>
    <m/>
    <m/>
    <n v="11.45"/>
    <n v="0.953020083036489"/>
    <m/>
    <m/>
    <m/>
    <m/>
    <m/>
    <n v="10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9-03T00:00:00"/>
    <s v="Wakanui"/>
    <m/>
    <m/>
    <m/>
    <m/>
    <m/>
    <m/>
    <m/>
    <m/>
    <m/>
    <m/>
    <m/>
    <m/>
    <m/>
    <m/>
    <n v="609.67261904761904"/>
    <n v="0"/>
    <m/>
    <m/>
    <m/>
    <m/>
    <m/>
    <m/>
    <m/>
    <n v="0"/>
    <m/>
    <m/>
    <m/>
    <m/>
    <m/>
    <m/>
    <m/>
    <m/>
    <n v="6.2297217591156864"/>
    <m/>
    <m/>
    <n v="281.02364980034002"/>
    <m/>
    <m/>
    <n v="22167.962602228465"/>
    <m/>
    <m/>
    <m/>
    <m/>
    <m/>
    <n v="158.333333333333"/>
    <m/>
    <m/>
    <n v="0"/>
    <m/>
    <m/>
    <m/>
    <m/>
    <n v="231.56315159475099"/>
    <n v="1138.86904761905"/>
    <m/>
    <m/>
    <m/>
    <m/>
    <m/>
    <m/>
    <m/>
    <m/>
    <m/>
    <m/>
    <m/>
    <m/>
    <m/>
    <m/>
    <m/>
    <m/>
    <m/>
    <m/>
    <m/>
    <m/>
  </r>
  <r>
    <s v="Lincoln2014IrrigEarly"/>
    <d v="2013-09-09T00:00:00"/>
    <s v="Wakanui"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n v="10.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9-10T00:00:00"/>
    <s v="Wakanui"/>
    <m/>
    <m/>
    <m/>
    <m/>
    <m/>
    <m/>
    <m/>
    <m/>
    <m/>
    <m/>
    <m/>
    <m/>
    <m/>
    <m/>
    <m/>
    <m/>
    <m/>
    <m/>
    <m/>
    <m/>
    <m/>
    <m/>
    <m/>
    <m/>
    <m/>
    <n v="0.99062486810363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9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9-16T00:00:00"/>
    <s v="Wakanui"/>
    <m/>
    <n v="357.2"/>
    <n v="0.185"/>
    <n v="0.21249999999999999"/>
    <n v="0.2235"/>
    <n v="0.23050000000000001"/>
    <n v="0.26350000000000001"/>
    <n v="0.28125"/>
    <n v="0.18325"/>
    <n v="0.206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9-25T00:00:00"/>
    <s v="Wakanui"/>
    <m/>
    <n v="373.1"/>
    <n v="0.23974999999999999"/>
    <n v="0.248"/>
    <n v="0.23050000000000001"/>
    <n v="0.22950000000000001"/>
    <n v="0.26100000000000001"/>
    <n v="0.27350000000000002"/>
    <n v="0.17924999999999999"/>
    <n v="0.203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09-27T00:00:00"/>
    <s v="Wakanui"/>
    <m/>
    <m/>
    <m/>
    <m/>
    <m/>
    <m/>
    <m/>
    <m/>
    <m/>
    <m/>
    <m/>
    <m/>
    <m/>
    <m/>
    <m/>
    <m/>
    <m/>
    <m/>
    <m/>
    <m/>
    <m/>
    <m/>
    <m/>
    <m/>
    <n v="13.1"/>
    <m/>
    <m/>
    <m/>
    <m/>
    <m/>
    <m/>
    <n v="12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0-01T00:00:00"/>
    <s v="Wakanui"/>
    <m/>
    <n v="374.55"/>
    <n v="0.24975"/>
    <n v="0.24675"/>
    <n v="0.23150000000000001"/>
    <n v="0.23225000000000001"/>
    <n v="0.25800000000000001"/>
    <n v="0.27250000000000002"/>
    <n v="0.17649999999999999"/>
    <n v="0.205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0-08T00:00:00"/>
    <s v="Wakanui"/>
    <m/>
    <n v="349.75"/>
    <n v="0.19400000000000001"/>
    <n v="0.22450000000000001"/>
    <n v="0.224"/>
    <n v="0.22525000000000001"/>
    <n v="0.2495"/>
    <n v="0.26100000000000001"/>
    <n v="0.17125000000000001"/>
    <n v="0.1992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0-11T00:00:00"/>
    <s v="Wakanui"/>
    <m/>
    <m/>
    <m/>
    <m/>
    <m/>
    <m/>
    <m/>
    <m/>
    <m/>
    <m/>
    <m/>
    <m/>
    <m/>
    <m/>
    <m/>
    <m/>
    <m/>
    <m/>
    <m/>
    <m/>
    <m/>
    <m/>
    <m/>
    <m/>
    <n v="14.15"/>
    <m/>
    <m/>
    <m/>
    <m/>
    <m/>
    <m/>
    <n v="13.05"/>
    <m/>
    <m/>
    <m/>
    <m/>
    <m/>
    <m/>
    <m/>
    <m/>
    <m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0-15T00:00:00"/>
    <s v="Wakanui"/>
    <m/>
    <n v="333.95"/>
    <n v="0.16675000000000001"/>
    <n v="0.21049999999999999"/>
    <n v="0.21199999999999999"/>
    <n v="0.21575"/>
    <n v="0.24424999999999999"/>
    <n v="0.25474999999999998"/>
    <n v="0.16750000000000001"/>
    <n v="0.1982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0-16T00:00:00"/>
    <s v="Wakanui"/>
    <m/>
    <m/>
    <m/>
    <m/>
    <m/>
    <m/>
    <m/>
    <m/>
    <m/>
    <m/>
    <m/>
    <m/>
    <m/>
    <m/>
    <m/>
    <m/>
    <m/>
    <m/>
    <m/>
    <m/>
    <m/>
    <m/>
    <m/>
    <m/>
    <m/>
    <n v="0.98432135269325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0-22T00:00:00"/>
    <s v="Wakanui"/>
    <m/>
    <n v="297"/>
    <n v="0.11525000000000001"/>
    <n v="0.18124999999999999"/>
    <n v="0.17449999999999999"/>
    <n v="0.184"/>
    <n v="0.23050000000000001"/>
    <n v="0.24299999999999999"/>
    <n v="0.16225000000000001"/>
    <n v="0.19425000000000001"/>
    <m/>
    <m/>
    <m/>
    <m/>
    <n v="1221.18210111297"/>
    <n v="0"/>
    <m/>
    <m/>
    <m/>
    <m/>
    <m/>
    <m/>
    <m/>
    <n v="0"/>
    <m/>
    <m/>
    <m/>
    <m/>
    <m/>
    <m/>
    <m/>
    <m/>
    <n v="8.5109124018762792"/>
    <m/>
    <m/>
    <n v="389.02832991347998"/>
    <m/>
    <m/>
    <n v="21877.358915658173"/>
    <m/>
    <m/>
    <m/>
    <m/>
    <m/>
    <n v="145.23809523809501"/>
    <m/>
    <m/>
    <n v="0"/>
    <m/>
    <m/>
    <m/>
    <m/>
    <n v="663.07911529926503"/>
    <n v="687.55952380952397"/>
    <m/>
    <m/>
    <m/>
    <m/>
    <m/>
    <m/>
    <m/>
    <m/>
    <m/>
    <m/>
    <m/>
    <m/>
    <m/>
    <m/>
    <m/>
    <m/>
    <m/>
    <m/>
    <m/>
    <m/>
  </r>
  <r>
    <s v="Lincoln2014IrrigEarly"/>
    <d v="2013-10-23T00:00:00"/>
    <s v="Wakanui"/>
    <m/>
    <m/>
    <m/>
    <m/>
    <m/>
    <m/>
    <m/>
    <m/>
    <m/>
    <m/>
    <m/>
    <m/>
    <m/>
    <m/>
    <m/>
    <m/>
    <m/>
    <m/>
    <m/>
    <m/>
    <m/>
    <m/>
    <m/>
    <m/>
    <n v="14.25"/>
    <m/>
    <m/>
    <m/>
    <m/>
    <m/>
    <m/>
    <n v="13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0-29T00:00:00"/>
    <s v="Wakanui"/>
    <m/>
    <n v="272.2"/>
    <n v="0.10775"/>
    <n v="0.16325000000000001"/>
    <n v="0.15049999999999999"/>
    <n v="0.15825"/>
    <n v="0.20549999999999999"/>
    <n v="0.22625000000000001"/>
    <n v="0.15675"/>
    <n v="0.19275"/>
    <m/>
    <m/>
    <m/>
    <m/>
    <m/>
    <m/>
    <m/>
    <m/>
    <m/>
    <m/>
    <m/>
    <m/>
    <m/>
    <m/>
    <n v="14.25"/>
    <m/>
    <m/>
    <m/>
    <m/>
    <m/>
    <m/>
    <n v="14.25"/>
    <m/>
    <m/>
    <m/>
    <m/>
    <m/>
    <m/>
    <m/>
    <m/>
    <m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1-04T00:00:00"/>
    <s v="Wakanui"/>
    <m/>
    <m/>
    <m/>
    <m/>
    <m/>
    <m/>
    <m/>
    <m/>
    <m/>
    <m/>
    <m/>
    <m/>
    <m/>
    <m/>
    <n v="1741.3625136754099"/>
    <n v="56.036515752003197"/>
    <m/>
    <m/>
    <m/>
    <m/>
    <m/>
    <m/>
    <m/>
    <n v="0"/>
    <m/>
    <m/>
    <m/>
    <m/>
    <m/>
    <m/>
    <m/>
    <m/>
    <n v="7.4113192025728098"/>
    <m/>
    <m/>
    <n v="413.13664491871401"/>
    <m/>
    <m/>
    <n v="17939.14747996032"/>
    <m/>
    <m/>
    <m/>
    <m/>
    <n v="49.5"/>
    <n v="143.45238095238099"/>
    <m/>
    <m/>
    <n v="56.036515752003197"/>
    <m/>
    <m/>
    <m/>
    <m/>
    <n v="1050.7165636970799"/>
    <n v="697.67857142857201"/>
    <m/>
    <m/>
    <m/>
    <m/>
    <m/>
    <m/>
    <m/>
    <m/>
    <m/>
    <m/>
    <m/>
    <m/>
    <m/>
    <m/>
    <m/>
    <m/>
    <m/>
    <m/>
    <m/>
    <m/>
  </r>
  <r>
    <s v="Lincoln2014IrrigEarly"/>
    <d v="2013-11-05T00:00:00"/>
    <s v="Wakanui"/>
    <m/>
    <n v="248.2"/>
    <n v="9.7750000000000004E-2"/>
    <n v="0.1535"/>
    <n v="0.13700000000000001"/>
    <n v="0.13950000000000001"/>
    <n v="0.17399999999999999"/>
    <n v="0.20125000000000001"/>
    <n v="0.14974999999999999"/>
    <n v="0.188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1-08T00:00:00"/>
    <s v="Wakanui"/>
    <m/>
    <m/>
    <m/>
    <m/>
    <m/>
    <m/>
    <m/>
    <m/>
    <m/>
    <m/>
    <m/>
    <m/>
    <m/>
    <m/>
    <m/>
    <m/>
    <m/>
    <m/>
    <m/>
    <m/>
    <m/>
    <m/>
    <m/>
    <m/>
    <m/>
    <n v="0.97434724927462901"/>
    <m/>
    <m/>
    <m/>
    <m/>
    <m/>
    <m/>
    <m/>
    <m/>
    <m/>
    <m/>
    <m/>
    <m/>
    <m/>
    <m/>
    <m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1-12T00:00:00"/>
    <s v="Wakanui"/>
    <m/>
    <n v="230.9"/>
    <n v="9.0999999999999998E-2"/>
    <n v="0.14574999999999999"/>
    <n v="0.129"/>
    <n v="0.12575"/>
    <n v="0.15225"/>
    <n v="0.1845"/>
    <n v="0.14249999999999999"/>
    <n v="0.18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1-18T00:00:00"/>
    <s v="Wakanui"/>
    <m/>
    <m/>
    <m/>
    <m/>
    <m/>
    <m/>
    <m/>
    <m/>
    <m/>
    <m/>
    <m/>
    <m/>
    <m/>
    <m/>
    <n v="2123.5220807464698"/>
    <n v="307.90908063976798"/>
    <m/>
    <m/>
    <m/>
    <m/>
    <m/>
    <m/>
    <m/>
    <n v="19.173452652310601"/>
    <m/>
    <m/>
    <m/>
    <m/>
    <m/>
    <m/>
    <m/>
    <m/>
    <n v="5.8765044445722401"/>
    <m/>
    <m/>
    <n v="347.49573585554703"/>
    <m/>
    <m/>
    <n v="16911.011670701726"/>
    <m/>
    <m/>
    <m/>
    <m/>
    <m/>
    <n v="150.59523809523799"/>
    <m/>
    <m/>
    <n v="288.73562798745797"/>
    <m/>
    <m/>
    <m/>
    <m/>
    <n v="1189.5752537958499"/>
    <n v="723.392857142857"/>
    <m/>
    <m/>
    <m/>
    <m/>
    <m/>
    <m/>
    <m/>
    <m/>
    <m/>
    <m/>
    <m/>
    <m/>
    <m/>
    <m/>
    <m/>
    <m/>
    <m/>
    <m/>
    <m/>
    <m/>
  </r>
  <r>
    <s v="Lincoln2014IrrigEarly"/>
    <d v="2013-11-18T00:00:00"/>
    <s v="Wakanui"/>
    <m/>
    <m/>
    <m/>
    <m/>
    <m/>
    <m/>
    <m/>
    <m/>
    <m/>
    <m/>
    <m/>
    <m/>
    <m/>
    <m/>
    <m/>
    <m/>
    <m/>
    <m/>
    <m/>
    <m/>
    <m/>
    <m/>
    <m/>
    <m/>
    <m/>
    <n v="0.96984249619246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1-19T00:00:00"/>
    <s v="Wakanui"/>
    <m/>
    <n v="217.3"/>
    <n v="9.4750000000000001E-2"/>
    <n v="0.14474999999999999"/>
    <n v="0.12425"/>
    <n v="0.11600000000000001"/>
    <n v="0.13100000000000001"/>
    <n v="0.16300000000000001"/>
    <n v="0.13425000000000001"/>
    <n v="0.178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1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1-26T00:00:00"/>
    <s v="Wakanui"/>
    <m/>
    <n v="206.25"/>
    <n v="8.5000000000000006E-2"/>
    <n v="0.14324999999999999"/>
    <n v="0.122"/>
    <n v="0.11"/>
    <n v="0.11650000000000001"/>
    <n v="0.14949999999999999"/>
    <n v="0.1275"/>
    <n v="0.177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1-2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.724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2-02T00:00:00"/>
    <s v="Wakanui"/>
    <m/>
    <m/>
    <m/>
    <m/>
    <m/>
    <m/>
    <m/>
    <m/>
    <m/>
    <m/>
    <m/>
    <m/>
    <m/>
    <m/>
    <n v="2263.3544949769098"/>
    <n v="492.36172435526203"/>
    <m/>
    <m/>
    <m/>
    <m/>
    <m/>
    <m/>
    <m/>
    <n v="190.798607926383"/>
    <m/>
    <m/>
    <m/>
    <m/>
    <m/>
    <m/>
    <m/>
    <m/>
    <n v="4.0055999064848198"/>
    <m/>
    <m/>
    <n v="290.25479429423802"/>
    <m/>
    <m/>
    <n v="13800.288523138915"/>
    <m/>
    <m/>
    <m/>
    <m/>
    <m/>
    <n v="154.76190476190499"/>
    <m/>
    <m/>
    <n v="301.56311642887903"/>
    <m/>
    <m/>
    <m/>
    <m/>
    <n v="1143.95313909269"/>
    <n v="637.91666666666697"/>
    <m/>
    <m/>
    <m/>
    <m/>
    <m/>
    <m/>
    <m/>
    <m/>
    <m/>
    <m/>
    <m/>
    <m/>
    <m/>
    <m/>
    <m/>
    <m/>
    <m/>
    <m/>
    <m/>
    <m/>
  </r>
  <r>
    <s v="Lincoln2014IrrigEarly"/>
    <d v="2013-12-03T00:00:00"/>
    <s v="Wakanui"/>
    <m/>
    <n v="192.1"/>
    <n v="8.7499999999999994E-2"/>
    <n v="0.13725000000000001"/>
    <n v="0.11899999999999999"/>
    <n v="9.9000000000000005E-2"/>
    <n v="9.9250000000000005E-2"/>
    <n v="0.12925"/>
    <n v="0.1205"/>
    <n v="0.1687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2-05T00:00:00"/>
    <s v="Wakanui"/>
    <m/>
    <m/>
    <m/>
    <m/>
    <m/>
    <m/>
    <m/>
    <m/>
    <m/>
    <m/>
    <m/>
    <m/>
    <m/>
    <m/>
    <m/>
    <m/>
    <m/>
    <m/>
    <m/>
    <m/>
    <m/>
    <m/>
    <m/>
    <m/>
    <m/>
    <n v="0.9694277647867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2-10T00:00:00"/>
    <s v="Wakanui"/>
    <m/>
    <n v="172.35"/>
    <n v="7.8E-2"/>
    <n v="0.13150000000000001"/>
    <n v="0.10925"/>
    <n v="0.09"/>
    <n v="7.9750000000000001E-2"/>
    <n v="0.10375"/>
    <n v="0.107"/>
    <n v="0.162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2-1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2-17T00:00:00"/>
    <s v="Wakanui"/>
    <m/>
    <n v="201.5"/>
    <n v="0.16475000000000001"/>
    <n v="0.17924999999999999"/>
    <n v="0.121"/>
    <n v="9.0499999999999997E-2"/>
    <n v="8.2500000000000004E-2"/>
    <n v="0.108"/>
    <n v="0.10425"/>
    <n v="0.15725"/>
    <m/>
    <m/>
    <m/>
    <m/>
    <n v="2799.2876533741"/>
    <n v="1095.0774985794801"/>
    <m/>
    <m/>
    <m/>
    <m/>
    <m/>
    <m/>
    <m/>
    <n v="793.5143821506"/>
    <m/>
    <m/>
    <m/>
    <m/>
    <m/>
    <m/>
    <m/>
    <m/>
    <n v="3.0885626755610098"/>
    <m/>
    <m/>
    <n v="209.05005642826401"/>
    <m/>
    <m/>
    <n v="14774.273340705158"/>
    <m/>
    <m/>
    <m/>
    <m/>
    <m/>
    <n v="142.857142857143"/>
    <m/>
    <m/>
    <n v="301.56311642887903"/>
    <m/>
    <m/>
    <m/>
    <m/>
    <n v="1050.3398931735101"/>
    <n v="671.96428571428601"/>
    <m/>
    <m/>
    <m/>
    <m/>
    <m/>
    <m/>
    <m/>
    <m/>
    <m/>
    <m/>
    <m/>
    <m/>
    <m/>
    <m/>
    <m/>
    <m/>
    <m/>
    <m/>
    <m/>
    <m/>
  </r>
  <r>
    <s v="Lincoln2014IrrigEarly"/>
    <d v="2013-12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2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2-20T00:00:00"/>
    <s v="Wakanui"/>
    <m/>
    <m/>
    <m/>
    <m/>
    <m/>
    <m/>
    <m/>
    <m/>
    <m/>
    <m/>
    <m/>
    <m/>
    <m/>
    <m/>
    <m/>
    <m/>
    <m/>
    <m/>
    <m/>
    <m/>
    <m/>
    <m/>
    <m/>
    <m/>
    <m/>
    <n v="0.97638548329318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2-24T00:00:00"/>
    <s v="Wakanui"/>
    <m/>
    <n v="225.4"/>
    <n v="0.21049999999999999"/>
    <n v="0.22275"/>
    <n v="0.14599999999999999"/>
    <n v="9.6000000000000002E-2"/>
    <n v="8.4000000000000005E-2"/>
    <n v="0.11"/>
    <n v="0.10349999999999999"/>
    <n v="0.154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2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6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3-12-31T00:00:00"/>
    <s v="Wakanui"/>
    <m/>
    <n v="267.55"/>
    <n v="0.28325"/>
    <n v="0.27725"/>
    <n v="0.20649999999999999"/>
    <n v="0.11325"/>
    <n v="8.9249999999999996E-2"/>
    <n v="0.1135"/>
    <n v="0.104"/>
    <n v="0.150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4-01-06T00:00:00"/>
    <s v="Wakanui"/>
    <m/>
    <m/>
    <m/>
    <m/>
    <m/>
    <m/>
    <m/>
    <m/>
    <m/>
    <m/>
    <m/>
    <m/>
    <m/>
    <m/>
    <m/>
    <m/>
    <m/>
    <m/>
    <m/>
    <m/>
    <m/>
    <m/>
    <m/>
    <m/>
    <m/>
    <n v="0.49971334567674602"/>
    <m/>
    <m/>
    <m/>
    <m/>
    <m/>
    <m/>
    <m/>
    <m/>
    <m/>
    <m/>
    <m/>
    <m/>
    <m/>
    <m/>
    <m/>
    <m/>
    <m/>
    <n v="87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4-01-07T00:00:00"/>
    <s v="Wakanui"/>
    <m/>
    <n v="253.95"/>
    <n v="0.22425"/>
    <n v="0.2515"/>
    <n v="0.20749999999999999"/>
    <n v="0.12875"/>
    <n v="9.2999999999999999E-2"/>
    <n v="0.1135"/>
    <n v="0.10299999999999999"/>
    <n v="0.148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4-01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4-01-14T00:00:00"/>
    <s v="Wakanui"/>
    <m/>
    <n v="239.7"/>
    <n v="0.17824999999999999"/>
    <n v="0.22750000000000001"/>
    <n v="0.19600000000000001"/>
    <n v="0.13275000000000001"/>
    <n v="9.7750000000000004E-2"/>
    <n v="0.11650000000000001"/>
    <n v="0.10199999999999999"/>
    <n v="0.14774999999999999"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4-01-21T00:00:00"/>
    <s v="Wakanui"/>
    <m/>
    <n v="232.5"/>
    <n v="0.15725"/>
    <n v="0.2155"/>
    <n v="0.18725"/>
    <n v="0.13300000000000001"/>
    <n v="0.10349999999999999"/>
    <n v="0.11975"/>
    <n v="0.10349999999999999"/>
    <n v="0.142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4-01-23T00:00:00"/>
    <s v="Wakanui"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d v="2014-01-25T00:00:00"/>
    <s v="Wakanui"/>
    <m/>
    <m/>
    <m/>
    <m/>
    <m/>
    <m/>
    <m/>
    <m/>
    <m/>
    <m/>
    <m/>
    <m/>
    <m/>
    <m/>
    <n v="2468.3094723972399"/>
    <n v="1256.0124139288801"/>
    <m/>
    <m/>
    <m/>
    <n v="3.7774811250000005E-2"/>
    <m/>
    <n v="25266.818441084899"/>
    <m/>
    <n v="954.44929749999994"/>
    <m/>
    <m/>
    <m/>
    <m/>
    <m/>
    <m/>
    <m/>
    <m/>
    <m/>
    <m/>
    <m/>
    <n v="0"/>
    <m/>
    <m/>
    <m/>
    <s v="HarvestRipe"/>
    <m/>
    <m/>
    <m/>
    <m/>
    <m/>
    <m/>
    <m/>
    <n v="301.56311642887903"/>
    <m/>
    <m/>
    <m/>
    <m/>
    <n v="798.82365915335595"/>
    <m/>
    <m/>
    <m/>
    <m/>
    <m/>
    <m/>
    <m/>
    <m/>
    <m/>
    <m/>
    <m/>
    <m/>
    <m/>
    <m/>
    <m/>
    <m/>
    <m/>
    <m/>
    <m/>
    <m/>
    <m/>
  </r>
  <r>
    <s v="Lincoln2014IrrigEarly"/>
    <d v="2014-01-28T00:00:00"/>
    <s v="Wakanui"/>
    <m/>
    <n v="232"/>
    <n v="0.15024999999999999"/>
    <n v="0.20649999999999999"/>
    <n v="0.182"/>
    <n v="0.13375000000000001"/>
    <n v="0.10975"/>
    <n v="0.13275000000000001"/>
    <n v="0.10475"/>
    <n v="0.1402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Early"/>
    <m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n v="281.10833333333335"/>
    <n v="489.15222222222224"/>
    <n v="596.73250000000007"/>
    <n v="658.678"/>
    <n v="816.3325000000001"/>
    <n v="906.82599999999979"/>
    <n v="1050.9690000000001"/>
    <n v="1139.663"/>
    <n v="1435.0554999999999"/>
    <n v="2067.6254999999996"/>
    <n v="2258.3419999999996"/>
    <n v="2191.7910000000002"/>
    <n v="2572.0039999999999"/>
    <n v="2710.0165000000002"/>
    <n v="2198.2366666666662"/>
    <m/>
    <m/>
    <m/>
    <m/>
  </r>
  <r>
    <s v="Lincoln2014IrrigFull"/>
    <d v="2013-04-22T00:00:00"/>
    <s v="Wakanui"/>
    <m/>
    <m/>
    <m/>
    <m/>
    <m/>
    <m/>
    <m/>
    <m/>
    <m/>
    <m/>
    <m/>
    <m/>
    <m/>
    <m/>
    <m/>
    <m/>
    <m/>
    <m/>
    <m/>
    <m/>
    <m/>
    <m/>
    <m/>
    <m/>
    <n v="3.8"/>
    <m/>
    <m/>
    <m/>
    <m/>
    <m/>
    <m/>
    <n v="2.0499999999999998"/>
    <m/>
    <m/>
    <m/>
    <m/>
    <m/>
    <m/>
    <m/>
    <m/>
    <m/>
    <m/>
    <m/>
    <n v="17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4-23T00:00:00"/>
    <s v="Wakanui"/>
    <m/>
    <n v="390.22500000000002"/>
    <n v="0.270625"/>
    <n v="0.27825"/>
    <n v="0.27600000000000002"/>
    <n v="0.25024999999999997"/>
    <n v="0.25074999999999997"/>
    <n v="0.23974999999999999"/>
    <n v="0.18925"/>
    <n v="0.1962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4-30T00:00:00"/>
    <s v="Wakanui"/>
    <m/>
    <n v="386.05"/>
    <n v="0.25224999999999997"/>
    <n v="0.27550000000000002"/>
    <n v="0.27775"/>
    <n v="0.251"/>
    <n v="0.24775"/>
    <n v="0.23949999999999999"/>
    <n v="0.189"/>
    <n v="0.197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5-02T00:00:00"/>
    <s v="Wakanui"/>
    <m/>
    <m/>
    <m/>
    <m/>
    <m/>
    <m/>
    <m/>
    <m/>
    <m/>
    <m/>
    <m/>
    <m/>
    <m/>
    <m/>
    <m/>
    <m/>
    <m/>
    <m/>
    <m/>
    <m/>
    <m/>
    <m/>
    <m/>
    <m/>
    <n v="4.95"/>
    <m/>
    <m/>
    <m/>
    <m/>
    <m/>
    <m/>
    <n v="3.85"/>
    <m/>
    <m/>
    <m/>
    <m/>
    <m/>
    <m/>
    <m/>
    <m/>
    <m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5-03T00:00:00"/>
    <s v="Wakanui"/>
    <m/>
    <m/>
    <m/>
    <m/>
    <m/>
    <m/>
    <m/>
    <m/>
    <m/>
    <m/>
    <m/>
    <m/>
    <m/>
    <m/>
    <m/>
    <m/>
    <m/>
    <m/>
    <m/>
    <m/>
    <m/>
    <m/>
    <m/>
    <m/>
    <m/>
    <n v="0.2073296675063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5-14T00:00:00"/>
    <s v="Wakanui"/>
    <m/>
    <n v="375.97500000000002"/>
    <n v="0.237125"/>
    <n v="0.26324999999999998"/>
    <n v="0.27200000000000002"/>
    <n v="0.24174999999999999"/>
    <n v="0.24675"/>
    <n v="0.23799999999999999"/>
    <n v="0.18625"/>
    <n v="0.19475000000000001"/>
    <m/>
    <m/>
    <m/>
    <m/>
    <m/>
    <m/>
    <m/>
    <m/>
    <m/>
    <m/>
    <m/>
    <m/>
    <m/>
    <m/>
    <m/>
    <n v="0.4187240526643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5-16T00:00:00"/>
    <s v="Wakanui"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n v="4.8"/>
    <m/>
    <m/>
    <m/>
    <m/>
    <m/>
    <m/>
    <m/>
    <m/>
    <m/>
    <m/>
    <m/>
    <n v="24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5-29T00:00:00"/>
    <s v="Wakanui"/>
    <m/>
    <n v="390.1"/>
    <n v="0.28649999999999998"/>
    <n v="0.28625"/>
    <n v="0.27450000000000002"/>
    <n v="0.2445"/>
    <n v="0.24324999999999999"/>
    <n v="0.23624999999999999"/>
    <n v="0.18575"/>
    <n v="0.19350000000000001"/>
    <m/>
    <m/>
    <m/>
    <m/>
    <m/>
    <m/>
    <m/>
    <m/>
    <m/>
    <m/>
    <m/>
    <m/>
    <m/>
    <m/>
    <n v="6.9"/>
    <m/>
    <m/>
    <m/>
    <m/>
    <m/>
    <m/>
    <n v="5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5-31T00:00:00"/>
    <s v="Wakanui"/>
    <m/>
    <m/>
    <m/>
    <m/>
    <m/>
    <m/>
    <m/>
    <m/>
    <m/>
    <m/>
    <m/>
    <m/>
    <m/>
    <m/>
    <m/>
    <m/>
    <m/>
    <m/>
    <m/>
    <m/>
    <m/>
    <m/>
    <m/>
    <m/>
    <m/>
    <n v="0.71724237880555797"/>
    <m/>
    <m/>
    <m/>
    <m/>
    <m/>
    <m/>
    <m/>
    <m/>
    <m/>
    <m/>
    <m/>
    <m/>
    <m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6-11T00:00:00"/>
    <s v="Wakanui"/>
    <m/>
    <n v="387.8"/>
    <n v="0.28299999999999997"/>
    <n v="0.28449999999999998"/>
    <n v="0.27550000000000002"/>
    <n v="0.24049999999999999"/>
    <n v="0.24324999999999999"/>
    <n v="0.23549999999999999"/>
    <n v="0.183"/>
    <n v="0.1937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6-13T00:00:00"/>
    <s v="Wakanui"/>
    <m/>
    <m/>
    <m/>
    <m/>
    <m/>
    <m/>
    <m/>
    <m/>
    <m/>
    <m/>
    <m/>
    <m/>
    <m/>
    <m/>
    <m/>
    <m/>
    <m/>
    <m/>
    <m/>
    <m/>
    <m/>
    <m/>
    <m/>
    <m/>
    <n v="7.9"/>
    <n v="0.79080429205020197"/>
    <m/>
    <m/>
    <m/>
    <m/>
    <m/>
    <n v="6.8"/>
    <m/>
    <m/>
    <m/>
    <m/>
    <m/>
    <m/>
    <m/>
    <m/>
    <m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6-25T00:00:00"/>
    <s v="Wakanui"/>
    <m/>
    <n v="417.25"/>
    <n v="0.3145"/>
    <n v="0.30149999999999999"/>
    <n v="0.28575"/>
    <n v="0.27725"/>
    <n v="0.26150000000000001"/>
    <n v="0.2475"/>
    <n v="0.20324999999999999"/>
    <n v="0.19500000000000001"/>
    <m/>
    <m/>
    <m/>
    <m/>
    <m/>
    <m/>
    <m/>
    <m/>
    <m/>
    <m/>
    <m/>
    <m/>
    <m/>
    <m/>
    <n v="8.75"/>
    <n v="0.95173760900652604"/>
    <m/>
    <m/>
    <m/>
    <m/>
    <m/>
    <n v="7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7-0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7-04T00:00:00"/>
    <s v="Wakanui"/>
    <m/>
    <m/>
    <m/>
    <m/>
    <m/>
    <m/>
    <m/>
    <m/>
    <m/>
    <m/>
    <m/>
    <m/>
    <m/>
    <m/>
    <n v="259.60892857142898"/>
    <n v="0"/>
    <m/>
    <m/>
    <m/>
    <m/>
    <m/>
    <m/>
    <m/>
    <n v="0"/>
    <m/>
    <m/>
    <m/>
    <m/>
    <m/>
    <m/>
    <m/>
    <m/>
    <n v="2.9321753615448318"/>
    <m/>
    <m/>
    <n v="154.86086465602301"/>
    <m/>
    <m/>
    <n v="18934.256682976556"/>
    <m/>
    <m/>
    <m/>
    <m/>
    <m/>
    <n v="158.333333333333"/>
    <m/>
    <m/>
    <n v="0"/>
    <m/>
    <m/>
    <m/>
    <m/>
    <n v="98.299934840037807"/>
    <n v="1394.5833333333301"/>
    <m/>
    <m/>
    <m/>
    <m/>
    <m/>
    <m/>
    <m/>
    <m/>
    <m/>
    <m/>
    <m/>
    <m/>
    <m/>
    <m/>
    <m/>
    <m/>
    <m/>
    <m/>
    <m/>
    <m/>
  </r>
  <r>
    <s v="Lincoln2014IrrigFull"/>
    <d v="2013-07-10T00:00:00"/>
    <s v="Wakanui"/>
    <m/>
    <m/>
    <m/>
    <m/>
    <m/>
    <m/>
    <m/>
    <m/>
    <m/>
    <m/>
    <m/>
    <m/>
    <m/>
    <m/>
    <m/>
    <m/>
    <m/>
    <m/>
    <m/>
    <m/>
    <m/>
    <m/>
    <m/>
    <m/>
    <n v="8.9"/>
    <m/>
    <m/>
    <m/>
    <m/>
    <m/>
    <m/>
    <n v="7.9"/>
    <m/>
    <m/>
    <m/>
    <m/>
    <m/>
    <m/>
    <m/>
    <m/>
    <m/>
    <m/>
    <m/>
    <n v="27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7-11T00:00:00"/>
    <s v="Wakanui"/>
    <m/>
    <n v="412.82499999999999"/>
    <n v="0.27887499999999998"/>
    <n v="0.28425"/>
    <n v="0.28475"/>
    <n v="0.26850000000000002"/>
    <n v="0.26774999999999999"/>
    <n v="0.25524999999999998"/>
    <n v="0.21149999999999999"/>
    <n v="0.21325"/>
    <m/>
    <m/>
    <m/>
    <m/>
    <m/>
    <m/>
    <m/>
    <m/>
    <m/>
    <m/>
    <m/>
    <m/>
    <m/>
    <m/>
    <m/>
    <n v="0.97125781630328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7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7-29T00:00:00"/>
    <s v="Wakanui"/>
    <m/>
    <m/>
    <m/>
    <m/>
    <m/>
    <m/>
    <m/>
    <m/>
    <m/>
    <m/>
    <m/>
    <m/>
    <m/>
    <m/>
    <m/>
    <m/>
    <m/>
    <m/>
    <m/>
    <m/>
    <m/>
    <m/>
    <m/>
    <m/>
    <n v="9.8000000000000007"/>
    <n v="0.98423189867719196"/>
    <m/>
    <m/>
    <m/>
    <m/>
    <m/>
    <n v="8.80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7-30T00:00:00"/>
    <s v="Wakanui"/>
    <m/>
    <n v="407.67500000000001"/>
    <n v="0.266625"/>
    <n v="0.27374999999999999"/>
    <n v="0.28000000000000003"/>
    <n v="0.26"/>
    <n v="0.26574999999999999"/>
    <n v="0.2555"/>
    <n v="0.214"/>
    <n v="0.222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8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8-14T00:00:00"/>
    <s v="Wakanui"/>
    <m/>
    <m/>
    <m/>
    <m/>
    <m/>
    <m/>
    <m/>
    <m/>
    <m/>
    <m/>
    <m/>
    <m/>
    <m/>
    <m/>
    <m/>
    <m/>
    <m/>
    <m/>
    <m/>
    <m/>
    <m/>
    <m/>
    <m/>
    <m/>
    <n v="10.7"/>
    <m/>
    <m/>
    <m/>
    <m/>
    <m/>
    <m/>
    <n v="9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8-29T00:00:00"/>
    <s v="Wakanui"/>
    <m/>
    <n v="380.67500000000001"/>
    <n v="0.21162500000000001"/>
    <n v="0.24049999999999999"/>
    <n v="0.26374999999999998"/>
    <n v="0.23449999999999999"/>
    <n v="0.252"/>
    <n v="0.25850000000000001"/>
    <n v="0.21299999999999999"/>
    <n v="0.229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8-30T00:00:00"/>
    <s v="Wakanui"/>
    <m/>
    <m/>
    <m/>
    <m/>
    <m/>
    <m/>
    <m/>
    <m/>
    <m/>
    <m/>
    <m/>
    <m/>
    <m/>
    <m/>
    <m/>
    <m/>
    <m/>
    <m/>
    <m/>
    <m/>
    <m/>
    <m/>
    <m/>
    <m/>
    <n v="11.8"/>
    <n v="0.95914660776240102"/>
    <m/>
    <m/>
    <m/>
    <m/>
    <m/>
    <n v="10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9-03T00:00:00"/>
    <s v="Wakanui"/>
    <m/>
    <m/>
    <m/>
    <m/>
    <m/>
    <m/>
    <m/>
    <m/>
    <m/>
    <m/>
    <m/>
    <m/>
    <m/>
    <m/>
    <n v="649.67857142857099"/>
    <n v="0"/>
    <m/>
    <m/>
    <m/>
    <m/>
    <m/>
    <m/>
    <m/>
    <n v="0"/>
    <m/>
    <m/>
    <m/>
    <m/>
    <m/>
    <m/>
    <m/>
    <m/>
    <n v="6.4411493571910414"/>
    <m/>
    <m/>
    <n v="289.49706996121"/>
    <m/>
    <m/>
    <n v="22249.445764871118"/>
    <m/>
    <m/>
    <m/>
    <m/>
    <m/>
    <n v="170.23809523809501"/>
    <m/>
    <m/>
    <n v="0"/>
    <m/>
    <m/>
    <m/>
    <m/>
    <n v="249.20648265765399"/>
    <n v="1419.94047619048"/>
    <m/>
    <m/>
    <m/>
    <m/>
    <m/>
    <m/>
    <m/>
    <m/>
    <m/>
    <m/>
    <m/>
    <m/>
    <m/>
    <m/>
    <m/>
    <m/>
    <m/>
    <m/>
    <m/>
    <m/>
  </r>
  <r>
    <s v="Lincoln2014IrrigFull"/>
    <d v="2013-09-09T00:00:00"/>
    <s v="Wakanui"/>
    <m/>
    <m/>
    <m/>
    <m/>
    <m/>
    <m/>
    <m/>
    <m/>
    <m/>
    <m/>
    <m/>
    <m/>
    <m/>
    <m/>
    <m/>
    <m/>
    <m/>
    <m/>
    <m/>
    <m/>
    <m/>
    <m/>
    <m/>
    <m/>
    <n v="12.05"/>
    <m/>
    <m/>
    <m/>
    <m/>
    <m/>
    <m/>
    <n v="10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9-10T00:00:00"/>
    <s v="Wakanui"/>
    <m/>
    <m/>
    <m/>
    <m/>
    <m/>
    <m/>
    <m/>
    <m/>
    <m/>
    <m/>
    <m/>
    <m/>
    <m/>
    <m/>
    <m/>
    <m/>
    <m/>
    <m/>
    <m/>
    <m/>
    <m/>
    <m/>
    <m/>
    <m/>
    <m/>
    <n v="0.991819515842627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9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9-16T00:00:00"/>
    <s v="Wakanui"/>
    <m/>
    <n v="341.52499999999998"/>
    <n v="0.16287499999999999"/>
    <n v="0.20774999999999999"/>
    <n v="0.23175000000000001"/>
    <n v="0.19475000000000001"/>
    <n v="0.23350000000000001"/>
    <n v="0.2465"/>
    <n v="0.20749999999999999"/>
    <n v="0.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9-25T00:00:00"/>
    <s v="Wakanui"/>
    <m/>
    <n v="361.52499999999998"/>
    <n v="0.234375"/>
    <n v="0.247"/>
    <n v="0.23549999999999999"/>
    <n v="0.19325000000000001"/>
    <n v="0.23"/>
    <n v="0.24199999999999999"/>
    <n v="0.20474999999999999"/>
    <n v="0.220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09-27T00:00:00"/>
    <s v="Wakanui"/>
    <m/>
    <m/>
    <m/>
    <m/>
    <m/>
    <m/>
    <m/>
    <m/>
    <m/>
    <m/>
    <m/>
    <m/>
    <m/>
    <m/>
    <m/>
    <m/>
    <m/>
    <m/>
    <m/>
    <m/>
    <m/>
    <m/>
    <m/>
    <m/>
    <n v="13.2"/>
    <m/>
    <m/>
    <m/>
    <m/>
    <m/>
    <m/>
    <n v="12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0-01T00:00:00"/>
    <s v="Wakanui"/>
    <m/>
    <n v="398.05"/>
    <n v="0.30525000000000002"/>
    <n v="0.307"/>
    <n v="0.27124999999999999"/>
    <n v="0.20749999999999999"/>
    <n v="0.23250000000000001"/>
    <n v="0.24349999999999999"/>
    <n v="0.20225000000000001"/>
    <n v="0.2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0-08T00:00:00"/>
    <s v="Wakanui"/>
    <m/>
    <n v="391.85"/>
    <n v="0.28525"/>
    <n v="0.29799999999999999"/>
    <n v="0.27400000000000002"/>
    <n v="0.21675"/>
    <n v="0.23025000000000001"/>
    <n v="0.23974999999999999"/>
    <n v="0.19800000000000001"/>
    <n v="0.217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0-11T00:00:00"/>
    <s v="Wakanui"/>
    <m/>
    <m/>
    <m/>
    <m/>
    <m/>
    <m/>
    <m/>
    <m/>
    <m/>
    <m/>
    <m/>
    <m/>
    <m/>
    <m/>
    <m/>
    <m/>
    <m/>
    <m/>
    <m/>
    <m/>
    <m/>
    <m/>
    <m/>
    <m/>
    <n v="14.05"/>
    <m/>
    <m/>
    <m/>
    <m/>
    <m/>
    <m/>
    <n v="13"/>
    <m/>
    <m/>
    <m/>
    <m/>
    <m/>
    <m/>
    <m/>
    <m/>
    <m/>
    <m/>
    <m/>
    <n v="37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0-15T00:00:00"/>
    <s v="Wakanui"/>
    <m/>
    <n v="397.3"/>
    <n v="0.28899999999999998"/>
    <n v="0.29925000000000002"/>
    <n v="0.28000000000000003"/>
    <n v="0.22975000000000001"/>
    <n v="0.23449999999999999"/>
    <n v="0.23824999999999999"/>
    <n v="0.19900000000000001"/>
    <n v="0.216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0-16T00:00:00"/>
    <s v="Wakanui"/>
    <m/>
    <m/>
    <m/>
    <m/>
    <m/>
    <m/>
    <m/>
    <m/>
    <m/>
    <m/>
    <m/>
    <m/>
    <m/>
    <m/>
    <m/>
    <m/>
    <m/>
    <m/>
    <m/>
    <m/>
    <m/>
    <m/>
    <m/>
    <m/>
    <m/>
    <n v="0.98654625674657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0-22T00:00:00"/>
    <s v="Wakanui"/>
    <m/>
    <n v="378.55"/>
    <n v="0.24074999999999999"/>
    <n v="0.27975"/>
    <n v="0.27124999999999999"/>
    <n v="0.22425"/>
    <n v="0.23125000000000001"/>
    <n v="0.23674999999999999"/>
    <n v="0.19550000000000001"/>
    <n v="0.21325"/>
    <m/>
    <m/>
    <m/>
    <m/>
    <n v="1402.8307463435001"/>
    <n v="0"/>
    <m/>
    <m/>
    <m/>
    <m/>
    <m/>
    <m/>
    <m/>
    <n v="0"/>
    <m/>
    <m/>
    <m/>
    <m/>
    <m/>
    <m/>
    <m/>
    <m/>
    <n v="10.045908389749201"/>
    <m/>
    <m/>
    <n v="473.022943877172"/>
    <m/>
    <m/>
    <n v="21237.676776113807"/>
    <m/>
    <m/>
    <m/>
    <m/>
    <m/>
    <n v="161.30952380952399"/>
    <m/>
    <m/>
    <n v="0"/>
    <m/>
    <m/>
    <m/>
    <m/>
    <n v="728.99710777442704"/>
    <n v="805.59523809523796"/>
    <m/>
    <m/>
    <m/>
    <m/>
    <m/>
    <m/>
    <m/>
    <m/>
    <m/>
    <m/>
    <m/>
    <m/>
    <m/>
    <m/>
    <m/>
    <m/>
    <m/>
    <m/>
    <m/>
    <m/>
  </r>
  <r>
    <s v="Lincoln2014IrrigFull"/>
    <d v="2013-10-23T00:00:00"/>
    <s v="Wakanui"/>
    <m/>
    <m/>
    <m/>
    <m/>
    <m/>
    <m/>
    <m/>
    <m/>
    <m/>
    <m/>
    <m/>
    <m/>
    <m/>
    <m/>
    <m/>
    <m/>
    <m/>
    <m/>
    <m/>
    <m/>
    <m/>
    <m/>
    <m/>
    <m/>
    <n v="14.35"/>
    <m/>
    <m/>
    <m/>
    <m/>
    <m/>
    <m/>
    <n v="13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0-29T00:00:00"/>
    <s v="Wakanui"/>
    <m/>
    <n v="373.7"/>
    <n v="0.22625000000000001"/>
    <n v="0.27650000000000002"/>
    <n v="0.27150000000000002"/>
    <n v="0.224"/>
    <n v="0.22975000000000001"/>
    <n v="0.23574999999999999"/>
    <n v="0.19350000000000001"/>
    <n v="0.21124999999999999"/>
    <m/>
    <m/>
    <m/>
    <m/>
    <m/>
    <m/>
    <m/>
    <m/>
    <m/>
    <m/>
    <m/>
    <m/>
    <m/>
    <m/>
    <n v="14.35"/>
    <m/>
    <m/>
    <m/>
    <m/>
    <m/>
    <m/>
    <n v="14.35"/>
    <m/>
    <m/>
    <m/>
    <m/>
    <m/>
    <m/>
    <m/>
    <m/>
    <m/>
    <m/>
    <m/>
    <n v="43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1-04T00:00:00"/>
    <s v="Wakanui"/>
    <m/>
    <m/>
    <m/>
    <m/>
    <m/>
    <m/>
    <m/>
    <m/>
    <m/>
    <m/>
    <m/>
    <m/>
    <m/>
    <m/>
    <n v="1751.3349013553"/>
    <n v="14.8617833968068"/>
    <m/>
    <m/>
    <m/>
    <m/>
    <m/>
    <m/>
    <m/>
    <n v="0"/>
    <m/>
    <m/>
    <m/>
    <m/>
    <m/>
    <m/>
    <m/>
    <m/>
    <n v="9.9447832929959699"/>
    <m/>
    <m/>
    <n v="472.77607825760799"/>
    <m/>
    <m/>
    <n v="21034.869889455829"/>
    <m/>
    <m/>
    <m/>
    <m/>
    <n v="45.5"/>
    <n v="169.04761904761901"/>
    <m/>
    <m/>
    <n v="14.8617833968068"/>
    <m/>
    <m/>
    <m/>
    <m/>
    <n v="1036.15995630004"/>
    <n v="696.48809523809496"/>
    <m/>
    <m/>
    <m/>
    <m/>
    <m/>
    <m/>
    <m/>
    <m/>
    <m/>
    <m/>
    <m/>
    <m/>
    <m/>
    <m/>
    <m/>
    <m/>
    <m/>
    <m/>
    <m/>
    <m/>
  </r>
  <r>
    <s v="Lincoln2014IrrigFull"/>
    <d v="2013-11-05T00:00:00"/>
    <s v="Wakanui"/>
    <m/>
    <n v="377.65"/>
    <n v="0.25124999999999997"/>
    <n v="0.28599999999999998"/>
    <n v="0.27224999999999999"/>
    <n v="0.22225"/>
    <n v="0.22550000000000001"/>
    <n v="0.23150000000000001"/>
    <n v="0.191"/>
    <n v="0.208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1-08T00:00:00"/>
    <s v="Wakanui"/>
    <m/>
    <m/>
    <m/>
    <m/>
    <m/>
    <m/>
    <m/>
    <m/>
    <m/>
    <m/>
    <m/>
    <m/>
    <m/>
    <m/>
    <m/>
    <m/>
    <m/>
    <m/>
    <m/>
    <m/>
    <m/>
    <m/>
    <m/>
    <m/>
    <m/>
    <n v="0.98646217003755199"/>
    <m/>
    <m/>
    <m/>
    <m/>
    <n v="8"/>
    <m/>
    <m/>
    <m/>
    <m/>
    <m/>
    <m/>
    <m/>
    <m/>
    <m/>
    <m/>
    <m/>
    <m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1-12T00:00:00"/>
    <s v="Wakanui"/>
    <m/>
    <n v="383"/>
    <n v="0.27675"/>
    <n v="0.29349999999999998"/>
    <n v="0.27374999999999999"/>
    <n v="0.22425"/>
    <n v="0.22425"/>
    <n v="0.23"/>
    <n v="0.1855"/>
    <n v="0.206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1-18T00:00:00"/>
    <s v="Wakanui"/>
    <m/>
    <m/>
    <m/>
    <m/>
    <m/>
    <m/>
    <m/>
    <m/>
    <m/>
    <m/>
    <m/>
    <m/>
    <m/>
    <m/>
    <n v="1887.00612321624"/>
    <n v="273.702202844569"/>
    <m/>
    <m/>
    <m/>
    <m/>
    <m/>
    <m/>
    <m/>
    <n v="0"/>
    <m/>
    <m/>
    <m/>
    <m/>
    <m/>
    <m/>
    <m/>
    <m/>
    <n v="7.00548236278535"/>
    <m/>
    <m/>
    <n v="377.65356638131402"/>
    <m/>
    <m/>
    <n v="18550.023053964665"/>
    <m/>
    <m/>
    <m/>
    <m/>
    <m/>
    <n v="138.69047619047601"/>
    <m/>
    <m/>
    <n v="273.702202844569"/>
    <m/>
    <m/>
    <m/>
    <m/>
    <n v="1066.4044347543499"/>
    <n v="635.892857142857"/>
    <m/>
    <m/>
    <m/>
    <m/>
    <m/>
    <m/>
    <m/>
    <m/>
    <m/>
    <m/>
    <m/>
    <m/>
    <m/>
    <m/>
    <m/>
    <m/>
    <m/>
    <m/>
    <m/>
    <m/>
  </r>
  <r>
    <s v="Lincoln2014IrrigFull"/>
    <d v="2013-11-18T00:00:00"/>
    <s v="Wakanui"/>
    <m/>
    <m/>
    <m/>
    <m/>
    <m/>
    <m/>
    <m/>
    <m/>
    <m/>
    <m/>
    <m/>
    <m/>
    <m/>
    <m/>
    <m/>
    <m/>
    <m/>
    <m/>
    <m/>
    <m/>
    <m/>
    <m/>
    <m/>
    <m/>
    <m/>
    <n v="0.98712959033683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1-19T00:00:00"/>
    <s v="Wakanui"/>
    <m/>
    <n v="384.95"/>
    <n v="0.27975"/>
    <n v="0.29649999999999999"/>
    <n v="0.27975"/>
    <n v="0.23350000000000001"/>
    <n v="0.224"/>
    <n v="0.22450000000000001"/>
    <n v="0.1845"/>
    <n v="0.2022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1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.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1-26T00:00:00"/>
    <s v="Wakanui"/>
    <m/>
    <n v="387.6"/>
    <n v="0.28375"/>
    <n v="0.29725000000000001"/>
    <n v="0.28199999999999997"/>
    <n v="0.23949999999999999"/>
    <n v="0.22500000000000001"/>
    <n v="0.22650000000000001"/>
    <n v="0.1825"/>
    <n v="0.201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1-2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"/>
    <m/>
    <m/>
    <m/>
    <m/>
    <m/>
    <m/>
    <m/>
    <m/>
    <m/>
    <m/>
    <m/>
    <m/>
    <n v="70.65000000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2-02T00:00:00"/>
    <s v="Wakanui"/>
    <m/>
    <m/>
    <m/>
    <m/>
    <m/>
    <m/>
    <m/>
    <m/>
    <m/>
    <m/>
    <m/>
    <m/>
    <m/>
    <m/>
    <n v="2249.0845984679599"/>
    <n v="422.76585749227303"/>
    <m/>
    <m/>
    <m/>
    <m/>
    <m/>
    <m/>
    <m/>
    <n v="75.125780348288302"/>
    <m/>
    <m/>
    <m/>
    <m/>
    <m/>
    <m/>
    <m/>
    <m/>
    <n v="6.7423104984325999"/>
    <m/>
    <m/>
    <n v="376.34067623203703"/>
    <m/>
    <m/>
    <n v="17915.444500810627"/>
    <m/>
    <m/>
    <m/>
    <m/>
    <m/>
    <n v="142.857142857143"/>
    <m/>
    <m/>
    <n v="347.64007714398502"/>
    <m/>
    <m/>
    <m/>
    <m/>
    <n v="1211.27741418294"/>
    <n v="715.77380952380997"/>
    <m/>
    <m/>
    <m/>
    <m/>
    <m/>
    <m/>
    <m/>
    <m/>
    <m/>
    <m/>
    <m/>
    <m/>
    <m/>
    <m/>
    <m/>
    <m/>
    <m/>
    <m/>
    <m/>
    <m/>
  </r>
  <r>
    <s v="Lincoln2014IrrigFull"/>
    <d v="2013-12-03T00:00:00"/>
    <s v="Wakanui"/>
    <m/>
    <n v="385.05"/>
    <n v="0.26674999999999999"/>
    <n v="0.29325000000000001"/>
    <n v="0.28275"/>
    <n v="0.25"/>
    <n v="0.22650000000000001"/>
    <n v="0.22875000000000001"/>
    <n v="0.18099999999999999"/>
    <n v="0.1962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2-05T00:00:00"/>
    <s v="Wakanui"/>
    <m/>
    <m/>
    <m/>
    <m/>
    <m/>
    <m/>
    <m/>
    <m/>
    <m/>
    <m/>
    <m/>
    <m/>
    <m/>
    <m/>
    <m/>
    <m/>
    <m/>
    <m/>
    <m/>
    <m/>
    <m/>
    <m/>
    <m/>
    <m/>
    <m/>
    <n v="0.988852164037015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2-10T00:00:00"/>
    <s v="Wakanui"/>
    <m/>
    <n v="371.05"/>
    <n v="0.23449999999999999"/>
    <n v="0.28000000000000003"/>
    <n v="0.27650000000000002"/>
    <n v="0.23924999999999999"/>
    <n v="0.22500000000000001"/>
    <n v="0.22550000000000001"/>
    <n v="0.17899999999999999"/>
    <n v="0.195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2-1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2-17T00:00:00"/>
    <s v="Wakanui"/>
    <m/>
    <n v="372.75"/>
    <n v="0.2525"/>
    <n v="0.28825000000000001"/>
    <n v="0.27700000000000002"/>
    <n v="0.23899999999999999"/>
    <n v="0.2205"/>
    <n v="0.22025"/>
    <n v="0.17724999999999999"/>
    <n v="0.189"/>
    <m/>
    <m/>
    <m/>
    <m/>
    <n v="2993.4587204772702"/>
    <n v="1021.83944486658"/>
    <m/>
    <m/>
    <m/>
    <m/>
    <m/>
    <m/>
    <m/>
    <n v="674.19936772259098"/>
    <m/>
    <m/>
    <m/>
    <m/>
    <m/>
    <m/>
    <m/>
    <m/>
    <n v="6.1739705975307198"/>
    <m/>
    <m/>
    <n v="334.76148054374602"/>
    <m/>
    <m/>
    <n v="18442.894288501979"/>
    <m/>
    <m/>
    <m/>
    <m/>
    <m/>
    <n v="178.57142857142901"/>
    <m/>
    <m/>
    <n v="347.64007714398502"/>
    <m/>
    <m/>
    <m/>
    <m/>
    <n v="1253.0901519885499"/>
    <n v="868.21428571428601"/>
    <m/>
    <m/>
    <m/>
    <m/>
    <m/>
    <m/>
    <m/>
    <m/>
    <m/>
    <m/>
    <m/>
    <m/>
    <m/>
    <m/>
    <m/>
    <m/>
    <m/>
    <m/>
    <m/>
    <m/>
  </r>
  <r>
    <s v="Lincoln2014IrrigFull"/>
    <d v="2013-12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m/>
    <m/>
    <m/>
    <m/>
    <m/>
    <m/>
    <m/>
    <m/>
    <m/>
    <m/>
    <m/>
    <m/>
    <n v="81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2-20T00:00:00"/>
    <s v="Wakanui"/>
    <m/>
    <m/>
    <m/>
    <m/>
    <m/>
    <m/>
    <m/>
    <m/>
    <m/>
    <m/>
    <m/>
    <m/>
    <m/>
    <m/>
    <m/>
    <m/>
    <m/>
    <m/>
    <m/>
    <m/>
    <m/>
    <m/>
    <m/>
    <m/>
    <m/>
    <n v="0.99176556447888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2-24T00:00:00"/>
    <s v="Wakanui"/>
    <m/>
    <n v="371"/>
    <n v="0.2515"/>
    <n v="0.28799999999999998"/>
    <n v="0.27825"/>
    <n v="0.24324999999999999"/>
    <n v="0.22025"/>
    <n v="0.21825"/>
    <n v="0.17125000000000001"/>
    <n v="0.184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2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m/>
    <m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3-12-31T00:00:00"/>
    <s v="Wakanui"/>
    <m/>
    <n v="351.1"/>
    <n v="0.221"/>
    <n v="0.26500000000000001"/>
    <n v="0.26874999999999999"/>
    <n v="0.22450000000000001"/>
    <n v="0.21425"/>
    <n v="0.21249999999999999"/>
    <n v="0.16775000000000001"/>
    <n v="0.181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4-01-06T00:00:00"/>
    <s v="Wakanui"/>
    <m/>
    <m/>
    <m/>
    <m/>
    <m/>
    <m/>
    <m/>
    <m/>
    <m/>
    <m/>
    <m/>
    <m/>
    <m/>
    <m/>
    <m/>
    <m/>
    <m/>
    <m/>
    <m/>
    <m/>
    <m/>
    <m/>
    <m/>
    <m/>
    <m/>
    <n v="0.830430482837057"/>
    <m/>
    <m/>
    <m/>
    <m/>
    <n v="13"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4-01-07T00:00:00"/>
    <s v="Wakanui"/>
    <m/>
    <n v="301.55"/>
    <n v="0.10125000000000001"/>
    <n v="0.2145"/>
    <n v="0.23924999999999999"/>
    <n v="0.19425000000000001"/>
    <n v="0.20449999999999999"/>
    <n v="0.20924999999999999"/>
    <n v="0.16425000000000001"/>
    <n v="0.180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4-01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4-01-14T00:00:00"/>
    <s v="Wakanui"/>
    <m/>
    <n v="278.95"/>
    <n v="8.1500000000000003E-2"/>
    <n v="0.19600000000000001"/>
    <n v="0.21625"/>
    <n v="0.17324999999999999"/>
    <n v="0.19225"/>
    <n v="0.20150000000000001"/>
    <n v="0.1615"/>
    <n v="0.17249999999999999"/>
    <m/>
    <m/>
    <m/>
    <m/>
    <m/>
    <m/>
    <m/>
    <m/>
    <m/>
    <m/>
    <m/>
    <m/>
    <m/>
    <m/>
    <m/>
    <n v="0.31407831248426599"/>
    <m/>
    <m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4-01-21T00:00:00"/>
    <s v="Wakanui"/>
    <m/>
    <n v="263.05"/>
    <n v="7.3499999999999996E-2"/>
    <n v="0.18625"/>
    <n v="0.19850000000000001"/>
    <n v="0.1555"/>
    <n v="0.18325"/>
    <n v="0.19125"/>
    <n v="0.15675"/>
    <n v="0.1702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4-01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m/>
    <m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d v="2014-01-25T00:00:00"/>
    <s v="Wakanui"/>
    <m/>
    <m/>
    <m/>
    <m/>
    <m/>
    <m/>
    <m/>
    <m/>
    <m/>
    <m/>
    <m/>
    <m/>
    <m/>
    <m/>
    <n v="2625.4943707521302"/>
    <n v="1233.09316214398"/>
    <m/>
    <m/>
    <m/>
    <n v="3.2070330000000001E-2"/>
    <m/>
    <n v="27609.7279011473"/>
    <m/>
    <n v="885.45308499999999"/>
    <m/>
    <m/>
    <m/>
    <m/>
    <m/>
    <m/>
    <m/>
    <m/>
    <m/>
    <m/>
    <m/>
    <n v="0"/>
    <m/>
    <m/>
    <m/>
    <s v="HarvestRipe"/>
    <m/>
    <m/>
    <m/>
    <m/>
    <m/>
    <m/>
    <m/>
    <n v="347.64007714398502"/>
    <m/>
    <m/>
    <m/>
    <m/>
    <n v="883.743501876148"/>
    <m/>
    <m/>
    <m/>
    <m/>
    <m/>
    <m/>
    <m/>
    <m/>
    <m/>
    <m/>
    <m/>
    <m/>
    <m/>
    <m/>
    <m/>
    <m/>
    <m/>
    <m/>
    <m/>
    <m/>
    <m/>
  </r>
  <r>
    <s v="Lincoln2014IrrigFull"/>
    <d v="2014-01-28T00:00:00"/>
    <s v="Wakanui"/>
    <m/>
    <n v="257.25"/>
    <n v="7.1499999999999994E-2"/>
    <n v="0.19025"/>
    <n v="0.191"/>
    <n v="0.14649999999999999"/>
    <n v="0.17499999999999999"/>
    <n v="0.1895"/>
    <n v="0.154"/>
    <n v="0.168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Full"/>
    <m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n v="237.96099999999996"/>
    <n v="401.83750000000009"/>
    <n v="479.97850000000005"/>
    <n v="594.25437499999998"/>
    <n v="755.02749999999992"/>
    <n v="821.76149999999996"/>
    <n v="958.1880000000001"/>
    <n v="1133.8375000000001"/>
    <n v="1420.3544999999997"/>
    <n v="2067.0154999999995"/>
    <n v="2317.5119999999997"/>
    <n v="2259.8364999999999"/>
    <n v="2548.0919999999996"/>
    <n v="3005.3784999999998"/>
    <n v="2983.4228571428575"/>
    <m/>
    <m/>
    <m/>
    <m/>
  </r>
  <r>
    <s v="Lincoln2014IrrigLate"/>
    <d v="2013-04-22T00:00:00"/>
    <s v="Wakanui"/>
    <m/>
    <m/>
    <m/>
    <m/>
    <m/>
    <m/>
    <m/>
    <m/>
    <m/>
    <m/>
    <m/>
    <m/>
    <m/>
    <m/>
    <m/>
    <m/>
    <m/>
    <m/>
    <m/>
    <m/>
    <m/>
    <m/>
    <m/>
    <m/>
    <n v="3.75"/>
    <m/>
    <m/>
    <m/>
    <m/>
    <m/>
    <m/>
    <n v="2.0499999999999998"/>
    <m/>
    <m/>
    <m/>
    <m/>
    <m/>
    <m/>
    <m/>
    <m/>
    <m/>
    <m/>
    <m/>
    <n v="19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4-23T00:00:00"/>
    <s v="Wakanui"/>
    <m/>
    <n v="404.22500000000002"/>
    <n v="0.268125"/>
    <n v="0.27850000000000003"/>
    <n v="0.27400000000000002"/>
    <n v="0.27074999999999999"/>
    <n v="0.27150000000000002"/>
    <n v="0.23125000000000001"/>
    <n v="0.19900000000000001"/>
    <n v="0.228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4-30T00:00:00"/>
    <s v="Wakanui"/>
    <m/>
    <n v="401.375"/>
    <n v="0.25412499999999999"/>
    <n v="0.27825"/>
    <n v="0.27625"/>
    <n v="0.27"/>
    <n v="0.27024999999999999"/>
    <n v="0.23225000000000001"/>
    <n v="0.19800000000000001"/>
    <n v="0.2277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5-02T00:00:00"/>
    <s v="Wakanui"/>
    <m/>
    <m/>
    <m/>
    <m/>
    <m/>
    <m/>
    <m/>
    <m/>
    <m/>
    <m/>
    <m/>
    <m/>
    <m/>
    <m/>
    <m/>
    <m/>
    <m/>
    <m/>
    <m/>
    <m/>
    <m/>
    <m/>
    <m/>
    <m/>
    <n v="4.95"/>
    <m/>
    <m/>
    <m/>
    <m/>
    <m/>
    <m/>
    <n v="3.7"/>
    <m/>
    <m/>
    <m/>
    <m/>
    <m/>
    <m/>
    <m/>
    <m/>
    <m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5-03T00:00:00"/>
    <s v="Wakanui"/>
    <m/>
    <m/>
    <m/>
    <m/>
    <m/>
    <m/>
    <m/>
    <m/>
    <m/>
    <m/>
    <m/>
    <m/>
    <m/>
    <m/>
    <m/>
    <m/>
    <m/>
    <m/>
    <m/>
    <m/>
    <m/>
    <m/>
    <m/>
    <m/>
    <m/>
    <n v="0.22771336389414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5-14T00:00:00"/>
    <s v="Wakanui"/>
    <m/>
    <n v="389.15"/>
    <n v="0.22450000000000001"/>
    <n v="0.26600000000000001"/>
    <n v="0.27100000000000002"/>
    <n v="0.26500000000000001"/>
    <n v="0.26600000000000001"/>
    <n v="0.23050000000000001"/>
    <n v="0.19575000000000001"/>
    <n v="0.22700000000000001"/>
    <m/>
    <m/>
    <m/>
    <m/>
    <m/>
    <m/>
    <m/>
    <m/>
    <m/>
    <m/>
    <m/>
    <m/>
    <m/>
    <m/>
    <m/>
    <n v="0.45885743739679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5-16T00:00:00"/>
    <s v="Wakanui"/>
    <m/>
    <m/>
    <m/>
    <m/>
    <m/>
    <m/>
    <m/>
    <m/>
    <m/>
    <m/>
    <m/>
    <m/>
    <m/>
    <m/>
    <m/>
    <m/>
    <m/>
    <m/>
    <m/>
    <m/>
    <m/>
    <m/>
    <m/>
    <m/>
    <n v="6.25"/>
    <m/>
    <m/>
    <m/>
    <m/>
    <m/>
    <m/>
    <n v="4.95"/>
    <m/>
    <m/>
    <m/>
    <m/>
    <m/>
    <m/>
    <m/>
    <m/>
    <m/>
    <m/>
    <m/>
    <n v="24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5-29T00:00:00"/>
    <s v="Wakanui"/>
    <m/>
    <n v="409.05"/>
    <n v="0.28899999999999998"/>
    <n v="0.28825000000000001"/>
    <n v="0.27725"/>
    <n v="0.26824999999999999"/>
    <n v="0.26624999999999999"/>
    <n v="0.22900000000000001"/>
    <n v="0.19975000000000001"/>
    <n v="0.22750000000000001"/>
    <m/>
    <m/>
    <m/>
    <m/>
    <m/>
    <m/>
    <m/>
    <m/>
    <m/>
    <m/>
    <m/>
    <m/>
    <m/>
    <m/>
    <n v="7.1"/>
    <m/>
    <m/>
    <m/>
    <m/>
    <m/>
    <m/>
    <n v="5.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5-31T00:00:00"/>
    <s v="Wakanui"/>
    <m/>
    <m/>
    <m/>
    <m/>
    <m/>
    <m/>
    <m/>
    <m/>
    <m/>
    <m/>
    <m/>
    <m/>
    <m/>
    <m/>
    <m/>
    <m/>
    <m/>
    <m/>
    <m/>
    <m/>
    <m/>
    <m/>
    <m/>
    <m/>
    <m/>
    <n v="0.73153603257621902"/>
    <m/>
    <m/>
    <m/>
    <m/>
    <m/>
    <m/>
    <m/>
    <m/>
    <m/>
    <m/>
    <m/>
    <m/>
    <m/>
    <m/>
    <m/>
    <m/>
    <m/>
    <n v="24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6-11T00:00:00"/>
    <s v="Wakanui"/>
    <m/>
    <n v="407.22500000000002"/>
    <n v="0.28787499999999999"/>
    <n v="0.28575"/>
    <n v="0.27600000000000002"/>
    <n v="0.26624999999999999"/>
    <n v="0.26724999999999999"/>
    <n v="0.22800000000000001"/>
    <n v="0.19975000000000001"/>
    <n v="0.2252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6-13T00:00:00"/>
    <s v="Wakanui"/>
    <m/>
    <m/>
    <m/>
    <m/>
    <m/>
    <m/>
    <m/>
    <m/>
    <m/>
    <m/>
    <m/>
    <m/>
    <m/>
    <m/>
    <m/>
    <m/>
    <m/>
    <m/>
    <m/>
    <m/>
    <m/>
    <m/>
    <m/>
    <m/>
    <n v="8.0500000000000007"/>
    <n v="0.80901498294831498"/>
    <m/>
    <m/>
    <m/>
    <m/>
    <m/>
    <n v="6.95"/>
    <m/>
    <m/>
    <m/>
    <m/>
    <m/>
    <m/>
    <m/>
    <m/>
    <m/>
    <m/>
    <m/>
    <n v="25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6-25T00:00:00"/>
    <s v="Wakanui"/>
    <m/>
    <n v="470.35"/>
    <n v="0.33274999999999999"/>
    <n v="0.30449999999999999"/>
    <n v="0.29125000000000001"/>
    <n v="0.31724999999999998"/>
    <n v="0.30375000000000002"/>
    <n v="0.29975000000000002"/>
    <n v="0.26400000000000001"/>
    <n v="0.23849999999999999"/>
    <m/>
    <m/>
    <m/>
    <m/>
    <m/>
    <m/>
    <m/>
    <m/>
    <m/>
    <m/>
    <m/>
    <m/>
    <m/>
    <m/>
    <n v="8.65"/>
    <n v="0.94693667571676299"/>
    <m/>
    <m/>
    <m/>
    <m/>
    <m/>
    <n v="7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7-0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7-04T00:00:00"/>
    <s v="Wakanui"/>
    <m/>
    <m/>
    <m/>
    <m/>
    <m/>
    <m/>
    <m/>
    <m/>
    <m/>
    <m/>
    <m/>
    <m/>
    <m/>
    <m/>
    <n v="244.48333333333301"/>
    <n v="0"/>
    <m/>
    <m/>
    <m/>
    <m/>
    <m/>
    <m/>
    <m/>
    <n v="0"/>
    <m/>
    <m/>
    <m/>
    <m/>
    <m/>
    <m/>
    <m/>
    <m/>
    <n v="2.7337216442237522"/>
    <m/>
    <m/>
    <n v="148.70613552744601"/>
    <m/>
    <m/>
    <n v="18383.381657572572"/>
    <m/>
    <m/>
    <m/>
    <m/>
    <m/>
    <n v="154.166666666667"/>
    <m/>
    <m/>
    <n v="0"/>
    <m/>
    <m/>
    <m/>
    <m/>
    <n v="93.276816757288699"/>
    <n v="1436.7857142857099"/>
    <m/>
    <m/>
    <m/>
    <m/>
    <m/>
    <m/>
    <m/>
    <m/>
    <m/>
    <m/>
    <m/>
    <m/>
    <m/>
    <m/>
    <m/>
    <m/>
    <m/>
    <m/>
    <m/>
    <m/>
  </r>
  <r>
    <s v="Lincoln2014IrrigLate"/>
    <d v="2013-07-10T00:00:00"/>
    <s v="Wakanui"/>
    <m/>
    <m/>
    <m/>
    <m/>
    <m/>
    <m/>
    <m/>
    <m/>
    <m/>
    <m/>
    <m/>
    <m/>
    <m/>
    <m/>
    <m/>
    <m/>
    <m/>
    <m/>
    <m/>
    <m/>
    <m/>
    <m/>
    <m/>
    <m/>
    <n v="9.1"/>
    <m/>
    <m/>
    <m/>
    <m/>
    <m/>
    <m/>
    <n v="8"/>
    <m/>
    <m/>
    <m/>
    <m/>
    <m/>
    <m/>
    <m/>
    <m/>
    <m/>
    <m/>
    <m/>
    <n v="28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7-11T00:00:00"/>
    <s v="Wakanui"/>
    <m/>
    <n v="458.1"/>
    <n v="0.29249999999999998"/>
    <n v="0.28875000000000001"/>
    <n v="0.28725000000000001"/>
    <n v="0.307"/>
    <n v="0.3"/>
    <n v="0.29449999999999998"/>
    <n v="0.26624999999999999"/>
    <n v="0.25424999999999998"/>
    <m/>
    <m/>
    <m/>
    <m/>
    <m/>
    <m/>
    <m/>
    <m/>
    <m/>
    <m/>
    <m/>
    <m/>
    <m/>
    <m/>
    <m/>
    <n v="0.9735321101456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7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7-29T00:00:00"/>
    <s v="Wakanui"/>
    <m/>
    <m/>
    <m/>
    <m/>
    <m/>
    <m/>
    <m/>
    <m/>
    <m/>
    <m/>
    <m/>
    <m/>
    <m/>
    <m/>
    <m/>
    <m/>
    <m/>
    <m/>
    <m/>
    <m/>
    <m/>
    <m/>
    <m/>
    <m/>
    <n v="9.9499999999999993"/>
    <n v="0.98910895840385404"/>
    <m/>
    <m/>
    <m/>
    <m/>
    <m/>
    <n v="8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7-30T00:00:00"/>
    <s v="Wakanui"/>
    <m/>
    <n v="446.52499999999998"/>
    <n v="0.27612500000000001"/>
    <n v="0.28125"/>
    <n v="0.28225"/>
    <n v="0.29475000000000001"/>
    <n v="0.29275000000000001"/>
    <n v="0.28525"/>
    <n v="0.26200000000000001"/>
    <n v="0.25824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8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8-14T00:00:00"/>
    <s v="Wakanui"/>
    <m/>
    <m/>
    <m/>
    <m/>
    <m/>
    <m/>
    <m/>
    <m/>
    <m/>
    <m/>
    <m/>
    <m/>
    <m/>
    <m/>
    <m/>
    <m/>
    <m/>
    <m/>
    <m/>
    <m/>
    <m/>
    <m/>
    <m/>
    <m/>
    <n v="10.8"/>
    <m/>
    <m/>
    <m/>
    <m/>
    <m/>
    <m/>
    <n v="9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8-29T00:00:00"/>
    <s v="Wakanui"/>
    <m/>
    <n v="414.47500000000002"/>
    <n v="0.22087499999999999"/>
    <n v="0.25524999999999998"/>
    <n v="0.26950000000000002"/>
    <n v="0.27124999999999999"/>
    <n v="0.28325"/>
    <n v="0.26300000000000001"/>
    <n v="0.24975"/>
    <n v="0.259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8-30T00:00:00"/>
    <s v="Wakanui"/>
    <m/>
    <m/>
    <m/>
    <m/>
    <m/>
    <m/>
    <m/>
    <m/>
    <m/>
    <m/>
    <m/>
    <m/>
    <m/>
    <m/>
    <m/>
    <m/>
    <m/>
    <m/>
    <m/>
    <m/>
    <m/>
    <m/>
    <m/>
    <m/>
    <n v="11.8"/>
    <n v="0.96096085218219196"/>
    <m/>
    <m/>
    <m/>
    <m/>
    <m/>
    <n v="10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9-03T00:00:00"/>
    <s v="Wakanui"/>
    <m/>
    <m/>
    <m/>
    <m/>
    <m/>
    <m/>
    <m/>
    <m/>
    <m/>
    <m/>
    <m/>
    <m/>
    <m/>
    <m/>
    <n v="608.392857142857"/>
    <n v="0"/>
    <m/>
    <m/>
    <m/>
    <m/>
    <m/>
    <m/>
    <m/>
    <n v="0"/>
    <m/>
    <m/>
    <m/>
    <m/>
    <m/>
    <m/>
    <m/>
    <m/>
    <n v="6.2107293889740713"/>
    <m/>
    <m/>
    <n v="278.59102726330502"/>
    <m/>
    <m/>
    <n v="22293.357578613322"/>
    <m/>
    <m/>
    <m/>
    <m/>
    <m/>
    <n v="160.71428571428601"/>
    <m/>
    <m/>
    <n v="0"/>
    <m/>
    <m/>
    <m/>
    <m/>
    <n v="234.40687718707699"/>
    <n v="1383.92857142857"/>
    <m/>
    <m/>
    <m/>
    <m/>
    <m/>
    <m/>
    <m/>
    <m/>
    <m/>
    <m/>
    <m/>
    <m/>
    <m/>
    <m/>
    <m/>
    <m/>
    <m/>
    <m/>
    <m/>
    <m/>
  </r>
  <r>
    <s v="Lincoln2014IrrigLate"/>
    <d v="2013-09-09T00:00:00"/>
    <s v="Wakanui"/>
    <m/>
    <m/>
    <m/>
    <m/>
    <m/>
    <m/>
    <m/>
    <m/>
    <m/>
    <m/>
    <m/>
    <m/>
    <m/>
    <m/>
    <m/>
    <m/>
    <m/>
    <m/>
    <m/>
    <m/>
    <m/>
    <m/>
    <m/>
    <m/>
    <n v="12.1"/>
    <m/>
    <m/>
    <m/>
    <m/>
    <m/>
    <m/>
    <n v="10.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9-10T00:00:00"/>
    <s v="Wakanui"/>
    <m/>
    <m/>
    <m/>
    <m/>
    <m/>
    <m/>
    <m/>
    <m/>
    <m/>
    <m/>
    <m/>
    <m/>
    <m/>
    <m/>
    <m/>
    <m/>
    <m/>
    <m/>
    <m/>
    <m/>
    <m/>
    <m/>
    <m/>
    <m/>
    <m/>
    <n v="0.99346212010429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9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9-16T00:00:00"/>
    <s v="Wakanui"/>
    <m/>
    <n v="375.25"/>
    <n v="0.17125000000000001"/>
    <n v="0.21925"/>
    <n v="0.24324999999999999"/>
    <n v="0.23899999999999999"/>
    <n v="0.26574999999999999"/>
    <n v="0.2445"/>
    <n v="0.23574999999999999"/>
    <n v="0.257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9-25T00:00:00"/>
    <s v="Wakanui"/>
    <m/>
    <n v="390.47500000000002"/>
    <n v="0.22612499999999999"/>
    <n v="0.25800000000000001"/>
    <n v="0.24875"/>
    <n v="0.23699999999999999"/>
    <n v="0.26"/>
    <n v="0.23849999999999999"/>
    <n v="0.22775000000000001"/>
    <n v="0.25624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09-27T00:00:00"/>
    <s v="Wakanui"/>
    <m/>
    <m/>
    <m/>
    <m/>
    <m/>
    <m/>
    <m/>
    <m/>
    <m/>
    <m/>
    <m/>
    <m/>
    <m/>
    <m/>
    <m/>
    <m/>
    <m/>
    <m/>
    <m/>
    <m/>
    <m/>
    <m/>
    <m/>
    <m/>
    <n v="13.05"/>
    <m/>
    <m/>
    <m/>
    <m/>
    <m/>
    <m/>
    <n v="12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0-01T00:00:00"/>
    <s v="Wakanui"/>
    <m/>
    <n v="400.6"/>
    <n v="0.25950000000000001"/>
    <n v="0.27575"/>
    <n v="0.25474999999999998"/>
    <n v="0.23699999999999999"/>
    <n v="0.26074999999999998"/>
    <n v="0.23524999999999999"/>
    <n v="0.22475000000000001"/>
    <n v="0.25524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0-08T00:00:00"/>
    <s v="Wakanui"/>
    <m/>
    <n v="398.2"/>
    <n v="0.25650000000000001"/>
    <n v="0.27925"/>
    <n v="0.26050000000000001"/>
    <n v="0.23699999999999999"/>
    <n v="0.25624999999999998"/>
    <n v="0.23025000000000001"/>
    <n v="0.21825"/>
    <n v="0.2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0-11T00:00:00"/>
    <s v="Wakanui"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n v="13"/>
    <m/>
    <m/>
    <m/>
    <m/>
    <m/>
    <m/>
    <m/>
    <m/>
    <m/>
    <m/>
    <m/>
    <n v="37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0-15T00:00:00"/>
    <s v="Wakanui"/>
    <m/>
    <n v="405.85"/>
    <n v="0.27524999999999999"/>
    <n v="0.29125000000000001"/>
    <n v="0.26774999999999999"/>
    <n v="0.24"/>
    <n v="0.26"/>
    <n v="0.22675000000000001"/>
    <n v="0.21625"/>
    <n v="0.2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0-16T00:00:00"/>
    <s v="Wakanui"/>
    <m/>
    <m/>
    <m/>
    <m/>
    <m/>
    <m/>
    <m/>
    <m/>
    <m/>
    <m/>
    <m/>
    <m/>
    <m/>
    <m/>
    <m/>
    <m/>
    <m/>
    <m/>
    <m/>
    <m/>
    <m/>
    <m/>
    <m/>
    <m/>
    <m/>
    <n v="0.98768685295127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0-22T00:00:00"/>
    <s v="Wakanui"/>
    <m/>
    <n v="387.85"/>
    <n v="0.22025"/>
    <n v="0.27374999999999999"/>
    <n v="0.26550000000000001"/>
    <n v="0.23849999999999999"/>
    <n v="0.25374999999999998"/>
    <n v="0.22475000000000001"/>
    <n v="0.21299999999999999"/>
    <n v="0.24975"/>
    <m/>
    <m/>
    <m/>
    <m/>
    <n v="1466.21240076668"/>
    <n v="0"/>
    <m/>
    <m/>
    <m/>
    <m/>
    <m/>
    <m/>
    <m/>
    <n v="0"/>
    <m/>
    <m/>
    <m/>
    <m/>
    <m/>
    <m/>
    <m/>
    <m/>
    <n v="10.418043180476101"/>
    <m/>
    <m/>
    <n v="472.83341299415099"/>
    <m/>
    <m/>
    <n v="22033.221202590801"/>
    <m/>
    <m/>
    <m/>
    <m/>
    <m/>
    <n v="166.666666666667"/>
    <m/>
    <m/>
    <n v="0"/>
    <m/>
    <m/>
    <m/>
    <m/>
    <n v="797.92490397196298"/>
    <n v="783.69047619047603"/>
    <m/>
    <m/>
    <m/>
    <m/>
    <m/>
    <m/>
    <m/>
    <m/>
    <m/>
    <m/>
    <m/>
    <m/>
    <m/>
    <m/>
    <m/>
    <m/>
    <m/>
    <m/>
    <m/>
    <m/>
  </r>
  <r>
    <s v="Lincoln2014IrrigLate"/>
    <d v="2013-10-23T00:00:00"/>
    <s v="Wakanui"/>
    <m/>
    <m/>
    <m/>
    <m/>
    <m/>
    <m/>
    <m/>
    <m/>
    <m/>
    <m/>
    <m/>
    <m/>
    <m/>
    <m/>
    <m/>
    <m/>
    <m/>
    <m/>
    <m/>
    <m/>
    <m/>
    <m/>
    <m/>
    <m/>
    <n v="14.45"/>
    <m/>
    <m/>
    <m/>
    <m/>
    <m/>
    <m/>
    <n v="13.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0-29T00:00:00"/>
    <s v="Wakanui"/>
    <m/>
    <n v="382.95"/>
    <n v="0.21199999999999999"/>
    <n v="0.26950000000000002"/>
    <n v="0.26624999999999999"/>
    <n v="0.23799999999999999"/>
    <n v="0.25174999999999997"/>
    <n v="0.22125"/>
    <n v="0.20724999999999999"/>
    <n v="0.24875"/>
    <m/>
    <m/>
    <m/>
    <m/>
    <m/>
    <m/>
    <m/>
    <m/>
    <m/>
    <m/>
    <m/>
    <m/>
    <m/>
    <m/>
    <n v="14.45"/>
    <m/>
    <m/>
    <m/>
    <m/>
    <m/>
    <m/>
    <n v="14.45"/>
    <m/>
    <m/>
    <m/>
    <m/>
    <m/>
    <m/>
    <m/>
    <m/>
    <m/>
    <m/>
    <m/>
    <n v="42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1-04T00:00:00"/>
    <s v="Wakanui"/>
    <m/>
    <m/>
    <m/>
    <m/>
    <m/>
    <m/>
    <m/>
    <m/>
    <m/>
    <m/>
    <m/>
    <m/>
    <m/>
    <m/>
    <n v="1781.80194214464"/>
    <n v="12.572853570249601"/>
    <m/>
    <m/>
    <m/>
    <m/>
    <m/>
    <m/>
    <m/>
    <n v="0"/>
    <m/>
    <m/>
    <m/>
    <m/>
    <m/>
    <m/>
    <m/>
    <m/>
    <n v="9.0164599027567398"/>
    <m/>
    <m/>
    <n v="475.11077022929601"/>
    <m/>
    <m/>
    <n v="18977.595263532443"/>
    <m/>
    <m/>
    <m/>
    <m/>
    <n v="46.5"/>
    <n v="163.09523809523799"/>
    <m/>
    <m/>
    <n v="12.572853570249601"/>
    <m/>
    <m/>
    <m/>
    <m/>
    <n v="1104.7312211712799"/>
    <n v="762.91666666666697"/>
    <m/>
    <m/>
    <m/>
    <m/>
    <m/>
    <m/>
    <m/>
    <m/>
    <m/>
    <m/>
    <m/>
    <m/>
    <m/>
    <m/>
    <m/>
    <m/>
    <m/>
    <m/>
    <m/>
    <m/>
  </r>
  <r>
    <s v="Lincoln2014IrrigLate"/>
    <d v="2013-11-05T00:00:00"/>
    <s v="Wakanui"/>
    <m/>
    <n v="347.9"/>
    <n v="0.14374999999999999"/>
    <n v="0.22625000000000001"/>
    <n v="0.2455"/>
    <n v="0.222"/>
    <n v="0.24249999999999999"/>
    <n v="0.21174999999999999"/>
    <n v="0.20175000000000001"/>
    <n v="0.2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1-08T00:00:00"/>
    <s v="Wakanui"/>
    <m/>
    <m/>
    <m/>
    <m/>
    <m/>
    <m/>
    <m/>
    <m/>
    <m/>
    <m/>
    <m/>
    <m/>
    <m/>
    <m/>
    <m/>
    <m/>
    <m/>
    <m/>
    <m/>
    <m/>
    <m/>
    <m/>
    <m/>
    <m/>
    <m/>
    <n v="0.98562036944923603"/>
    <m/>
    <m/>
    <m/>
    <m/>
    <m/>
    <m/>
    <m/>
    <m/>
    <m/>
    <m/>
    <m/>
    <m/>
    <m/>
    <m/>
    <m/>
    <m/>
    <m/>
    <n v="55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1-12T00:00:00"/>
    <s v="Wakanui"/>
    <m/>
    <n v="318.8"/>
    <n v="0.11724999999999999"/>
    <n v="0.20300000000000001"/>
    <n v="0.218"/>
    <n v="0.1905"/>
    <n v="0.22475000000000001"/>
    <n v="0.20025000000000001"/>
    <n v="0.19500000000000001"/>
    <n v="0.245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1-18T00:00:00"/>
    <s v="Wakanui"/>
    <m/>
    <m/>
    <m/>
    <m/>
    <m/>
    <m/>
    <m/>
    <m/>
    <m/>
    <m/>
    <m/>
    <m/>
    <m/>
    <m/>
    <n v="2089.0641791602902"/>
    <n v="310.68143553343901"/>
    <m/>
    <m/>
    <m/>
    <m/>
    <m/>
    <m/>
    <m/>
    <n v="0.285493871282893"/>
    <m/>
    <m/>
    <m/>
    <m/>
    <m/>
    <m/>
    <m/>
    <m/>
    <n v="7.2400461471744002"/>
    <m/>
    <m/>
    <n v="394.117270031141"/>
    <m/>
    <m/>
    <n v="18370.283917277542"/>
    <m/>
    <m/>
    <m/>
    <m/>
    <m/>
    <n v="141.666666666667"/>
    <m/>
    <m/>
    <n v="310.39594166215602"/>
    <m/>
    <m/>
    <m/>
    <m/>
    <n v="1157.28567939085"/>
    <n v="735.59523809523796"/>
    <m/>
    <m/>
    <m/>
    <m/>
    <m/>
    <m/>
    <m/>
    <m/>
    <m/>
    <m/>
    <m/>
    <m/>
    <m/>
    <m/>
    <m/>
    <m/>
    <m/>
    <m/>
    <m/>
    <m/>
  </r>
  <r>
    <s v="Lincoln2014IrrigLate"/>
    <d v="2013-11-18T00:00:00"/>
    <s v="Wakanui"/>
    <m/>
    <m/>
    <m/>
    <m/>
    <m/>
    <m/>
    <m/>
    <m/>
    <m/>
    <m/>
    <m/>
    <m/>
    <m/>
    <m/>
    <m/>
    <m/>
    <m/>
    <m/>
    <m/>
    <m/>
    <m/>
    <m/>
    <m/>
    <m/>
    <m/>
    <n v="0.984225883061369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1-19T00:00:00"/>
    <s v="Wakanui"/>
    <m/>
    <n v="292.60000000000002"/>
    <n v="0.1075"/>
    <n v="0.193"/>
    <n v="0.19275"/>
    <n v="0.16"/>
    <n v="0.20250000000000001"/>
    <n v="0.18525"/>
    <n v="0.18275"/>
    <n v="0.239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1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.349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1-26T00:00:00"/>
    <s v="Wakanui"/>
    <m/>
    <n v="272"/>
    <n v="9.7750000000000004E-2"/>
    <n v="0.182"/>
    <n v="0.17524999999999999"/>
    <n v="0.14074999999999999"/>
    <n v="0.1855"/>
    <n v="0.17"/>
    <n v="0.17524999999999999"/>
    <n v="0.233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1-2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.724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2-02T00:00:00"/>
    <s v="Wakanui"/>
    <m/>
    <m/>
    <m/>
    <m/>
    <m/>
    <m/>
    <m/>
    <m/>
    <m/>
    <m/>
    <m/>
    <m/>
    <m/>
    <m/>
    <n v="2427.4345949610301"/>
    <n v="482.48320005205801"/>
    <m/>
    <m/>
    <m/>
    <m/>
    <m/>
    <m/>
    <m/>
    <n v="154.975526178362"/>
    <m/>
    <m/>
    <m/>
    <m/>
    <m/>
    <m/>
    <m/>
    <m/>
    <n v="5.43869664978312"/>
    <m/>
    <m/>
    <n v="339.07863713666097"/>
    <m/>
    <m/>
    <n v="16039.632268520438"/>
    <m/>
    <m/>
    <m/>
    <m/>
    <m/>
    <n v="149.40476190476201"/>
    <m/>
    <m/>
    <n v="327.50767387369598"/>
    <m/>
    <m/>
    <m/>
    <m/>
    <n v="1278.14167123737"/>
    <n v="876.19047619047603"/>
    <m/>
    <m/>
    <m/>
    <m/>
    <m/>
    <m/>
    <m/>
    <m/>
    <m/>
    <m/>
    <m/>
    <m/>
    <m/>
    <m/>
    <m/>
    <m/>
    <m/>
    <m/>
    <m/>
    <m/>
  </r>
  <r>
    <s v="Lincoln2014IrrigLate"/>
    <d v="2013-12-03T00:00:00"/>
    <s v="Wakanui"/>
    <m/>
    <n v="249"/>
    <n v="9.2249999999999999E-2"/>
    <n v="0.16925000000000001"/>
    <n v="0.15975"/>
    <n v="0.11924999999999999"/>
    <n v="0.156"/>
    <n v="0.1515"/>
    <n v="0.16500000000000001"/>
    <n v="0.232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2-05T00:00:00"/>
    <s v="Wakanui"/>
    <m/>
    <m/>
    <m/>
    <m/>
    <m/>
    <m/>
    <m/>
    <m/>
    <m/>
    <m/>
    <m/>
    <m/>
    <m/>
    <m/>
    <m/>
    <m/>
    <m/>
    <m/>
    <m/>
    <m/>
    <m/>
    <m/>
    <m/>
    <m/>
    <m/>
    <n v="0.98271945709748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2-10T00:00:00"/>
    <s v="Wakanui"/>
    <m/>
    <n v="215.5"/>
    <n v="7.7499999999999999E-2"/>
    <n v="0.15775"/>
    <n v="0.14025000000000001"/>
    <n v="9.1999999999999998E-2"/>
    <n v="0.115"/>
    <n v="0.12175"/>
    <n v="0.14774999999999999"/>
    <n v="0.225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2-1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2-17T00:00:00"/>
    <s v="Wakanui"/>
    <m/>
    <n v="190.25"/>
    <n v="7.1249999999999994E-2"/>
    <n v="0.14624999999999999"/>
    <n v="0.12725"/>
    <n v="7.6499999999999999E-2"/>
    <n v="8.8749999999999996E-2"/>
    <n v="9.4500000000000001E-2"/>
    <n v="0.13150000000000001"/>
    <n v="0.21525"/>
    <m/>
    <m/>
    <m/>
    <m/>
    <n v="2932.02846230868"/>
    <n v="1002.77271537914"/>
    <m/>
    <m/>
    <m/>
    <m/>
    <m/>
    <m/>
    <m/>
    <n v="675.26504150544895"/>
    <m/>
    <m/>
    <m/>
    <m/>
    <m/>
    <m/>
    <m/>
    <m/>
    <n v="2.45508372918614"/>
    <m/>
    <m/>
    <n v="212.34972053996"/>
    <m/>
    <m/>
    <n v="11561.511467702365"/>
    <m/>
    <m/>
    <m/>
    <m/>
    <m/>
    <n v="151.78571428571399"/>
    <m/>
    <m/>
    <n v="327.50767387369598"/>
    <m/>
    <m/>
    <m/>
    <m/>
    <n v="1163.2402463178"/>
    <n v="697.61904761904805"/>
    <m/>
    <m/>
    <m/>
    <m/>
    <m/>
    <m/>
    <m/>
    <m/>
    <m/>
    <m/>
    <m/>
    <m/>
    <m/>
    <m/>
    <m/>
    <m/>
    <m/>
    <m/>
    <m/>
    <m/>
  </r>
  <r>
    <s v="Lincoln2014IrrigLate"/>
    <d v="2013-12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2-20T00:00:00"/>
    <s v="Wakanui"/>
    <m/>
    <m/>
    <m/>
    <m/>
    <m/>
    <m/>
    <m/>
    <m/>
    <m/>
    <m/>
    <m/>
    <m/>
    <m/>
    <m/>
    <m/>
    <m/>
    <m/>
    <m/>
    <m/>
    <m/>
    <m/>
    <m/>
    <m/>
    <m/>
    <m/>
    <n v="0.94553870723104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2-24T00:00:00"/>
    <s v="Wakanui"/>
    <m/>
    <n v="175.1"/>
    <n v="7.3749999999999996E-2"/>
    <n v="0.13950000000000001"/>
    <n v="0.12"/>
    <n v="6.6250000000000003E-2"/>
    <n v="7.3749999999999996E-2"/>
    <n v="7.4999999999999997E-2"/>
    <n v="0.12025"/>
    <n v="0.206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2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3-12-31T00:00:00"/>
    <s v="Wakanui"/>
    <m/>
    <n v="170.75"/>
    <n v="7.3499999999999996E-2"/>
    <n v="0.13800000000000001"/>
    <n v="0.11724999999999999"/>
    <n v="6.4750000000000002E-2"/>
    <n v="6.9000000000000006E-2"/>
    <n v="7.1249999999999994E-2"/>
    <n v="0.11675000000000001"/>
    <n v="0.203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4-01-06T00:00:00"/>
    <s v="Wakanui"/>
    <m/>
    <m/>
    <m/>
    <m/>
    <m/>
    <m/>
    <m/>
    <m/>
    <m/>
    <m/>
    <m/>
    <m/>
    <m/>
    <m/>
    <m/>
    <m/>
    <m/>
    <m/>
    <m/>
    <m/>
    <m/>
    <m/>
    <m/>
    <m/>
    <m/>
    <n v="1.4654315865596399E-2"/>
    <m/>
    <m/>
    <m/>
    <m/>
    <m/>
    <m/>
    <m/>
    <m/>
    <m/>
    <m/>
    <m/>
    <m/>
    <m/>
    <m/>
    <m/>
    <m/>
    <m/>
    <n v="90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4-01-07T00:00:00"/>
    <s v="Wakanui"/>
    <m/>
    <n v="162.35"/>
    <n v="6.1249999999999999E-2"/>
    <n v="0.13175000000000001"/>
    <n v="0.114"/>
    <n v="6.1499999999999999E-2"/>
    <n v="6.4250000000000002E-2"/>
    <n v="6.4000000000000001E-2"/>
    <n v="0.11550000000000001"/>
    <n v="0.199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4-01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1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4-01-14T00:00:00"/>
    <s v="Wakanui"/>
    <m/>
    <n v="162.75"/>
    <n v="5.8999999999999997E-2"/>
    <n v="0.13350000000000001"/>
    <n v="0.11550000000000001"/>
    <n v="5.8999999999999997E-2"/>
    <n v="6.4750000000000002E-2"/>
    <n v="6.5750000000000003E-2"/>
    <n v="0.11675000000000001"/>
    <n v="0.19950000000000001"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4-01-21T00:00:00"/>
    <s v="Wakanui"/>
    <m/>
    <n v="163"/>
    <n v="5.6250000000000001E-2"/>
    <n v="0.12975"/>
    <n v="0.11425"/>
    <n v="0.06"/>
    <n v="6.6000000000000003E-2"/>
    <n v="7.0000000000000007E-2"/>
    <n v="0.1215"/>
    <n v="0.1972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4-01-23T00:00:00"/>
    <s v="Wakanui"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d v="2014-01-25T00:00:00"/>
    <s v="Wakanui"/>
    <m/>
    <m/>
    <m/>
    <m/>
    <m/>
    <m/>
    <m/>
    <m/>
    <m/>
    <m/>
    <m/>
    <m/>
    <m/>
    <m/>
    <n v="2619.6985123527302"/>
    <n v="1231.5468913737"/>
    <m/>
    <m/>
    <m/>
    <n v="3.6049414999999994E-2"/>
    <m/>
    <n v="28433.773147215801"/>
    <m/>
    <n v="904.03921749999995"/>
    <m/>
    <m/>
    <m/>
    <m/>
    <m/>
    <m/>
    <m/>
    <m/>
    <m/>
    <m/>
    <m/>
    <n v="0"/>
    <m/>
    <m/>
    <m/>
    <s v="HarvestRipe"/>
    <m/>
    <m/>
    <m/>
    <m/>
    <m/>
    <m/>
    <m/>
    <n v="327.50767387369598"/>
    <m/>
    <m/>
    <m/>
    <m/>
    <n v="901.35902355859503"/>
    <m/>
    <m/>
    <m/>
    <m/>
    <m/>
    <m/>
    <m/>
    <m/>
    <m/>
    <m/>
    <m/>
    <m/>
    <m/>
    <m/>
    <m/>
    <m/>
    <m/>
    <m/>
    <m/>
    <m/>
    <m/>
  </r>
  <r>
    <s v="Lincoln2014IrrigLate"/>
    <d v="2014-01-28T00:00:00"/>
    <s v="Wakanui"/>
    <m/>
    <n v="10.9"/>
    <n v="5.45E-2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Late"/>
    <m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n v="233.142"/>
    <n v="411.94263157894738"/>
    <n v="522.46499999999992"/>
    <n v="631.77699999999993"/>
    <n v="763.84199999999998"/>
    <n v="829.81349999999998"/>
    <n v="1002.7179999999998"/>
    <n v="1141.5539999999996"/>
    <n v="1439.0509999999999"/>
    <n v="2059.7869999999994"/>
    <n v="2336.8490000000006"/>
    <n v="2197.0065000000004"/>
    <n v="2446.893"/>
    <n v="2840.2819999999997"/>
    <n v="2841.1766666666667"/>
    <m/>
    <m/>
    <m/>
    <m/>
  </r>
  <r>
    <s v="Lincoln2014IrrigMiddle"/>
    <d v="2013-04-22T00:00:00"/>
    <s v="Wakanui"/>
    <m/>
    <m/>
    <m/>
    <m/>
    <m/>
    <m/>
    <m/>
    <m/>
    <m/>
    <m/>
    <m/>
    <m/>
    <m/>
    <m/>
    <m/>
    <m/>
    <m/>
    <m/>
    <m/>
    <m/>
    <m/>
    <m/>
    <m/>
    <m/>
    <n v="3.7"/>
    <m/>
    <m/>
    <m/>
    <m/>
    <m/>
    <m/>
    <n v="2.15"/>
    <m/>
    <m/>
    <m/>
    <m/>
    <m/>
    <m/>
    <m/>
    <m/>
    <m/>
    <m/>
    <m/>
    <n v="17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4-23T00:00:00"/>
    <s v="Wakanui"/>
    <m/>
    <n v="397.4"/>
    <n v="0.26950000000000002"/>
    <n v="0.27875"/>
    <n v="0.27100000000000002"/>
    <n v="0.27950000000000003"/>
    <n v="0.22750000000000001"/>
    <n v="0.1905"/>
    <n v="0.23175000000000001"/>
    <n v="0.238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4-30T00:00:00"/>
    <s v="Wakanui"/>
    <m/>
    <n v="391.67500000000001"/>
    <n v="0.25362499999999999"/>
    <n v="0.27775"/>
    <n v="0.26824999999999999"/>
    <n v="0.27750000000000002"/>
    <n v="0.22450000000000001"/>
    <n v="0.18825"/>
    <n v="0.23"/>
    <n v="0.238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5-02T00:00:00"/>
    <s v="Wakanui"/>
    <m/>
    <m/>
    <m/>
    <m/>
    <m/>
    <m/>
    <m/>
    <m/>
    <m/>
    <m/>
    <m/>
    <m/>
    <m/>
    <m/>
    <m/>
    <m/>
    <m/>
    <m/>
    <m/>
    <m/>
    <m/>
    <m/>
    <m/>
    <m/>
    <n v="4.8499999999999996"/>
    <m/>
    <m/>
    <m/>
    <m/>
    <m/>
    <m/>
    <n v="3.7"/>
    <m/>
    <m/>
    <m/>
    <m/>
    <m/>
    <m/>
    <m/>
    <m/>
    <m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5-03T00:00:00"/>
    <s v="Wakanui"/>
    <m/>
    <m/>
    <m/>
    <m/>
    <m/>
    <m/>
    <m/>
    <m/>
    <m/>
    <m/>
    <m/>
    <m/>
    <m/>
    <m/>
    <m/>
    <m/>
    <m/>
    <m/>
    <m/>
    <m/>
    <m/>
    <m/>
    <m/>
    <m/>
    <m/>
    <n v="0.21659329775748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5-14T00:00:00"/>
    <s v="Wakanui"/>
    <m/>
    <n v="388.8"/>
    <n v="0.23849999999999999"/>
    <n v="0.26950000000000002"/>
    <n v="0.26850000000000002"/>
    <n v="0.28000000000000003"/>
    <n v="0.22775000000000001"/>
    <n v="0.19"/>
    <n v="0.23075000000000001"/>
    <n v="0.23899999999999999"/>
    <m/>
    <m/>
    <m/>
    <m/>
    <m/>
    <m/>
    <m/>
    <m/>
    <m/>
    <m/>
    <m/>
    <m/>
    <m/>
    <m/>
    <m/>
    <n v="0.43667134245053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5-16T00:00:00"/>
    <s v="Wakanui"/>
    <m/>
    <m/>
    <m/>
    <m/>
    <m/>
    <m/>
    <m/>
    <m/>
    <m/>
    <m/>
    <m/>
    <m/>
    <m/>
    <m/>
    <m/>
    <m/>
    <m/>
    <m/>
    <m/>
    <m/>
    <m/>
    <m/>
    <m/>
    <m/>
    <n v="6.1"/>
    <m/>
    <m/>
    <m/>
    <m/>
    <m/>
    <m/>
    <n v="4.9000000000000004"/>
    <m/>
    <m/>
    <m/>
    <m/>
    <m/>
    <m/>
    <m/>
    <m/>
    <m/>
    <m/>
    <m/>
    <n v="24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5-29T00:00:00"/>
    <s v="Wakanui"/>
    <m/>
    <n v="402.375"/>
    <n v="0.28712500000000002"/>
    <n v="0.29075000000000001"/>
    <n v="0.27074999999999999"/>
    <n v="0.28000000000000003"/>
    <n v="0.22525000000000001"/>
    <n v="0.18975"/>
    <n v="0.22850000000000001"/>
    <n v="0.23974999999999999"/>
    <m/>
    <m/>
    <m/>
    <m/>
    <m/>
    <m/>
    <m/>
    <m/>
    <m/>
    <m/>
    <m/>
    <m/>
    <m/>
    <m/>
    <n v="7.1"/>
    <m/>
    <m/>
    <m/>
    <m/>
    <m/>
    <m/>
    <n v="5.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5-31T00:00:00"/>
    <s v="Wakanui"/>
    <m/>
    <m/>
    <m/>
    <m/>
    <m/>
    <m/>
    <m/>
    <m/>
    <m/>
    <m/>
    <m/>
    <m/>
    <m/>
    <m/>
    <m/>
    <m/>
    <m/>
    <m/>
    <m/>
    <m/>
    <m/>
    <m/>
    <m/>
    <m/>
    <m/>
    <n v="0.75777245738038301"/>
    <m/>
    <m/>
    <m/>
    <m/>
    <m/>
    <m/>
    <m/>
    <m/>
    <m/>
    <m/>
    <m/>
    <m/>
    <m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6-11T00:00:00"/>
    <s v="Wakanui"/>
    <m/>
    <n v="398.57499999999999"/>
    <n v="0.28637499999999999"/>
    <n v="0.28725000000000001"/>
    <n v="0.26874999999999999"/>
    <n v="0.27975"/>
    <n v="0.2205"/>
    <n v="0.18675"/>
    <n v="0.22675000000000001"/>
    <n v="0.236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6-13T00:00:00"/>
    <s v="Wakanui"/>
    <m/>
    <m/>
    <m/>
    <m/>
    <m/>
    <m/>
    <m/>
    <m/>
    <m/>
    <m/>
    <m/>
    <m/>
    <m/>
    <m/>
    <m/>
    <m/>
    <m/>
    <m/>
    <m/>
    <m/>
    <m/>
    <m/>
    <m/>
    <m/>
    <n v="8"/>
    <n v="0.79661371571756501"/>
    <m/>
    <m/>
    <m/>
    <m/>
    <m/>
    <n v="6.95"/>
    <m/>
    <m/>
    <m/>
    <m/>
    <m/>
    <m/>
    <m/>
    <m/>
    <m/>
    <m/>
    <m/>
    <n v="25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6-25T00:00:00"/>
    <s v="Wakanui"/>
    <m/>
    <n v="437.42500000000001"/>
    <n v="0.31862499999999999"/>
    <n v="0.30049999999999999"/>
    <n v="0.29075000000000001"/>
    <n v="0.3"/>
    <n v="0.25700000000000001"/>
    <n v="0.22275"/>
    <n v="0.2515"/>
    <n v="0.246"/>
    <m/>
    <m/>
    <m/>
    <m/>
    <m/>
    <m/>
    <m/>
    <m/>
    <m/>
    <m/>
    <m/>
    <m/>
    <m/>
    <m/>
    <n v="8.65"/>
    <n v="0.94825038028908604"/>
    <m/>
    <m/>
    <m/>
    <m/>
    <m/>
    <n v="7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7-0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7-04T00:00:00"/>
    <s v="Wakanui"/>
    <m/>
    <m/>
    <m/>
    <m/>
    <m/>
    <m/>
    <m/>
    <m/>
    <m/>
    <m/>
    <m/>
    <m/>
    <m/>
    <m/>
    <n v="265.64404761904802"/>
    <n v="0"/>
    <m/>
    <m/>
    <m/>
    <m/>
    <m/>
    <m/>
    <m/>
    <n v="0"/>
    <m/>
    <m/>
    <m/>
    <m/>
    <m/>
    <m/>
    <m/>
    <m/>
    <n v="3.0580843875467862"/>
    <m/>
    <m/>
    <n v="162.85967328652799"/>
    <m/>
    <m/>
    <n v="18777.419393237575"/>
    <m/>
    <m/>
    <m/>
    <m/>
    <m/>
    <n v="181.54761904761901"/>
    <m/>
    <m/>
    <n v="0"/>
    <m/>
    <m/>
    <m/>
    <m/>
    <n v="97.645493562774803"/>
    <n v="1398.75"/>
    <m/>
    <m/>
    <m/>
    <m/>
    <m/>
    <m/>
    <m/>
    <m/>
    <m/>
    <m/>
    <m/>
    <m/>
    <m/>
    <m/>
    <m/>
    <m/>
    <m/>
    <m/>
    <m/>
    <m/>
  </r>
  <r>
    <s v="Lincoln2014IrrigMiddle"/>
    <d v="2013-07-10T00:00:00"/>
    <s v="Wakanui"/>
    <m/>
    <m/>
    <m/>
    <m/>
    <m/>
    <m/>
    <m/>
    <m/>
    <m/>
    <m/>
    <m/>
    <m/>
    <m/>
    <m/>
    <m/>
    <m/>
    <m/>
    <m/>
    <m/>
    <m/>
    <m/>
    <m/>
    <m/>
    <m/>
    <n v="9"/>
    <m/>
    <m/>
    <m/>
    <m/>
    <m/>
    <m/>
    <n v="7.95"/>
    <m/>
    <m/>
    <m/>
    <m/>
    <m/>
    <m/>
    <m/>
    <m/>
    <m/>
    <m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7-11T00:00:00"/>
    <s v="Wakanui"/>
    <m/>
    <n v="435.375"/>
    <n v="0.28112500000000001"/>
    <n v="0.28825000000000001"/>
    <n v="0.28275"/>
    <n v="0.29875000000000002"/>
    <n v="0.25650000000000001"/>
    <n v="0.23674999999999999"/>
    <n v="0.26924999999999999"/>
    <n v="0.26350000000000001"/>
    <m/>
    <m/>
    <m/>
    <m/>
    <m/>
    <m/>
    <m/>
    <m/>
    <m/>
    <m/>
    <m/>
    <m/>
    <m/>
    <m/>
    <m/>
    <n v="0.973781983536208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7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7-29T00:00:00"/>
    <s v="Wakanui"/>
    <m/>
    <m/>
    <m/>
    <m/>
    <m/>
    <m/>
    <m/>
    <m/>
    <m/>
    <m/>
    <m/>
    <m/>
    <m/>
    <m/>
    <m/>
    <m/>
    <m/>
    <m/>
    <m/>
    <m/>
    <m/>
    <m/>
    <m/>
    <m/>
    <n v="9.85"/>
    <n v="0.98551358713910098"/>
    <m/>
    <m/>
    <m/>
    <m/>
    <m/>
    <n v="8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7-30T00:00:00"/>
    <s v="Wakanui"/>
    <m/>
    <n v="424.27499999999998"/>
    <n v="0.267125"/>
    <n v="0.27800000000000002"/>
    <n v="0.27350000000000002"/>
    <n v="0.29099999999999998"/>
    <n v="0.247"/>
    <n v="0.23075000000000001"/>
    <n v="0.26900000000000002"/>
    <n v="0.265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8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8-14T00:00:00"/>
    <s v="Wakanui"/>
    <m/>
    <m/>
    <m/>
    <m/>
    <m/>
    <m/>
    <m/>
    <m/>
    <m/>
    <m/>
    <m/>
    <m/>
    <m/>
    <m/>
    <m/>
    <m/>
    <m/>
    <m/>
    <m/>
    <m/>
    <m/>
    <m/>
    <m/>
    <m/>
    <n v="10.7"/>
    <m/>
    <m/>
    <m/>
    <m/>
    <m/>
    <m/>
    <n v="9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8-29T00:00:00"/>
    <s v="Wakanui"/>
    <m/>
    <n v="394.17500000000001"/>
    <n v="0.22112499999999999"/>
    <n v="0.2485"/>
    <n v="0.25174999999999997"/>
    <n v="0.26950000000000002"/>
    <n v="0.23949999999999999"/>
    <n v="0.214"/>
    <n v="0.26124999999999998"/>
    <n v="0.265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8-30T00:00:00"/>
    <s v="Wakanui"/>
    <m/>
    <m/>
    <m/>
    <m/>
    <m/>
    <m/>
    <m/>
    <m/>
    <m/>
    <m/>
    <m/>
    <m/>
    <m/>
    <m/>
    <m/>
    <m/>
    <m/>
    <m/>
    <m/>
    <m/>
    <m/>
    <m/>
    <m/>
    <m/>
    <n v="11.7"/>
    <n v="0.95934501035952302"/>
    <m/>
    <m/>
    <m/>
    <m/>
    <m/>
    <n v="10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9-03T00:00:00"/>
    <s v="Wakanui"/>
    <m/>
    <m/>
    <m/>
    <m/>
    <m/>
    <m/>
    <m/>
    <m/>
    <m/>
    <m/>
    <m/>
    <m/>
    <m/>
    <m/>
    <n v="675.00595238095195"/>
    <n v="0"/>
    <m/>
    <m/>
    <m/>
    <m/>
    <m/>
    <m/>
    <m/>
    <n v="0"/>
    <m/>
    <m/>
    <m/>
    <m/>
    <m/>
    <m/>
    <m/>
    <m/>
    <n v="6.5587274035357623"/>
    <m/>
    <m/>
    <n v="306.49049523166798"/>
    <m/>
    <m/>
    <n v="21399.447961928461"/>
    <m/>
    <m/>
    <m/>
    <m/>
    <m/>
    <n v="185.71428571428601"/>
    <m/>
    <m/>
    <n v="0"/>
    <m/>
    <m/>
    <m/>
    <m/>
    <n v="263.65939342966101"/>
    <n v="1439.7619047619"/>
    <m/>
    <m/>
    <m/>
    <m/>
    <m/>
    <m/>
    <m/>
    <m/>
    <m/>
    <m/>
    <m/>
    <m/>
    <m/>
    <m/>
    <m/>
    <m/>
    <m/>
    <m/>
    <m/>
    <m/>
  </r>
  <r>
    <s v="Lincoln2014IrrigMiddle"/>
    <d v="2013-09-09T00:00:00"/>
    <s v="Wakanui"/>
    <m/>
    <m/>
    <m/>
    <m/>
    <m/>
    <m/>
    <m/>
    <m/>
    <m/>
    <m/>
    <m/>
    <m/>
    <m/>
    <m/>
    <m/>
    <m/>
    <m/>
    <m/>
    <m/>
    <m/>
    <m/>
    <m/>
    <m/>
    <m/>
    <n v="12.1"/>
    <m/>
    <m/>
    <m/>
    <m/>
    <m/>
    <m/>
    <n v="10.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9-10T00:00:00"/>
    <s v="Wakanui"/>
    <m/>
    <m/>
    <m/>
    <m/>
    <m/>
    <m/>
    <m/>
    <m/>
    <m/>
    <m/>
    <m/>
    <m/>
    <m/>
    <m/>
    <m/>
    <m/>
    <m/>
    <m/>
    <m/>
    <m/>
    <m/>
    <m/>
    <m/>
    <m/>
    <m/>
    <n v="0.99411820843969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9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9-16T00:00:00"/>
    <s v="Wakanui"/>
    <m/>
    <n v="354.02499999999998"/>
    <n v="0.18087500000000001"/>
    <n v="0.21375"/>
    <n v="0.214"/>
    <n v="0.23649999999999999"/>
    <n v="0.218"/>
    <n v="0.19900000000000001"/>
    <n v="0.25124999999999997"/>
    <n v="0.25674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9-25T00:00:00"/>
    <s v="Wakanui"/>
    <m/>
    <n v="371.07499999999999"/>
    <n v="0.235125"/>
    <n v="0.25224999999999997"/>
    <n v="0.22"/>
    <n v="0.23624999999999999"/>
    <n v="0.21425"/>
    <n v="0.193"/>
    <n v="0.24675"/>
    <n v="0.25774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09-27T00:00:00"/>
    <s v="Wakanui"/>
    <m/>
    <m/>
    <m/>
    <m/>
    <m/>
    <m/>
    <m/>
    <m/>
    <m/>
    <m/>
    <m/>
    <m/>
    <m/>
    <m/>
    <m/>
    <m/>
    <m/>
    <m/>
    <m/>
    <m/>
    <m/>
    <m/>
    <m/>
    <m/>
    <n v="13.1"/>
    <m/>
    <m/>
    <m/>
    <m/>
    <m/>
    <m/>
    <n v="12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0-01T00:00:00"/>
    <s v="Wakanui"/>
    <m/>
    <n v="384.7"/>
    <n v="0.27925"/>
    <n v="0.26850000000000002"/>
    <n v="0.22750000000000001"/>
    <n v="0.23724999999999999"/>
    <n v="0.215"/>
    <n v="0.19075"/>
    <n v="0.24725"/>
    <n v="0.258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0-08T00:00:00"/>
    <s v="Wakanui"/>
    <m/>
    <n v="379.7"/>
    <n v="0.25700000000000001"/>
    <n v="0.27500000000000002"/>
    <n v="0.23774999999999999"/>
    <n v="0.23774999999999999"/>
    <n v="0.21049999999999999"/>
    <n v="0.18675"/>
    <n v="0.23924999999999999"/>
    <n v="0.25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0-11T00:00:00"/>
    <s v="Wakanui"/>
    <m/>
    <m/>
    <m/>
    <m/>
    <m/>
    <m/>
    <m/>
    <m/>
    <m/>
    <m/>
    <m/>
    <m/>
    <m/>
    <m/>
    <m/>
    <m/>
    <m/>
    <m/>
    <m/>
    <m/>
    <m/>
    <m/>
    <m/>
    <m/>
    <n v="14.05"/>
    <m/>
    <m/>
    <m/>
    <m/>
    <m/>
    <m/>
    <n v="12.95"/>
    <m/>
    <m/>
    <m/>
    <m/>
    <m/>
    <m/>
    <m/>
    <m/>
    <m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0-15T00:00:00"/>
    <s v="Wakanui"/>
    <m/>
    <n v="366.9"/>
    <n v="0.22850000000000001"/>
    <n v="0.26"/>
    <n v="0.23300000000000001"/>
    <n v="0.23674999999999999"/>
    <n v="0.20549999999999999"/>
    <n v="0.18425"/>
    <n v="0.23524999999999999"/>
    <n v="0.25124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0-16T00:00:00"/>
    <s v="Wakanui"/>
    <m/>
    <m/>
    <m/>
    <m/>
    <m/>
    <m/>
    <m/>
    <m/>
    <m/>
    <m/>
    <m/>
    <m/>
    <m/>
    <m/>
    <m/>
    <m/>
    <m/>
    <m/>
    <m/>
    <m/>
    <m/>
    <m/>
    <m/>
    <m/>
    <m/>
    <n v="0.98833321671458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0-22T00:00:00"/>
    <s v="Wakanui"/>
    <m/>
    <n v="328.35"/>
    <n v="0.16125"/>
    <n v="0.21024999999999999"/>
    <n v="0.20150000000000001"/>
    <n v="0.21725"/>
    <n v="0.1925"/>
    <n v="0.17649999999999999"/>
    <n v="0.23449999999999999"/>
    <n v="0.248"/>
    <m/>
    <m/>
    <m/>
    <m/>
    <n v="1297.92742613169"/>
    <n v="0"/>
    <m/>
    <m/>
    <m/>
    <m/>
    <m/>
    <m/>
    <m/>
    <n v="0"/>
    <m/>
    <m/>
    <m/>
    <m/>
    <m/>
    <m/>
    <m/>
    <m/>
    <n v="9.4994730635118891"/>
    <m/>
    <m/>
    <n v="423.85734348139101"/>
    <m/>
    <m/>
    <n v="22411.958196800602"/>
    <m/>
    <m/>
    <m/>
    <m/>
    <m/>
    <n v="146.42857142857099"/>
    <m/>
    <m/>
    <n v="0"/>
    <m/>
    <m/>
    <m/>
    <m/>
    <n v="700.42154623567399"/>
    <n v="684.34523809523796"/>
    <m/>
    <m/>
    <m/>
    <m/>
    <m/>
    <m/>
    <m/>
    <m/>
    <m/>
    <m/>
    <m/>
    <m/>
    <m/>
    <m/>
    <m/>
    <m/>
    <m/>
    <m/>
    <m/>
    <m/>
  </r>
  <r>
    <s v="Lincoln2014IrrigMiddle"/>
    <d v="2013-10-23T00:00:00"/>
    <s v="Wakanui"/>
    <m/>
    <m/>
    <m/>
    <m/>
    <m/>
    <m/>
    <m/>
    <m/>
    <m/>
    <m/>
    <m/>
    <m/>
    <m/>
    <m/>
    <m/>
    <m/>
    <m/>
    <m/>
    <m/>
    <m/>
    <m/>
    <m/>
    <m/>
    <m/>
    <n v="14.4"/>
    <m/>
    <m/>
    <m/>
    <m/>
    <m/>
    <m/>
    <n v="13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0-29T00:00:00"/>
    <s v="Wakanui"/>
    <m/>
    <n v="291.2"/>
    <n v="0.13200000000000001"/>
    <n v="0.182"/>
    <n v="0.16325000000000001"/>
    <n v="0.17724999999999999"/>
    <n v="0.17050000000000001"/>
    <n v="0.16275000000000001"/>
    <n v="0.2235"/>
    <n v="0.24475"/>
    <m/>
    <m/>
    <m/>
    <m/>
    <m/>
    <m/>
    <m/>
    <m/>
    <m/>
    <m/>
    <m/>
    <m/>
    <m/>
    <m/>
    <n v="14.4"/>
    <m/>
    <m/>
    <m/>
    <m/>
    <m/>
    <m/>
    <n v="14.4"/>
    <m/>
    <m/>
    <m/>
    <m/>
    <m/>
    <m/>
    <m/>
    <m/>
    <m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1-04T00:00:00"/>
    <s v="Wakanui"/>
    <m/>
    <m/>
    <m/>
    <m/>
    <m/>
    <m/>
    <m/>
    <m/>
    <m/>
    <m/>
    <m/>
    <m/>
    <m/>
    <m/>
    <n v="1793.21800910108"/>
    <n v="28.914976819361101"/>
    <m/>
    <m/>
    <m/>
    <m/>
    <m/>
    <m/>
    <m/>
    <n v="0"/>
    <m/>
    <m/>
    <m/>
    <m/>
    <m/>
    <m/>
    <m/>
    <m/>
    <n v="8.2408672288725597"/>
    <m/>
    <m/>
    <n v="436.64115473274302"/>
    <m/>
    <m/>
    <n v="18873.317687877097"/>
    <m/>
    <m/>
    <m/>
    <m/>
    <n v="49.25"/>
    <n v="166.07142857142901"/>
    <m/>
    <m/>
    <n v="28.914976819361101"/>
    <m/>
    <m/>
    <m/>
    <m/>
    <n v="1100.8654925005601"/>
    <n v="832.5"/>
    <m/>
    <m/>
    <m/>
    <m/>
    <m/>
    <m/>
    <m/>
    <m/>
    <m/>
    <m/>
    <m/>
    <m/>
    <m/>
    <m/>
    <m/>
    <m/>
    <m/>
    <m/>
    <m/>
    <m/>
  </r>
  <r>
    <s v="Lincoln2014IrrigMiddle"/>
    <d v="2013-11-05T00:00:00"/>
    <s v="Wakanui"/>
    <m/>
    <n v="260.05"/>
    <n v="0.114"/>
    <n v="0.16425000000000001"/>
    <n v="0.14174999999999999"/>
    <n v="0.14000000000000001"/>
    <n v="0.14050000000000001"/>
    <n v="0.14349999999999999"/>
    <n v="0.21475"/>
    <n v="0.241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1-08T00:00:00"/>
    <s v="Wakanui"/>
    <m/>
    <m/>
    <m/>
    <m/>
    <m/>
    <m/>
    <m/>
    <m/>
    <m/>
    <m/>
    <m/>
    <m/>
    <m/>
    <m/>
    <m/>
    <m/>
    <m/>
    <m/>
    <m/>
    <m/>
    <m/>
    <m/>
    <m/>
    <m/>
    <m/>
    <n v="0.98437998828642004"/>
    <m/>
    <m/>
    <m/>
    <m/>
    <m/>
    <m/>
    <m/>
    <m/>
    <m/>
    <m/>
    <m/>
    <m/>
    <m/>
    <m/>
    <m/>
    <m/>
    <m/>
    <n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1-12T00:00:00"/>
    <s v="Wakanui"/>
    <m/>
    <n v="239.35"/>
    <n v="0.104"/>
    <n v="0.15925"/>
    <n v="0.13250000000000001"/>
    <n v="0.12175"/>
    <n v="0.11824999999999999"/>
    <n v="0.1255"/>
    <n v="0.20250000000000001"/>
    <n v="0.233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1-18T00:00:00"/>
    <s v="Wakanui"/>
    <m/>
    <m/>
    <m/>
    <m/>
    <m/>
    <m/>
    <m/>
    <m/>
    <m/>
    <m/>
    <m/>
    <m/>
    <m/>
    <m/>
    <n v="2003.9743996700199"/>
    <n v="282.63814795117702"/>
    <m/>
    <m/>
    <m/>
    <m/>
    <m/>
    <m/>
    <m/>
    <n v="3.45528263985873"/>
    <m/>
    <m/>
    <m/>
    <m/>
    <m/>
    <m/>
    <m/>
    <m/>
    <n v="5.4969255384869999"/>
    <m/>
    <m/>
    <n v="346.799816395665"/>
    <m/>
    <m/>
    <n v="15850.428052751737"/>
    <m/>
    <m/>
    <m/>
    <m/>
    <m/>
    <n v="150"/>
    <m/>
    <m/>
    <n v="279.18286531131798"/>
    <m/>
    <m/>
    <m/>
    <m/>
    <n v="1086.19962866012"/>
    <n v="765.892857142857"/>
    <m/>
    <m/>
    <m/>
    <m/>
    <m/>
    <m/>
    <m/>
    <m/>
    <m/>
    <m/>
    <m/>
    <m/>
    <m/>
    <m/>
    <m/>
    <m/>
    <m/>
    <m/>
    <m/>
    <m/>
  </r>
  <r>
    <s v="Lincoln2014IrrigMiddle"/>
    <d v="2013-11-18T00:00:00"/>
    <s v="Wakanui"/>
    <m/>
    <m/>
    <m/>
    <m/>
    <m/>
    <m/>
    <m/>
    <m/>
    <m/>
    <m/>
    <m/>
    <m/>
    <m/>
    <m/>
    <m/>
    <m/>
    <m/>
    <m/>
    <m/>
    <m/>
    <m/>
    <m/>
    <m/>
    <m/>
    <m/>
    <n v="0.98418467436671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1-19T00:00:00"/>
    <s v="Wakanui"/>
    <m/>
    <n v="222.8"/>
    <n v="0.10150000000000001"/>
    <n v="0.15225"/>
    <n v="0.12675"/>
    <n v="0.11"/>
    <n v="9.8750000000000004E-2"/>
    <n v="0.1105"/>
    <n v="0.19"/>
    <n v="0.224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1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.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1-26T00:00:00"/>
    <s v="Wakanui"/>
    <m/>
    <n v="209.8"/>
    <n v="9.5000000000000001E-2"/>
    <n v="0.14949999999999999"/>
    <n v="0.12075"/>
    <n v="9.8750000000000004E-2"/>
    <n v="8.6249999999999993E-2"/>
    <n v="9.8750000000000004E-2"/>
    <n v="0.18149999999999999"/>
    <n v="0.2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1-2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.724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2-02T00:00:00"/>
    <s v="Wakanui"/>
    <m/>
    <m/>
    <m/>
    <m/>
    <m/>
    <m/>
    <m/>
    <m/>
    <m/>
    <m/>
    <m/>
    <m/>
    <m/>
    <m/>
    <n v="2222.97388405536"/>
    <n v="445.53927694834698"/>
    <m/>
    <m/>
    <m/>
    <m/>
    <m/>
    <m/>
    <m/>
    <n v="147.756057426301"/>
    <m/>
    <m/>
    <m/>
    <m/>
    <m/>
    <m/>
    <m/>
    <m/>
    <n v="4.1986445555564202"/>
    <m/>
    <m/>
    <n v="306.12942682313701"/>
    <m/>
    <m/>
    <n v="13715.259585228119"/>
    <m/>
    <m/>
    <m/>
    <m/>
    <m/>
    <n v="140.47619047619"/>
    <m/>
    <m/>
    <n v="297.78321952204601"/>
    <m/>
    <m/>
    <m/>
    <m/>
    <n v="1141.18628684283"/>
    <n v="600.47619047619003"/>
    <m/>
    <m/>
    <m/>
    <m/>
    <m/>
    <m/>
    <m/>
    <m/>
    <m/>
    <m/>
    <m/>
    <m/>
    <m/>
    <m/>
    <m/>
    <m/>
    <m/>
    <m/>
    <m/>
    <m/>
  </r>
  <r>
    <s v="Lincoln2014IrrigMiddle"/>
    <d v="2013-12-03T00:00:00"/>
    <s v="Wakanui"/>
    <m/>
    <n v="196.2"/>
    <n v="9.2749999999999999E-2"/>
    <n v="0.14149999999999999"/>
    <n v="0.11525000000000001"/>
    <n v="9.0499999999999997E-2"/>
    <n v="7.4249999999999997E-2"/>
    <n v="8.3750000000000005E-2"/>
    <n v="0.17050000000000001"/>
    <n v="0.212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2-05T00:00:00"/>
    <s v="Wakanui"/>
    <m/>
    <m/>
    <m/>
    <m/>
    <m/>
    <m/>
    <m/>
    <m/>
    <m/>
    <m/>
    <m/>
    <m/>
    <m/>
    <m/>
    <m/>
    <m/>
    <m/>
    <m/>
    <m/>
    <m/>
    <m/>
    <m/>
    <m/>
    <m/>
    <m/>
    <n v="0.977431169100387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2-10T00:00:00"/>
    <s v="Wakanui"/>
    <m/>
    <n v="178.6"/>
    <n v="8.1000000000000003E-2"/>
    <n v="0.13275000000000001"/>
    <n v="0.108"/>
    <n v="8.1250000000000003E-2"/>
    <n v="6.1249999999999999E-2"/>
    <n v="6.9250000000000006E-2"/>
    <n v="0.15525"/>
    <n v="0.204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2-1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2-17T00:00:00"/>
    <s v="Wakanui"/>
    <m/>
    <n v="166"/>
    <n v="7.5249999999999997E-2"/>
    <n v="0.1255"/>
    <n v="0.10174999999999999"/>
    <n v="7.4249999999999997E-2"/>
    <n v="5.3749999999999999E-2"/>
    <n v="6.0999999999999999E-2"/>
    <n v="0.14324999999999999"/>
    <n v="0.19525000000000001"/>
    <m/>
    <m/>
    <m/>
    <m/>
    <n v="2842.3258907459699"/>
    <n v="1048.58405196185"/>
    <m/>
    <m/>
    <m/>
    <m/>
    <m/>
    <m/>
    <m/>
    <n v="750.80083243980403"/>
    <m/>
    <m/>
    <m/>
    <m/>
    <m/>
    <m/>
    <m/>
    <m/>
    <n v="2.19637411360568"/>
    <m/>
    <m/>
    <n v="183.568282237478"/>
    <m/>
    <m/>
    <n v="11964.888960306782"/>
    <m/>
    <m/>
    <m/>
    <m/>
    <m/>
    <n v="174.40476190476201"/>
    <m/>
    <m/>
    <n v="297.78321952204601"/>
    <m/>
    <m/>
    <m/>
    <m/>
    <n v="1078.1491087546499"/>
    <n v="786.01190476190504"/>
    <m/>
    <m/>
    <m/>
    <m/>
    <m/>
    <m/>
    <m/>
    <m/>
    <m/>
    <m/>
    <m/>
    <m/>
    <m/>
    <m/>
    <m/>
    <m/>
    <m/>
    <m/>
    <m/>
    <m/>
  </r>
  <r>
    <s v="Lincoln2014IrrigMiddle"/>
    <d v="2013-12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2-20T00:00:00"/>
    <s v="Wakanui"/>
    <m/>
    <m/>
    <m/>
    <m/>
    <m/>
    <m/>
    <m/>
    <m/>
    <m/>
    <m/>
    <m/>
    <m/>
    <m/>
    <m/>
    <m/>
    <m/>
    <m/>
    <m/>
    <m/>
    <m/>
    <m/>
    <m/>
    <m/>
    <m/>
    <m/>
    <n v="0.94008525118828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2-24T00:00:00"/>
    <s v="Wakanui"/>
    <m/>
    <n v="198.8"/>
    <n v="0.1825"/>
    <n v="0.17349999999999999"/>
    <n v="0.10925"/>
    <n v="7.3999999999999996E-2"/>
    <n v="5.6750000000000002E-2"/>
    <n v="6.3500000000000001E-2"/>
    <n v="0.14399999999999999"/>
    <n v="0.19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2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3-12-31T00:00:00"/>
    <s v="Wakanui"/>
    <m/>
    <n v="243.25"/>
    <n v="0.24775"/>
    <n v="0.26450000000000001"/>
    <n v="0.1585"/>
    <n v="8.1500000000000003E-2"/>
    <n v="5.8250000000000003E-2"/>
    <n v="7.0250000000000007E-2"/>
    <n v="0.14649999999999999"/>
    <n v="0.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4-01-06T00:00:00"/>
    <s v="Wakanui"/>
    <m/>
    <m/>
    <m/>
    <m/>
    <m/>
    <m/>
    <m/>
    <m/>
    <m/>
    <m/>
    <m/>
    <m/>
    <m/>
    <m/>
    <m/>
    <m/>
    <m/>
    <m/>
    <m/>
    <m/>
    <m/>
    <m/>
    <m/>
    <m/>
    <m/>
    <n v="0.27416880744065603"/>
    <m/>
    <m/>
    <m/>
    <m/>
    <m/>
    <m/>
    <m/>
    <m/>
    <m/>
    <m/>
    <m/>
    <m/>
    <m/>
    <m/>
    <m/>
    <m/>
    <m/>
    <n v="90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4-01-07T00:00:00"/>
    <s v="Wakanui"/>
    <m/>
    <n v="249.15"/>
    <n v="0.2495"/>
    <n v="0.25974999999999998"/>
    <n v="0.17974999999999999"/>
    <n v="8.9749999999999996E-2"/>
    <n v="6.1499999999999999E-2"/>
    <n v="7.0749999999999993E-2"/>
    <n v="0.14624999999999999"/>
    <n v="0.18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4-01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4-01-14T00:00:00"/>
    <s v="Wakanui"/>
    <m/>
    <n v="242.85"/>
    <n v="0.21775"/>
    <n v="0.24149999999999999"/>
    <n v="0.17724999999999999"/>
    <n v="9.6750000000000003E-2"/>
    <n v="6.6500000000000004E-2"/>
    <n v="7.5249999999999997E-2"/>
    <n v="0.14824999999999999"/>
    <n v="0.191"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4-01-21T00:00:00"/>
    <s v="Wakanui"/>
    <m/>
    <n v="238.5"/>
    <n v="0.19700000000000001"/>
    <n v="0.23300000000000001"/>
    <n v="0.17299999999999999"/>
    <n v="0.10224999999999999"/>
    <n v="7.0749999999999993E-2"/>
    <n v="7.8750000000000001E-2"/>
    <n v="0.14824999999999999"/>
    <n v="0.18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4-01-23T00:00:00"/>
    <s v="Wakanui"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d v="2014-01-25T00:00:00"/>
    <s v="Wakanui"/>
    <m/>
    <m/>
    <m/>
    <m/>
    <m/>
    <m/>
    <m/>
    <m/>
    <m/>
    <m/>
    <m/>
    <m/>
    <m/>
    <m/>
    <n v="2474.0820469697901"/>
    <n v="1159.6031345220499"/>
    <m/>
    <m/>
    <m/>
    <n v="3.9384780000000008E-2"/>
    <m/>
    <n v="23906.626917524201"/>
    <m/>
    <n v="861.81991500000004"/>
    <m/>
    <m/>
    <m/>
    <m/>
    <m/>
    <m/>
    <m/>
    <m/>
    <m/>
    <m/>
    <m/>
    <n v="0"/>
    <m/>
    <m/>
    <m/>
    <s v="HarvestRipe"/>
    <m/>
    <m/>
    <m/>
    <m/>
    <m/>
    <m/>
    <m/>
    <n v="297.78321952204601"/>
    <m/>
    <m/>
    <m/>
    <m/>
    <n v="820.25531414114505"/>
    <m/>
    <m/>
    <m/>
    <m/>
    <m/>
    <m/>
    <m/>
    <m/>
    <m/>
    <m/>
    <m/>
    <m/>
    <m/>
    <m/>
    <m/>
    <m/>
    <m/>
    <m/>
    <m/>
    <m/>
    <m/>
  </r>
  <r>
    <s v="Lincoln2014IrrigMiddle"/>
    <d v="2014-01-28T00:00:00"/>
    <s v="Wakanui"/>
    <m/>
    <n v="237.95"/>
    <n v="0.18775"/>
    <n v="0.22675000000000001"/>
    <n v="0.17150000000000001"/>
    <n v="0.10675"/>
    <n v="7.7499999999999999E-2"/>
    <n v="8.3000000000000004E-2"/>
    <n v="0.14924999999999999"/>
    <n v="0.187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Middle"/>
    <m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n v="239.24199999999996"/>
    <n v="426.63400000000001"/>
    <n v="515.0535000000001"/>
    <n v="632.05149999999992"/>
    <n v="821.09050000000002"/>
    <n v="863.88199999999995"/>
    <n v="1037.3965000000003"/>
    <n v="1154.3944999999999"/>
    <n v="1483.0930000000003"/>
    <n v="2107.5804999999991"/>
    <n v="2302.75"/>
    <n v="2117.7979999999998"/>
    <n v="2377.9629999999993"/>
    <n v="2700.148947368421"/>
    <n v="2503.5162500000001"/>
    <m/>
    <m/>
    <m/>
    <m/>
  </r>
  <r>
    <s v="Lincoln2014IrrigNil"/>
    <d v="2013-04-22T00:00:00"/>
    <s v="Wakanui"/>
    <m/>
    <m/>
    <m/>
    <m/>
    <m/>
    <m/>
    <m/>
    <m/>
    <m/>
    <m/>
    <m/>
    <m/>
    <m/>
    <m/>
    <m/>
    <m/>
    <m/>
    <m/>
    <m/>
    <m/>
    <m/>
    <m/>
    <m/>
    <m/>
    <n v="3.9"/>
    <m/>
    <m/>
    <m/>
    <m/>
    <m/>
    <m/>
    <n v="2.1"/>
    <m/>
    <m/>
    <m/>
    <m/>
    <m/>
    <m/>
    <m/>
    <m/>
    <m/>
    <m/>
    <m/>
    <n v="17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4-23T00:00:00"/>
    <s v="Wakanui"/>
    <m/>
    <n v="374.32499999999999"/>
    <n v="0.263625"/>
    <n v="0.28249999999999997"/>
    <n v="0.26374999999999998"/>
    <n v="0.20624999999999999"/>
    <n v="0.24249999999999999"/>
    <n v="0.24249999999999999"/>
    <n v="0.18825"/>
    <n v="0.18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4-30T00:00:00"/>
    <s v="Wakanui"/>
    <m/>
    <n v="368.25"/>
    <n v="0.2495"/>
    <n v="0.28175"/>
    <n v="0.26300000000000001"/>
    <n v="0.20275000000000001"/>
    <n v="0.23799999999999999"/>
    <n v="0.24049999999999999"/>
    <n v="0.185"/>
    <n v="0.180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5-02T00:00:00"/>
    <s v="Wakanui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.85"/>
    <m/>
    <m/>
    <m/>
    <m/>
    <m/>
    <m/>
    <m/>
    <m/>
    <m/>
    <m/>
    <m/>
    <n v="22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5-03T00:00:00"/>
    <s v="Wakanui"/>
    <m/>
    <m/>
    <m/>
    <m/>
    <m/>
    <m/>
    <m/>
    <m/>
    <m/>
    <m/>
    <m/>
    <m/>
    <m/>
    <m/>
    <m/>
    <m/>
    <m/>
    <m/>
    <m/>
    <m/>
    <m/>
    <m/>
    <m/>
    <m/>
    <m/>
    <n v="0.200348104989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5-14T00:00:00"/>
    <s v="Wakanui"/>
    <m/>
    <n v="359"/>
    <n v="0.23200000000000001"/>
    <n v="0.27424999999999999"/>
    <n v="0.25674999999999998"/>
    <n v="0.19850000000000001"/>
    <n v="0.23350000000000001"/>
    <n v="0.23275000000000001"/>
    <n v="0.183"/>
    <n v="0.18425"/>
    <m/>
    <m/>
    <m/>
    <m/>
    <m/>
    <m/>
    <m/>
    <m/>
    <m/>
    <m/>
    <m/>
    <m/>
    <m/>
    <m/>
    <m/>
    <n v="0.43562341935058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5-16T00:00:00"/>
    <s v="Wakanui"/>
    <m/>
    <m/>
    <m/>
    <m/>
    <m/>
    <m/>
    <m/>
    <m/>
    <m/>
    <m/>
    <m/>
    <m/>
    <m/>
    <m/>
    <m/>
    <m/>
    <m/>
    <m/>
    <m/>
    <m/>
    <m/>
    <m/>
    <m/>
    <m/>
    <n v="6.35"/>
    <m/>
    <m/>
    <m/>
    <m/>
    <m/>
    <m/>
    <n v="5.05"/>
    <m/>
    <m/>
    <m/>
    <m/>
    <m/>
    <m/>
    <m/>
    <m/>
    <m/>
    <m/>
    <m/>
    <n v="24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5-29T00:00:00"/>
    <s v="Wakanui"/>
    <m/>
    <n v="349.32499999999999"/>
    <n v="0.22612499999999999"/>
    <n v="0.26500000000000001"/>
    <n v="0.25124999999999997"/>
    <n v="0.19"/>
    <n v="0.23"/>
    <n v="0.22850000000000001"/>
    <n v="0.17849999999999999"/>
    <n v="0.17724999999999999"/>
    <m/>
    <m/>
    <m/>
    <m/>
    <m/>
    <m/>
    <m/>
    <m/>
    <m/>
    <m/>
    <m/>
    <m/>
    <m/>
    <m/>
    <n v="7.2"/>
    <m/>
    <m/>
    <m/>
    <m/>
    <m/>
    <m/>
    <n v="6.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5-31T00:00:00"/>
    <s v="Wakanui"/>
    <m/>
    <m/>
    <m/>
    <m/>
    <m/>
    <m/>
    <m/>
    <m/>
    <m/>
    <m/>
    <m/>
    <m/>
    <m/>
    <m/>
    <m/>
    <m/>
    <m/>
    <m/>
    <m/>
    <m/>
    <m/>
    <m/>
    <m/>
    <m/>
    <m/>
    <n v="0.71376127790974697"/>
    <m/>
    <m/>
    <m/>
    <m/>
    <m/>
    <m/>
    <m/>
    <m/>
    <m/>
    <m/>
    <m/>
    <m/>
    <m/>
    <m/>
    <m/>
    <m/>
    <m/>
    <n v="24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6-11T00:00:00"/>
    <s v="Wakanui"/>
    <m/>
    <n v="341.67500000000001"/>
    <n v="0.21812500000000001"/>
    <n v="0.26"/>
    <n v="0.24575"/>
    <n v="0.183"/>
    <n v="0.22550000000000001"/>
    <n v="0.22475000000000001"/>
    <n v="0.17524999999999999"/>
    <n v="0.175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6-13T00:00:00"/>
    <s v="Wakanui"/>
    <m/>
    <m/>
    <m/>
    <m/>
    <m/>
    <m/>
    <m/>
    <m/>
    <m/>
    <m/>
    <m/>
    <m/>
    <m/>
    <m/>
    <m/>
    <m/>
    <m/>
    <m/>
    <m/>
    <m/>
    <m/>
    <m/>
    <m/>
    <m/>
    <n v="8.15"/>
    <n v="0.76449582783405201"/>
    <m/>
    <m/>
    <m/>
    <m/>
    <m/>
    <n v="7.1"/>
    <m/>
    <m/>
    <m/>
    <m/>
    <m/>
    <m/>
    <m/>
    <m/>
    <m/>
    <m/>
    <m/>
    <n v="25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6-25T00:00:00"/>
    <s v="Wakanui"/>
    <m/>
    <n v="420.35"/>
    <n v="0.25924999999999998"/>
    <n v="0.28425"/>
    <n v="0.27474999999999999"/>
    <n v="0.25824999999999998"/>
    <n v="0.28875000000000001"/>
    <n v="0.29649999999999999"/>
    <n v="0.23050000000000001"/>
    <n v="0.20949999999999999"/>
    <m/>
    <m/>
    <m/>
    <m/>
    <m/>
    <m/>
    <m/>
    <m/>
    <m/>
    <m/>
    <m/>
    <m/>
    <m/>
    <m/>
    <n v="8.6999999999999993"/>
    <n v="0.92240056879783205"/>
    <m/>
    <m/>
    <m/>
    <m/>
    <m/>
    <n v="7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7-0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7-04T00:00:00"/>
    <s v="Wakanui"/>
    <m/>
    <m/>
    <m/>
    <m/>
    <m/>
    <m/>
    <m/>
    <m/>
    <m/>
    <m/>
    <m/>
    <m/>
    <m/>
    <m/>
    <n v="226.897023809524"/>
    <n v="0"/>
    <m/>
    <m/>
    <m/>
    <m/>
    <m/>
    <m/>
    <m/>
    <n v="0"/>
    <m/>
    <m/>
    <m/>
    <m/>
    <m/>
    <m/>
    <m/>
    <m/>
    <n v="2.387222941717289"/>
    <m/>
    <m/>
    <n v="136.44411816604801"/>
    <m/>
    <m/>
    <n v="17495.975449906291"/>
    <m/>
    <m/>
    <m/>
    <m/>
    <m/>
    <n v="157.73809523809501"/>
    <m/>
    <m/>
    <n v="0"/>
    <m/>
    <m/>
    <m/>
    <m/>
    <n v="87.534178137118005"/>
    <n v="1367.61904761905"/>
    <m/>
    <m/>
    <m/>
    <m/>
    <m/>
    <m/>
    <m/>
    <m/>
    <m/>
    <m/>
    <m/>
    <m/>
    <m/>
    <m/>
    <m/>
    <m/>
    <m/>
    <m/>
    <m/>
    <m/>
  </r>
  <r>
    <s v="Lincoln2014IrrigNil"/>
    <d v="2013-07-10T00:00:00"/>
    <s v="Wakanui"/>
    <m/>
    <m/>
    <m/>
    <m/>
    <m/>
    <m/>
    <m/>
    <m/>
    <m/>
    <m/>
    <m/>
    <m/>
    <m/>
    <m/>
    <m/>
    <m/>
    <m/>
    <m/>
    <m/>
    <m/>
    <m/>
    <m/>
    <m/>
    <m/>
    <n v="9.15"/>
    <m/>
    <m/>
    <m/>
    <m/>
    <m/>
    <m/>
    <n v="8.1"/>
    <m/>
    <m/>
    <m/>
    <m/>
    <m/>
    <m/>
    <m/>
    <m/>
    <m/>
    <m/>
    <m/>
    <n v="27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7-11T00:00:00"/>
    <s v="Wakanui"/>
    <m/>
    <n v="405.75"/>
    <n v="0.23874999999999999"/>
    <n v="0.27524999999999999"/>
    <n v="0.26774999999999999"/>
    <n v="0.23724999999999999"/>
    <n v="0.27474999999999999"/>
    <n v="0.28449999999999998"/>
    <n v="0.22950000000000001"/>
    <n v="0.221"/>
    <m/>
    <m/>
    <m/>
    <m/>
    <m/>
    <m/>
    <m/>
    <m/>
    <m/>
    <m/>
    <m/>
    <m/>
    <m/>
    <m/>
    <m/>
    <n v="0.955093582821041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7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7-29T00:00:00"/>
    <s v="Wakanui"/>
    <m/>
    <m/>
    <m/>
    <m/>
    <m/>
    <m/>
    <m/>
    <m/>
    <m/>
    <m/>
    <m/>
    <m/>
    <m/>
    <m/>
    <m/>
    <m/>
    <m/>
    <m/>
    <m/>
    <m/>
    <m/>
    <m/>
    <m/>
    <m/>
    <n v="10"/>
    <n v="0.97341501800613905"/>
    <m/>
    <m/>
    <m/>
    <m/>
    <m/>
    <n v="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7-30T00:00:00"/>
    <s v="Wakanui"/>
    <m/>
    <n v="393.02499999999998"/>
    <n v="0.236375"/>
    <n v="0.27100000000000002"/>
    <n v="0.26100000000000001"/>
    <n v="0.21925"/>
    <n v="0.26174999999999998"/>
    <n v="0.26974999999999999"/>
    <n v="0.22275"/>
    <n v="0.223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8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8-14T00:00:00"/>
    <s v="Wakanui"/>
    <m/>
    <m/>
    <m/>
    <m/>
    <m/>
    <m/>
    <m/>
    <m/>
    <m/>
    <m/>
    <m/>
    <m/>
    <m/>
    <m/>
    <m/>
    <m/>
    <m/>
    <m/>
    <m/>
    <m/>
    <m/>
    <m/>
    <m/>
    <m/>
    <n v="10.75"/>
    <m/>
    <m/>
    <m/>
    <m/>
    <m/>
    <m/>
    <n v="9.69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8-29T00:00:00"/>
    <s v="Wakanui"/>
    <m/>
    <n v="360.55"/>
    <n v="0.19925000000000001"/>
    <n v="0.248"/>
    <n v="0.24875"/>
    <n v="0.19125"/>
    <n v="0.23824999999999999"/>
    <n v="0.252"/>
    <n v="0.20624999999999999"/>
    <n v="0.2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8-30T00:00:00"/>
    <s v="Wakanui"/>
    <m/>
    <m/>
    <m/>
    <m/>
    <m/>
    <m/>
    <m/>
    <m/>
    <m/>
    <m/>
    <m/>
    <m/>
    <m/>
    <m/>
    <m/>
    <m/>
    <m/>
    <m/>
    <m/>
    <m/>
    <m/>
    <m/>
    <m/>
    <m/>
    <n v="11.75"/>
    <n v="0.94213357872731796"/>
    <m/>
    <m/>
    <m/>
    <m/>
    <m/>
    <n v="10.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9-03T00:00:00"/>
    <s v="Wakanui"/>
    <m/>
    <m/>
    <m/>
    <m/>
    <m/>
    <m/>
    <m/>
    <m/>
    <m/>
    <m/>
    <m/>
    <m/>
    <m/>
    <m/>
    <n v="624.357142857143"/>
    <n v="0"/>
    <m/>
    <m/>
    <m/>
    <m/>
    <m/>
    <m/>
    <m/>
    <n v="0"/>
    <m/>
    <m/>
    <m/>
    <m/>
    <m/>
    <m/>
    <m/>
    <m/>
    <n v="6.2677068354927918"/>
    <m/>
    <m/>
    <n v="278.170481554086"/>
    <m/>
    <m/>
    <n v="22531.890517197568"/>
    <m/>
    <m/>
    <m/>
    <m/>
    <m/>
    <n v="170.23809523809501"/>
    <m/>
    <m/>
    <n v="0"/>
    <m/>
    <m/>
    <m/>
    <m/>
    <n v="254.253211849108"/>
    <n v="1257.67857142857"/>
    <m/>
    <m/>
    <m/>
    <m/>
    <m/>
    <m/>
    <m/>
    <m/>
    <m/>
    <m/>
    <m/>
    <m/>
    <m/>
    <m/>
    <m/>
    <m/>
    <m/>
    <m/>
    <m/>
    <m/>
  </r>
  <r>
    <s v="Lincoln2014IrrigNil"/>
    <d v="2013-09-09T00:00:00"/>
    <s v="Wakanui"/>
    <m/>
    <m/>
    <m/>
    <m/>
    <m/>
    <m/>
    <m/>
    <m/>
    <m/>
    <m/>
    <m/>
    <m/>
    <m/>
    <m/>
    <m/>
    <m/>
    <m/>
    <m/>
    <m/>
    <m/>
    <m/>
    <m/>
    <m/>
    <m/>
    <n v="12.15"/>
    <m/>
    <m/>
    <m/>
    <m/>
    <m/>
    <m/>
    <n v="11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9-10T00:00:00"/>
    <s v="Wakanui"/>
    <m/>
    <m/>
    <m/>
    <m/>
    <m/>
    <m/>
    <m/>
    <m/>
    <m/>
    <m/>
    <m/>
    <m/>
    <m/>
    <m/>
    <m/>
    <m/>
    <m/>
    <m/>
    <m/>
    <m/>
    <m/>
    <m/>
    <m/>
    <m/>
    <m/>
    <n v="0.986863502612280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9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9-16T00:00:00"/>
    <s v="Wakanui"/>
    <m/>
    <n v="322.25"/>
    <n v="0.16950000000000001"/>
    <n v="0.2135"/>
    <n v="0.2155"/>
    <n v="0.16025"/>
    <n v="0.21675"/>
    <n v="0.23499999999999999"/>
    <n v="0.192"/>
    <n v="0.208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9-25T00:00:00"/>
    <s v="Wakanui"/>
    <m/>
    <n v="318.42500000000001"/>
    <n v="0.21087500000000001"/>
    <n v="0.20799999999999999"/>
    <n v="0.20499999999999999"/>
    <n v="0.14774999999999999"/>
    <n v="0.20774999999999999"/>
    <n v="0.22450000000000001"/>
    <n v="0.18375"/>
    <n v="0.204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09-27T00:00:00"/>
    <s v="Wakanui"/>
    <m/>
    <m/>
    <m/>
    <m/>
    <m/>
    <m/>
    <m/>
    <m/>
    <m/>
    <m/>
    <m/>
    <m/>
    <m/>
    <m/>
    <m/>
    <m/>
    <m/>
    <m/>
    <m/>
    <m/>
    <m/>
    <m/>
    <m/>
    <m/>
    <n v="13.25"/>
    <m/>
    <m/>
    <m/>
    <m/>
    <m/>
    <m/>
    <n v="12.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0-01T00:00:00"/>
    <s v="Wakanui"/>
    <m/>
    <n v="305.39999999999998"/>
    <n v="0.17"/>
    <n v="0.20674999999999999"/>
    <n v="0.19775000000000001"/>
    <n v="0.14174999999999999"/>
    <n v="0.20300000000000001"/>
    <n v="0.223"/>
    <n v="0.183"/>
    <n v="0.2017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0-08T00:00:00"/>
    <s v="Wakanui"/>
    <m/>
    <n v="283.64999999999998"/>
    <n v="0.152"/>
    <n v="0.19025"/>
    <n v="0.17474999999999999"/>
    <n v="0.12375"/>
    <n v="0.19175"/>
    <n v="0.21249999999999999"/>
    <n v="0.17674999999999999"/>
    <n v="0.196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0-11T00:00:00"/>
    <s v="Wakanui"/>
    <m/>
    <m/>
    <m/>
    <m/>
    <m/>
    <m/>
    <m/>
    <m/>
    <m/>
    <m/>
    <m/>
    <m/>
    <m/>
    <m/>
    <m/>
    <m/>
    <m/>
    <m/>
    <m/>
    <m/>
    <m/>
    <m/>
    <m/>
    <m/>
    <n v="14.35"/>
    <m/>
    <m/>
    <m/>
    <m/>
    <m/>
    <m/>
    <n v="13.2"/>
    <m/>
    <m/>
    <m/>
    <m/>
    <m/>
    <m/>
    <m/>
    <m/>
    <m/>
    <m/>
    <m/>
    <n v="37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0-15T00:00:00"/>
    <s v="Wakanui"/>
    <m/>
    <n v="270.75"/>
    <n v="0.13950000000000001"/>
    <n v="0.18049999999999999"/>
    <n v="0.16275000000000001"/>
    <n v="0.113"/>
    <n v="0.1855"/>
    <n v="0.20699999999999999"/>
    <n v="0.17150000000000001"/>
    <n v="0.194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0-16T00:00:00"/>
    <s v="Wakanui"/>
    <m/>
    <m/>
    <m/>
    <m/>
    <m/>
    <m/>
    <m/>
    <m/>
    <m/>
    <m/>
    <m/>
    <m/>
    <m/>
    <m/>
    <m/>
    <m/>
    <m/>
    <m/>
    <m/>
    <m/>
    <m/>
    <m/>
    <m/>
    <m/>
    <m/>
    <n v="0.97410706721021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0-22T00:00:00"/>
    <s v="Wakanui"/>
    <m/>
    <n v="241.25"/>
    <n v="0.111"/>
    <n v="0.15975"/>
    <n v="0.13600000000000001"/>
    <n v="8.9249999999999996E-2"/>
    <n v="0.16350000000000001"/>
    <n v="0.19175"/>
    <n v="0.16625000000000001"/>
    <n v="0.18875"/>
    <m/>
    <m/>
    <m/>
    <m/>
    <n v="1362.8234278234299"/>
    <n v="0"/>
    <m/>
    <m/>
    <m/>
    <m/>
    <m/>
    <m/>
    <m/>
    <n v="0"/>
    <m/>
    <m/>
    <m/>
    <m/>
    <m/>
    <m/>
    <m/>
    <m/>
    <n v="7.7770623965616901"/>
    <m/>
    <m/>
    <n v="380.587227265114"/>
    <m/>
    <m/>
    <n v="20434.375721033462"/>
    <m/>
    <m/>
    <m/>
    <m/>
    <m/>
    <n v="160.71428571428601"/>
    <m/>
    <m/>
    <n v="0"/>
    <m/>
    <m/>
    <m/>
    <m/>
    <n v="774.78903753974203"/>
    <n v="801.66666666666697"/>
    <m/>
    <m/>
    <m/>
    <m/>
    <m/>
    <m/>
    <m/>
    <m/>
    <m/>
    <m/>
    <m/>
    <m/>
    <m/>
    <m/>
    <m/>
    <m/>
    <m/>
    <m/>
    <m/>
    <m/>
  </r>
  <r>
    <s v="Lincoln2014IrrigNil"/>
    <d v="2013-10-23T00:00:00"/>
    <s v="Wakanui"/>
    <m/>
    <m/>
    <m/>
    <m/>
    <m/>
    <m/>
    <m/>
    <m/>
    <m/>
    <m/>
    <m/>
    <m/>
    <m/>
    <m/>
    <m/>
    <m/>
    <m/>
    <m/>
    <m/>
    <m/>
    <m/>
    <m/>
    <m/>
    <m/>
    <n v="14.4"/>
    <m/>
    <m/>
    <m/>
    <m/>
    <m/>
    <m/>
    <n v="13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0-29T00:00:00"/>
    <s v="Wakanui"/>
    <m/>
    <n v="221"/>
    <n v="9.8250000000000004E-2"/>
    <n v="0.14774999999999999"/>
    <n v="0.12175"/>
    <n v="7.7499999999999999E-2"/>
    <n v="0.14524999999999999"/>
    <n v="0.17549999999999999"/>
    <n v="0.15775"/>
    <n v="0.18124999999999999"/>
    <m/>
    <m/>
    <m/>
    <m/>
    <m/>
    <m/>
    <m/>
    <m/>
    <m/>
    <m/>
    <m/>
    <m/>
    <m/>
    <m/>
    <n v="14.4"/>
    <m/>
    <m/>
    <m/>
    <m/>
    <m/>
    <m/>
    <n v="14.4"/>
    <m/>
    <m/>
    <m/>
    <m/>
    <m/>
    <m/>
    <m/>
    <m/>
    <m/>
    <m/>
    <m/>
    <n v="43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1-04T00:00:00"/>
    <s v="Wakanui"/>
    <m/>
    <m/>
    <m/>
    <m/>
    <m/>
    <m/>
    <m/>
    <m/>
    <m/>
    <m/>
    <m/>
    <m/>
    <m/>
    <m/>
    <n v="1620.5776179914001"/>
    <n v="108.037587496201"/>
    <m/>
    <m/>
    <m/>
    <m/>
    <m/>
    <m/>
    <m/>
    <n v="0"/>
    <m/>
    <m/>
    <m/>
    <m/>
    <m/>
    <m/>
    <m/>
    <m/>
    <n v="6.2177981873402501"/>
    <m/>
    <m/>
    <n v="337.72940464559701"/>
    <m/>
    <m/>
    <n v="18410.591739457861"/>
    <m/>
    <m/>
    <m/>
    <m/>
    <n v="53.5"/>
    <n v="147.02380952381"/>
    <m/>
    <m/>
    <n v="108.037587496201"/>
    <m/>
    <m/>
    <m/>
    <m/>
    <n v="968.93367032483002"/>
    <n v="657.55952380952397"/>
    <m/>
    <m/>
    <m/>
    <m/>
    <m/>
    <m/>
    <m/>
    <m/>
    <m/>
    <m/>
    <m/>
    <m/>
    <m/>
    <m/>
    <m/>
    <m/>
    <m/>
    <m/>
    <m/>
    <m/>
  </r>
  <r>
    <s v="Lincoln2014IrrigNil"/>
    <d v="2013-11-05T00:00:00"/>
    <s v="Wakanui"/>
    <m/>
    <n v="205.95"/>
    <n v="8.9749999999999996E-2"/>
    <n v="0.14099999999999999"/>
    <n v="0.11525000000000001"/>
    <n v="6.9500000000000006E-2"/>
    <n v="0.12875"/>
    <n v="0.16"/>
    <n v="0.14974999999999999"/>
    <n v="0.175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1-08T00:00:00"/>
    <s v="Wakanui"/>
    <m/>
    <m/>
    <m/>
    <m/>
    <m/>
    <m/>
    <m/>
    <m/>
    <m/>
    <m/>
    <m/>
    <m/>
    <m/>
    <m/>
    <m/>
    <m/>
    <m/>
    <m/>
    <m/>
    <m/>
    <m/>
    <m/>
    <m/>
    <m/>
    <m/>
    <n v="0.96851917268705801"/>
    <m/>
    <m/>
    <m/>
    <m/>
    <m/>
    <m/>
    <m/>
    <m/>
    <m/>
    <m/>
    <m/>
    <m/>
    <m/>
    <m/>
    <m/>
    <m/>
    <m/>
    <n v="59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1-12T00:00:00"/>
    <s v="Wakanui"/>
    <m/>
    <n v="194.85"/>
    <n v="8.3500000000000005E-2"/>
    <n v="0.13550000000000001"/>
    <n v="0.11025"/>
    <n v="6.6250000000000003E-2"/>
    <n v="0.11774999999999999"/>
    <n v="0.14749999999999999"/>
    <n v="0.14299999999999999"/>
    <n v="0.170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1-18T00:00:00"/>
    <s v="Wakanui"/>
    <m/>
    <m/>
    <m/>
    <m/>
    <m/>
    <m/>
    <m/>
    <m/>
    <m/>
    <m/>
    <m/>
    <m/>
    <m/>
    <m/>
    <n v="1948.06739988236"/>
    <n v="271.14874703958702"/>
    <m/>
    <m/>
    <m/>
    <m/>
    <m/>
    <m/>
    <m/>
    <n v="13.9802400139942"/>
    <m/>
    <m/>
    <m/>
    <m/>
    <m/>
    <m/>
    <m/>
    <m/>
    <n v="5.3198033883655"/>
    <m/>
    <m/>
    <n v="316.34622536928202"/>
    <m/>
    <m/>
    <n v="16816.395966651751"/>
    <m/>
    <m/>
    <m/>
    <m/>
    <m/>
    <n v="138.69047619047601"/>
    <m/>
    <m/>
    <n v="257.16850702559202"/>
    <m/>
    <m/>
    <m/>
    <m/>
    <n v="1078.18005071273"/>
    <n v="738.392857142857"/>
    <m/>
    <m/>
    <m/>
    <m/>
    <m/>
    <m/>
    <m/>
    <m/>
    <m/>
    <m/>
    <m/>
    <m/>
    <m/>
    <m/>
    <m/>
    <m/>
    <m/>
    <m/>
    <m/>
    <m/>
  </r>
  <r>
    <s v="Lincoln2014IrrigNil"/>
    <d v="2013-11-18T00:00:00"/>
    <s v="Wakanui"/>
    <m/>
    <m/>
    <m/>
    <m/>
    <m/>
    <m/>
    <m/>
    <m/>
    <m/>
    <m/>
    <m/>
    <m/>
    <m/>
    <m/>
    <m/>
    <m/>
    <m/>
    <m/>
    <m/>
    <m/>
    <m/>
    <m/>
    <m/>
    <m/>
    <m/>
    <n v="0.964170491658828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1-19T00:00:00"/>
    <s v="Wakanui"/>
    <m/>
    <n v="186.35"/>
    <n v="8.7499999999999994E-2"/>
    <n v="0.13250000000000001"/>
    <n v="0.10775"/>
    <n v="6.3750000000000001E-2"/>
    <n v="0.10825"/>
    <n v="0.13700000000000001"/>
    <n v="0.13350000000000001"/>
    <n v="0.16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1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.424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1-26T00:00:00"/>
    <s v="Wakanui"/>
    <m/>
    <n v="180.1"/>
    <n v="8.1750000000000003E-2"/>
    <n v="0.13100000000000001"/>
    <n v="0.1065"/>
    <n v="6.1499999999999999E-2"/>
    <n v="0.10174999999999999"/>
    <n v="0.13"/>
    <n v="0.12925"/>
    <n v="0.15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1-2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.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2-02T00:00:00"/>
    <s v="Wakanui"/>
    <m/>
    <m/>
    <m/>
    <m/>
    <m/>
    <m/>
    <m/>
    <m/>
    <m/>
    <m/>
    <m/>
    <m/>
    <m/>
    <m/>
    <n v="2109.7287606477498"/>
    <n v="455.553146100616"/>
    <m/>
    <m/>
    <m/>
    <m/>
    <m/>
    <m/>
    <m/>
    <n v="190.56940146327699"/>
    <m/>
    <m/>
    <m/>
    <m/>
    <m/>
    <m/>
    <m/>
    <m/>
    <n v="3.7765601968632301"/>
    <m/>
    <m/>
    <n v="269.45820045230101"/>
    <m/>
    <m/>
    <n v="14015.384169136651"/>
    <m/>
    <m/>
    <m/>
    <m/>
    <m/>
    <n v="149.40476190476201"/>
    <m/>
    <m/>
    <n v="264.98374463733899"/>
    <m/>
    <m/>
    <m/>
    <m/>
    <n v="1104.23025375682"/>
    <n v="657.5"/>
    <m/>
    <m/>
    <m/>
    <m/>
    <m/>
    <m/>
    <m/>
    <m/>
    <m/>
    <m/>
    <m/>
    <m/>
    <m/>
    <m/>
    <m/>
    <m/>
    <m/>
    <m/>
    <m/>
    <m/>
  </r>
  <r>
    <s v="Lincoln2014IrrigNil"/>
    <d v="2013-12-03T00:00:00"/>
    <s v="Wakanui"/>
    <m/>
    <n v="171.5"/>
    <n v="8.1750000000000003E-2"/>
    <n v="0.1275"/>
    <n v="0.10299999999999999"/>
    <n v="5.9499999999999997E-2"/>
    <n v="9.325E-2"/>
    <n v="0.1205"/>
    <n v="0.1225"/>
    <n v="0.149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2-05T00:00:00"/>
    <s v="Wakanui"/>
    <m/>
    <m/>
    <m/>
    <m/>
    <m/>
    <m/>
    <m/>
    <m/>
    <m/>
    <m/>
    <m/>
    <m/>
    <m/>
    <m/>
    <m/>
    <m/>
    <m/>
    <m/>
    <m/>
    <m/>
    <m/>
    <m/>
    <m/>
    <m/>
    <m/>
    <n v="0.949009998901078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2-10T00:00:00"/>
    <s v="Wakanui"/>
    <m/>
    <n v="159.65"/>
    <n v="7.2249999999999995E-2"/>
    <n v="0.12175"/>
    <n v="9.9500000000000005E-2"/>
    <n v="5.425E-2"/>
    <n v="8.1000000000000003E-2"/>
    <n v="0.11175"/>
    <n v="0.11550000000000001"/>
    <n v="0.142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2-1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2-17T00:00:00"/>
    <s v="Wakanui"/>
    <m/>
    <n v="149.05000000000001"/>
    <n v="6.8750000000000006E-2"/>
    <n v="0.11774999999999999"/>
    <n v="9.6500000000000002E-2"/>
    <n v="5.0250000000000003E-2"/>
    <n v="6.9750000000000006E-2"/>
    <n v="0.10125000000000001"/>
    <n v="0.107"/>
    <n v="0.13400000000000001"/>
    <m/>
    <m/>
    <m/>
    <m/>
    <n v="2370.9786599317099"/>
    <n v="855.54094425843402"/>
    <m/>
    <m/>
    <m/>
    <m/>
    <m/>
    <m/>
    <m/>
    <n v="590.55719962109504"/>
    <m/>
    <m/>
    <m/>
    <m/>
    <m/>
    <m/>
    <m/>
    <m/>
    <n v="2.0383446717260498"/>
    <m/>
    <m/>
    <n v="162.57468853335899"/>
    <m/>
    <m/>
    <n v="12537.896828310997"/>
    <m/>
    <m/>
    <m/>
    <m/>
    <m/>
    <n v="145.23809523809501"/>
    <m/>
    <m/>
    <n v="264.98374463733899"/>
    <m/>
    <m/>
    <m/>
    <m/>
    <n v="965.17603000641395"/>
    <n v="605.29761904761904"/>
    <m/>
    <m/>
    <m/>
    <m/>
    <m/>
    <m/>
    <m/>
    <m/>
    <m/>
    <m/>
    <m/>
    <m/>
    <m/>
    <m/>
    <m/>
    <m/>
    <m/>
    <m/>
    <m/>
    <m/>
  </r>
  <r>
    <s v="Lincoln2014IrrigNil"/>
    <d v="2013-12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2-20T00:00:00"/>
    <s v="Wakanui"/>
    <m/>
    <m/>
    <m/>
    <m/>
    <m/>
    <m/>
    <m/>
    <m/>
    <m/>
    <m/>
    <m/>
    <m/>
    <m/>
    <m/>
    <m/>
    <m/>
    <m/>
    <m/>
    <m/>
    <m/>
    <m/>
    <m/>
    <m/>
    <m/>
    <m/>
    <n v="0.807190042466376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2-24T00:00:00"/>
    <s v="Wakanui"/>
    <m/>
    <n v="145.05000000000001"/>
    <n v="7.2999999999999995E-2"/>
    <n v="0.11650000000000001"/>
    <n v="9.5500000000000002E-2"/>
    <n v="4.8750000000000002E-2"/>
    <n v="6.7000000000000004E-2"/>
    <n v="9.7500000000000003E-2"/>
    <n v="0.10150000000000001"/>
    <n v="0.12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2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3-12-31T00:00:00"/>
    <s v="Wakanui"/>
    <m/>
    <n v="144.80000000000001"/>
    <n v="7.2499999999999995E-2"/>
    <n v="0.11475"/>
    <n v="9.425E-2"/>
    <n v="4.8500000000000001E-2"/>
    <n v="6.7000000000000004E-2"/>
    <n v="9.7750000000000004E-2"/>
    <n v="0.10299999999999999"/>
    <n v="0.12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4-01-06T00:00:00"/>
    <s v="Wakanui"/>
    <m/>
    <m/>
    <m/>
    <m/>
    <m/>
    <m/>
    <m/>
    <m/>
    <m/>
    <m/>
    <m/>
    <m/>
    <m/>
    <m/>
    <m/>
    <m/>
    <m/>
    <m/>
    <m/>
    <m/>
    <m/>
    <m/>
    <m/>
    <m/>
    <m/>
    <n v="1.80002454505984E-2"/>
    <m/>
    <m/>
    <m/>
    <m/>
    <m/>
    <m/>
    <m/>
    <m/>
    <m/>
    <m/>
    <m/>
    <m/>
    <m/>
    <m/>
    <m/>
    <m/>
    <m/>
    <n v="9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4-01-07T00:00:00"/>
    <s v="Wakanui"/>
    <m/>
    <n v="143.30000000000001"/>
    <n v="6.4250000000000002E-2"/>
    <n v="0.11475"/>
    <n v="9.5000000000000001E-2"/>
    <n v="4.9000000000000002E-2"/>
    <n v="6.8250000000000005E-2"/>
    <n v="9.9000000000000005E-2"/>
    <n v="0.10299999999999999"/>
    <n v="0.123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4-01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4-01-14T00:00:00"/>
    <s v="Wakanui"/>
    <m/>
    <n v="144.80000000000001"/>
    <n v="6.225E-2"/>
    <n v="0.11425"/>
    <n v="9.4500000000000001E-2"/>
    <n v="4.9500000000000002E-2"/>
    <n v="7.1999999999999995E-2"/>
    <n v="0.10274999999999999"/>
    <n v="0.105"/>
    <n v="0.12375"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4-01-21T00:00:00"/>
    <s v="Wakanui"/>
    <m/>
    <n v="146.69999999999999"/>
    <n v="6.0749999999999998E-2"/>
    <n v="0.11525000000000001"/>
    <n v="9.5750000000000002E-2"/>
    <n v="5.0999999999999997E-2"/>
    <n v="7.3499999999999996E-2"/>
    <n v="0.10525"/>
    <n v="0.107"/>
    <n v="0.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4-01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d v="2014-01-25T00:00:00"/>
    <s v="Wakanui"/>
    <m/>
    <m/>
    <m/>
    <m/>
    <m/>
    <m/>
    <m/>
    <m/>
    <m/>
    <m/>
    <m/>
    <m/>
    <m/>
    <m/>
    <n v="2121.67460174898"/>
    <n v="947.294439637339"/>
    <m/>
    <m/>
    <m/>
    <n v="3.1794556875000005E-2"/>
    <m/>
    <n v="17324.2225803978"/>
    <m/>
    <n v="682.31069500000001"/>
    <m/>
    <m/>
    <m/>
    <m/>
    <m/>
    <m/>
    <m/>
    <m/>
    <m/>
    <m/>
    <m/>
    <m/>
    <m/>
    <m/>
    <m/>
    <s v="HarvestRipe"/>
    <m/>
    <m/>
    <m/>
    <m/>
    <m/>
    <m/>
    <m/>
    <n v="264.98374463733899"/>
    <m/>
    <m/>
    <m/>
    <m/>
    <n v="734.85205635114403"/>
    <m/>
    <m/>
    <m/>
    <m/>
    <m/>
    <m/>
    <m/>
    <m/>
    <m/>
    <m/>
    <m/>
    <m/>
    <m/>
    <m/>
    <m/>
    <m/>
    <m/>
    <m/>
    <m/>
    <m/>
    <m/>
  </r>
  <r>
    <s v="Lincoln2014IrrigNil"/>
    <d v="2014-01-28T00:00:00"/>
    <s v="Wakanui"/>
    <m/>
    <n v="11.85"/>
    <n v="5.9249999999999997E-2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Nil"/>
    <m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n v="224.51049999999995"/>
    <n v="435.66199999999998"/>
    <n v="535.73250000000007"/>
    <n v="622.32199999999989"/>
    <n v="785.46649999999977"/>
    <n v="906.33799999999997"/>
    <n v="1017.7850000000001"/>
    <n v="1152.1680000000001"/>
    <n v="1334.009"/>
    <n v="1986.7394999999997"/>
    <n v="2317.4205000000002"/>
    <n v="2219.1189999999997"/>
    <n v="2375.8584999999998"/>
    <n v="2432.9544999999994"/>
    <n v="2149.25875"/>
    <m/>
    <m/>
    <m/>
    <m/>
  </r>
  <r>
    <s v="Lincoln2014IrrigVeryEarly"/>
    <d v="2013-04-22T00:00:00"/>
    <s v="Wakanui"/>
    <m/>
    <m/>
    <m/>
    <m/>
    <m/>
    <m/>
    <m/>
    <m/>
    <m/>
    <m/>
    <m/>
    <m/>
    <m/>
    <m/>
    <m/>
    <m/>
    <m/>
    <m/>
    <m/>
    <m/>
    <m/>
    <m/>
    <m/>
    <m/>
    <n v="3.9"/>
    <m/>
    <m/>
    <m/>
    <m/>
    <m/>
    <m/>
    <n v="2"/>
    <m/>
    <m/>
    <m/>
    <m/>
    <m/>
    <m/>
    <m/>
    <m/>
    <m/>
    <m/>
    <m/>
    <n v="15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4-23T00:00:00"/>
    <s v="Wakanui"/>
    <m/>
    <n v="401.15"/>
    <n v="0.26924999999999999"/>
    <n v="0.28649999999999998"/>
    <n v="0.27600000000000002"/>
    <n v="0.27450000000000002"/>
    <n v="0.29125000000000001"/>
    <n v="0.22275"/>
    <n v="0.20374999999999999"/>
    <n v="0.181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4-30T00:00:00"/>
    <s v="Wakanui"/>
    <m/>
    <n v="395.25"/>
    <n v="0.253"/>
    <n v="0.28249999999999997"/>
    <n v="0.27374999999999999"/>
    <n v="0.27174999999999999"/>
    <n v="0.29149999999999998"/>
    <n v="0.2195"/>
    <n v="0.20300000000000001"/>
    <n v="0.181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5-02T00:00:00"/>
    <s v="Wakanui"/>
    <m/>
    <m/>
    <m/>
    <m/>
    <m/>
    <m/>
    <m/>
    <m/>
    <m/>
    <m/>
    <m/>
    <m/>
    <m/>
    <m/>
    <m/>
    <m/>
    <m/>
    <m/>
    <m/>
    <m/>
    <m/>
    <m/>
    <m/>
    <m/>
    <n v="4.95"/>
    <m/>
    <m/>
    <m/>
    <m/>
    <m/>
    <m/>
    <n v="3.8"/>
    <m/>
    <m/>
    <m/>
    <m/>
    <m/>
    <m/>
    <m/>
    <m/>
    <m/>
    <m/>
    <m/>
    <n v="21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5-03T00:00:00"/>
    <s v="Wakanui"/>
    <m/>
    <m/>
    <m/>
    <m/>
    <m/>
    <m/>
    <m/>
    <m/>
    <m/>
    <m/>
    <m/>
    <m/>
    <m/>
    <m/>
    <m/>
    <m/>
    <m/>
    <m/>
    <m/>
    <m/>
    <m/>
    <m/>
    <m/>
    <m/>
    <m/>
    <n v="0.22411051883682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5-14T00:00:00"/>
    <s v="Wakanui"/>
    <m/>
    <n v="387.22500000000002"/>
    <n v="0.24037500000000001"/>
    <n v="0.27575"/>
    <n v="0.26974999999999999"/>
    <n v="0.26474999999999999"/>
    <n v="0.28825000000000001"/>
    <n v="0.2175"/>
    <n v="0.20200000000000001"/>
    <n v="0.17774999999999999"/>
    <m/>
    <m/>
    <m/>
    <m/>
    <m/>
    <m/>
    <m/>
    <m/>
    <m/>
    <m/>
    <m/>
    <m/>
    <m/>
    <m/>
    <m/>
    <n v="0.46861322112933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5-16T00:00:00"/>
    <s v="Wakanui"/>
    <m/>
    <m/>
    <m/>
    <m/>
    <m/>
    <m/>
    <m/>
    <m/>
    <m/>
    <m/>
    <m/>
    <m/>
    <m/>
    <m/>
    <m/>
    <m/>
    <m/>
    <m/>
    <m/>
    <m/>
    <m/>
    <m/>
    <m/>
    <m/>
    <n v="5.95"/>
    <m/>
    <m/>
    <m/>
    <m/>
    <m/>
    <m/>
    <n v="4.9000000000000004"/>
    <m/>
    <m/>
    <m/>
    <m/>
    <m/>
    <m/>
    <m/>
    <m/>
    <m/>
    <m/>
    <m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5-29T00:00:00"/>
    <s v="Wakanui"/>
    <m/>
    <n v="379.75"/>
    <n v="0.22900000000000001"/>
    <n v="0.26950000000000002"/>
    <n v="0.26300000000000001"/>
    <n v="0.25874999999999998"/>
    <n v="0.28299999999999997"/>
    <n v="0.2155"/>
    <n v="0.20125000000000001"/>
    <n v="0.17874999999999999"/>
    <m/>
    <m/>
    <m/>
    <m/>
    <m/>
    <m/>
    <m/>
    <m/>
    <m/>
    <m/>
    <m/>
    <m/>
    <m/>
    <m/>
    <n v="7"/>
    <m/>
    <m/>
    <m/>
    <m/>
    <m/>
    <m/>
    <n v="5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5-31T00:00:00"/>
    <s v="Wakanui"/>
    <m/>
    <m/>
    <m/>
    <m/>
    <m/>
    <m/>
    <m/>
    <m/>
    <m/>
    <m/>
    <m/>
    <m/>
    <m/>
    <m/>
    <m/>
    <m/>
    <m/>
    <m/>
    <m/>
    <m/>
    <m/>
    <m/>
    <m/>
    <m/>
    <m/>
    <n v="0.70510357668446499"/>
    <m/>
    <m/>
    <m/>
    <m/>
    <m/>
    <m/>
    <m/>
    <m/>
    <m/>
    <m/>
    <m/>
    <m/>
    <m/>
    <m/>
    <m/>
    <m/>
    <m/>
    <n v="24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6-11T00:00:00"/>
    <s v="Wakanui"/>
    <m/>
    <n v="370.2"/>
    <n v="0.2175"/>
    <n v="0.26224999999999998"/>
    <n v="0.25724999999999998"/>
    <n v="0.25024999999999997"/>
    <n v="0.27875"/>
    <n v="0.21099999999999999"/>
    <n v="0.19775000000000001"/>
    <n v="0.176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6-13T00:00:00"/>
    <s v="Wakanui"/>
    <m/>
    <m/>
    <m/>
    <m/>
    <m/>
    <m/>
    <m/>
    <m/>
    <m/>
    <m/>
    <m/>
    <m/>
    <m/>
    <m/>
    <m/>
    <m/>
    <m/>
    <m/>
    <m/>
    <m/>
    <m/>
    <m/>
    <m/>
    <m/>
    <n v="7.95"/>
    <n v="0.774650813327591"/>
    <m/>
    <m/>
    <m/>
    <m/>
    <m/>
    <n v="6.9"/>
    <m/>
    <m/>
    <m/>
    <m/>
    <m/>
    <m/>
    <m/>
    <m/>
    <m/>
    <m/>
    <m/>
    <n v="25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6-25T00:00:00"/>
    <s v="Wakanui"/>
    <m/>
    <n v="422.07499999999999"/>
    <n v="0.29962499999999997"/>
    <n v="0.29375000000000001"/>
    <n v="0.27550000000000002"/>
    <n v="0.26974999999999999"/>
    <n v="0.29549999999999998"/>
    <n v="0.25674999999999998"/>
    <n v="0.22475000000000001"/>
    <n v="0.19475000000000001"/>
    <m/>
    <m/>
    <m/>
    <m/>
    <m/>
    <m/>
    <m/>
    <m/>
    <m/>
    <m/>
    <m/>
    <m/>
    <m/>
    <m/>
    <n v="8.5500000000000007"/>
    <n v="0.94385341631775599"/>
    <m/>
    <m/>
    <m/>
    <m/>
    <m/>
    <n v="7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7-0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7-04T00:00:00"/>
    <s v="Wakanui"/>
    <m/>
    <m/>
    <m/>
    <m/>
    <m/>
    <m/>
    <m/>
    <m/>
    <m/>
    <m/>
    <m/>
    <m/>
    <m/>
    <m/>
    <n v="249.91249999999999"/>
    <n v="0"/>
    <m/>
    <m/>
    <m/>
    <m/>
    <m/>
    <m/>
    <m/>
    <n v="0"/>
    <m/>
    <m/>
    <m/>
    <m/>
    <m/>
    <m/>
    <m/>
    <m/>
    <n v="2.6411303739170742"/>
    <m/>
    <m/>
    <n v="149.643660688804"/>
    <m/>
    <m/>
    <n v="17649.463811297133"/>
    <m/>
    <m/>
    <m/>
    <m/>
    <m/>
    <n v="172.02380952381"/>
    <m/>
    <m/>
    <n v="0"/>
    <m/>
    <m/>
    <m/>
    <m/>
    <n v="96.235808744906095"/>
    <n v="1391.36904761905"/>
    <m/>
    <m/>
    <m/>
    <m/>
    <m/>
    <m/>
    <m/>
    <m/>
    <m/>
    <m/>
    <m/>
    <m/>
    <m/>
    <m/>
    <m/>
    <m/>
    <m/>
    <m/>
    <m/>
    <m/>
  </r>
  <r>
    <s v="Lincoln2014IrrigVeryEarly"/>
    <d v="2013-07-10T00:00:00"/>
    <s v="Wakanui"/>
    <m/>
    <m/>
    <m/>
    <m/>
    <m/>
    <m/>
    <m/>
    <m/>
    <m/>
    <m/>
    <m/>
    <m/>
    <m/>
    <m/>
    <m/>
    <m/>
    <m/>
    <m/>
    <m/>
    <m/>
    <m/>
    <m/>
    <m/>
    <m/>
    <n v="9"/>
    <m/>
    <m/>
    <m/>
    <m/>
    <m/>
    <m/>
    <n v="7.9"/>
    <m/>
    <m/>
    <m/>
    <m/>
    <m/>
    <m/>
    <m/>
    <m/>
    <m/>
    <m/>
    <m/>
    <n v="27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7-11T00:00:00"/>
    <s v="Wakanui"/>
    <m/>
    <n v="417"/>
    <n v="0.25824999999999998"/>
    <n v="0.28575"/>
    <n v="0.27274999999999999"/>
    <n v="0.27200000000000002"/>
    <n v="0.29849999999999999"/>
    <n v="0.25700000000000001"/>
    <n v="0.23300000000000001"/>
    <n v="0.20774999999999999"/>
    <m/>
    <m/>
    <m/>
    <m/>
    <m/>
    <m/>
    <m/>
    <m/>
    <m/>
    <m/>
    <m/>
    <m/>
    <m/>
    <m/>
    <m/>
    <n v="0.9640766873285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7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7-29T00:00:00"/>
    <s v="Wakanui"/>
    <m/>
    <m/>
    <m/>
    <m/>
    <m/>
    <m/>
    <m/>
    <m/>
    <m/>
    <m/>
    <m/>
    <m/>
    <m/>
    <m/>
    <m/>
    <m/>
    <m/>
    <m/>
    <m/>
    <m/>
    <m/>
    <m/>
    <m/>
    <m/>
    <n v="9.9"/>
    <n v="0.97984586789362804"/>
    <m/>
    <m/>
    <m/>
    <m/>
    <m/>
    <n v="8.80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7-30T00:00:00"/>
    <s v="Wakanui"/>
    <m/>
    <n v="411"/>
    <n v="0.24625"/>
    <n v="0.27750000000000002"/>
    <n v="0.26724999999999999"/>
    <n v="0.26774999999999999"/>
    <n v="0.29375000000000001"/>
    <n v="0.25224999999999997"/>
    <n v="0.23350000000000001"/>
    <n v="0.216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8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8-14T00:00:00"/>
    <s v="Wakanui"/>
    <m/>
    <m/>
    <m/>
    <m/>
    <m/>
    <m/>
    <m/>
    <m/>
    <m/>
    <m/>
    <m/>
    <m/>
    <m/>
    <m/>
    <m/>
    <m/>
    <m/>
    <m/>
    <m/>
    <m/>
    <m/>
    <m/>
    <m/>
    <m/>
    <n v="10.65"/>
    <m/>
    <m/>
    <m/>
    <m/>
    <m/>
    <m/>
    <n v="9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8-29T00:00:00"/>
    <s v="Wakanui"/>
    <m/>
    <n v="383.97500000000002"/>
    <n v="0.198125"/>
    <n v="0.2505"/>
    <n v="0.252"/>
    <n v="0.24725"/>
    <n v="0.28675"/>
    <n v="0.24049999999999999"/>
    <n v="0.22975000000000001"/>
    <n v="0.2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8-30T00:00:00"/>
    <s v="Wakanui"/>
    <m/>
    <m/>
    <m/>
    <m/>
    <m/>
    <m/>
    <m/>
    <m/>
    <m/>
    <m/>
    <m/>
    <m/>
    <m/>
    <m/>
    <m/>
    <m/>
    <m/>
    <m/>
    <m/>
    <m/>
    <m/>
    <m/>
    <m/>
    <m/>
    <n v="11.8"/>
    <n v="0.94595099617835499"/>
    <m/>
    <m/>
    <m/>
    <m/>
    <m/>
    <n v="10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9-03T00:00:00"/>
    <s v="Wakanui"/>
    <m/>
    <m/>
    <m/>
    <m/>
    <m/>
    <m/>
    <m/>
    <m/>
    <m/>
    <m/>
    <m/>
    <m/>
    <m/>
    <m/>
    <n v="627.47023809523796"/>
    <n v="0"/>
    <m/>
    <m/>
    <m/>
    <m/>
    <m/>
    <m/>
    <m/>
    <n v="0"/>
    <m/>
    <m/>
    <m/>
    <m/>
    <m/>
    <m/>
    <m/>
    <m/>
    <n v="6.2240336677711134"/>
    <m/>
    <m/>
    <n v="279.77525061768"/>
    <m/>
    <m/>
    <n v="22246.548449263704"/>
    <m/>
    <m/>
    <m/>
    <m/>
    <m/>
    <n v="154.166666666667"/>
    <m/>
    <m/>
    <n v="0"/>
    <m/>
    <m/>
    <m/>
    <m/>
    <n v="233.92020932238299"/>
    <n v="1076.7261904761899"/>
    <m/>
    <m/>
    <m/>
    <m/>
    <m/>
    <m/>
    <m/>
    <m/>
    <m/>
    <m/>
    <m/>
    <m/>
    <m/>
    <m/>
    <m/>
    <m/>
    <m/>
    <m/>
    <m/>
    <m/>
  </r>
  <r>
    <s v="Lincoln2014IrrigVeryEarly"/>
    <d v="2013-09-09T00:00:00"/>
    <s v="Wakanui"/>
    <m/>
    <m/>
    <m/>
    <m/>
    <m/>
    <m/>
    <m/>
    <m/>
    <m/>
    <m/>
    <m/>
    <m/>
    <m/>
    <m/>
    <m/>
    <m/>
    <m/>
    <m/>
    <m/>
    <m/>
    <m/>
    <m/>
    <m/>
    <m/>
    <n v="12.15"/>
    <m/>
    <m/>
    <m/>
    <m/>
    <m/>
    <m/>
    <n v="10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9-10T00:00:00"/>
    <s v="Wakanui"/>
    <m/>
    <m/>
    <m/>
    <m/>
    <m/>
    <m/>
    <m/>
    <m/>
    <m/>
    <m/>
    <m/>
    <m/>
    <m/>
    <m/>
    <m/>
    <m/>
    <m/>
    <m/>
    <m/>
    <m/>
    <m/>
    <m/>
    <m/>
    <m/>
    <m/>
    <n v="0.990214136560340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9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9-16T00:00:00"/>
    <s v="Wakanui"/>
    <m/>
    <n v="345.77499999999998"/>
    <n v="0.15437500000000001"/>
    <n v="0.21174999999999999"/>
    <n v="0.21775"/>
    <n v="0.21775"/>
    <n v="0.27274999999999999"/>
    <n v="0.22650000000000001"/>
    <n v="0.21975"/>
    <n v="0.208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9-25T00:00:00"/>
    <s v="Wakanui"/>
    <m/>
    <n v="343.52499999999998"/>
    <n v="0.19437499999999999"/>
    <n v="0.20474999999999999"/>
    <n v="0.20774999999999999"/>
    <n v="0.20649999999999999"/>
    <n v="0.26150000000000001"/>
    <n v="0.2185"/>
    <n v="0.2175"/>
    <n v="0.206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09-27T00:00:00"/>
    <s v="Wakanui"/>
    <m/>
    <m/>
    <m/>
    <m/>
    <m/>
    <m/>
    <m/>
    <m/>
    <m/>
    <m/>
    <m/>
    <m/>
    <m/>
    <m/>
    <m/>
    <m/>
    <m/>
    <m/>
    <m/>
    <m/>
    <m/>
    <m/>
    <m/>
    <m/>
    <n v="13.3"/>
    <m/>
    <m/>
    <m/>
    <m/>
    <m/>
    <m/>
    <n v="12.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0-01T00:00:00"/>
    <s v="Wakanui"/>
    <m/>
    <n v="326.64999999999998"/>
    <n v="0.12875"/>
    <n v="0.20349999999999999"/>
    <n v="0.20624999999999999"/>
    <n v="0.20200000000000001"/>
    <n v="0.25824999999999998"/>
    <n v="0.21425"/>
    <n v="0.21525"/>
    <n v="0.204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0-08T00:00:00"/>
    <s v="Wakanui"/>
    <m/>
    <n v="306.64999999999998"/>
    <n v="0.113"/>
    <n v="0.1905"/>
    <n v="0.18575"/>
    <n v="0.1845"/>
    <n v="0.24675"/>
    <n v="0.20275000000000001"/>
    <n v="0.20974999999999999"/>
    <n v="0.2002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0-11T00:00:00"/>
    <s v="Wakanui"/>
    <m/>
    <m/>
    <m/>
    <m/>
    <m/>
    <m/>
    <m/>
    <m/>
    <m/>
    <m/>
    <m/>
    <m/>
    <m/>
    <m/>
    <m/>
    <m/>
    <m/>
    <m/>
    <m/>
    <m/>
    <m/>
    <m/>
    <m/>
    <m/>
    <n v="14.25"/>
    <m/>
    <m/>
    <m/>
    <m/>
    <m/>
    <m/>
    <n v="13.05"/>
    <m/>
    <m/>
    <m/>
    <m/>
    <m/>
    <m/>
    <m/>
    <m/>
    <m/>
    <m/>
    <m/>
    <n v="37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0-15T00:00:00"/>
    <s v="Wakanui"/>
    <m/>
    <n v="294.7"/>
    <n v="0.10125000000000001"/>
    <n v="0.18149999999999999"/>
    <n v="0.17574999999999999"/>
    <n v="0.17599999999999999"/>
    <n v="0.23824999999999999"/>
    <n v="0.19700000000000001"/>
    <n v="0.20424999999999999"/>
    <n v="0.199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0-16T00:00:00"/>
    <s v="Wakanui"/>
    <m/>
    <m/>
    <m/>
    <m/>
    <m/>
    <m/>
    <m/>
    <m/>
    <m/>
    <m/>
    <m/>
    <m/>
    <m/>
    <m/>
    <m/>
    <m/>
    <m/>
    <m/>
    <m/>
    <m/>
    <m/>
    <m/>
    <m/>
    <m/>
    <m/>
    <n v="0.97848648001141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0-22T00:00:00"/>
    <s v="Wakanui"/>
    <m/>
    <n v="266.85000000000002"/>
    <n v="8.1500000000000003E-2"/>
    <n v="0.16450000000000001"/>
    <n v="0.1525"/>
    <n v="0.14849999999999999"/>
    <n v="0.21274999999999999"/>
    <n v="0.18375"/>
    <n v="0.19875000000000001"/>
    <n v="0.192"/>
    <m/>
    <m/>
    <m/>
    <m/>
    <n v="1264.4690685196199"/>
    <n v="0"/>
    <m/>
    <m/>
    <m/>
    <m/>
    <m/>
    <m/>
    <m/>
    <n v="0"/>
    <m/>
    <m/>
    <m/>
    <m/>
    <m/>
    <m/>
    <m/>
    <m/>
    <n v="7.6460656976249304"/>
    <m/>
    <m/>
    <n v="360.01356189730001"/>
    <m/>
    <m/>
    <n v="21238.27129547442"/>
    <m/>
    <m/>
    <m/>
    <m/>
    <m/>
    <n v="140.47619047619"/>
    <m/>
    <m/>
    <n v="0"/>
    <m/>
    <m/>
    <m/>
    <m/>
    <n v="740.75388452105904"/>
    <n v="646.30952380952397"/>
    <m/>
    <m/>
    <m/>
    <m/>
    <m/>
    <m/>
    <m/>
    <m/>
    <m/>
    <m/>
    <m/>
    <m/>
    <m/>
    <m/>
    <m/>
    <m/>
    <m/>
    <m/>
    <m/>
    <m/>
  </r>
  <r>
    <s v="Lincoln2014IrrigVeryEarly"/>
    <d v="2013-10-23T00:00:00"/>
    <s v="Wakanui"/>
    <m/>
    <m/>
    <m/>
    <m/>
    <m/>
    <m/>
    <m/>
    <m/>
    <m/>
    <m/>
    <m/>
    <m/>
    <m/>
    <m/>
    <m/>
    <m/>
    <m/>
    <m/>
    <m/>
    <m/>
    <m/>
    <m/>
    <m/>
    <m/>
    <n v="14.4"/>
    <m/>
    <m/>
    <m/>
    <m/>
    <m/>
    <m/>
    <n v="13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0-29T00:00:00"/>
    <s v="Wakanui"/>
    <m/>
    <n v="247.75"/>
    <n v="7.0999999999999994E-2"/>
    <n v="0.15375"/>
    <n v="0.13900000000000001"/>
    <n v="0.12775"/>
    <n v="0.19025"/>
    <n v="0.16775000000000001"/>
    <n v="0.19525000000000001"/>
    <n v="0.19400000000000001"/>
    <m/>
    <m/>
    <m/>
    <m/>
    <m/>
    <m/>
    <m/>
    <m/>
    <m/>
    <m/>
    <m/>
    <m/>
    <m/>
    <m/>
    <n v="14.4"/>
    <m/>
    <m/>
    <m/>
    <m/>
    <m/>
    <m/>
    <n v="14.4"/>
    <m/>
    <m/>
    <m/>
    <m/>
    <m/>
    <m/>
    <m/>
    <m/>
    <m/>
    <m/>
    <m/>
    <n v="43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1-04T00:00:00"/>
    <s v="Wakanui"/>
    <m/>
    <m/>
    <m/>
    <m/>
    <m/>
    <m/>
    <m/>
    <m/>
    <m/>
    <m/>
    <m/>
    <m/>
    <m/>
    <m/>
    <n v="1697.77490338695"/>
    <n v="90.914567003961295"/>
    <m/>
    <m/>
    <m/>
    <m/>
    <m/>
    <m/>
    <m/>
    <n v="0"/>
    <m/>
    <m/>
    <m/>
    <m/>
    <m/>
    <m/>
    <m/>
    <m/>
    <n v="6.49265726513367"/>
    <m/>
    <m/>
    <n v="368.32647508461997"/>
    <m/>
    <m/>
    <n v="17627.45201425457"/>
    <m/>
    <m/>
    <m/>
    <m/>
    <n v="55"/>
    <n v="152.97619047619"/>
    <m/>
    <m/>
    <n v="90.914567003961295"/>
    <m/>
    <m/>
    <m/>
    <m/>
    <n v="1006.0240635934"/>
    <n v="768.86904761904805"/>
    <m/>
    <m/>
    <m/>
    <m/>
    <m/>
    <m/>
    <m/>
    <m/>
    <m/>
    <m/>
    <m/>
    <m/>
    <m/>
    <m/>
    <m/>
    <m/>
    <m/>
    <m/>
    <m/>
    <m/>
  </r>
  <r>
    <s v="Lincoln2014IrrigVeryEarly"/>
    <d v="2013-11-05T00:00:00"/>
    <s v="Wakanui"/>
    <m/>
    <n v="227.05"/>
    <n v="6.4500000000000002E-2"/>
    <n v="0.14449999999999999"/>
    <n v="0.12825"/>
    <n v="0.1115"/>
    <n v="0.16675000000000001"/>
    <n v="0.14974999999999999"/>
    <n v="0.18375"/>
    <n v="0.18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1-08T00:00:00"/>
    <s v="Wakanui"/>
    <m/>
    <m/>
    <m/>
    <m/>
    <m/>
    <m/>
    <m/>
    <m/>
    <m/>
    <m/>
    <m/>
    <m/>
    <m/>
    <m/>
    <m/>
    <m/>
    <m/>
    <m/>
    <m/>
    <m/>
    <m/>
    <m/>
    <m/>
    <m/>
    <m/>
    <n v="0.96273598520689396"/>
    <m/>
    <m/>
    <m/>
    <m/>
    <m/>
    <m/>
    <m/>
    <m/>
    <m/>
    <m/>
    <m/>
    <m/>
    <m/>
    <m/>
    <m/>
    <m/>
    <m/>
    <n v="59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1-12T00:00:00"/>
    <s v="Wakanui"/>
    <m/>
    <n v="216.6"/>
    <n v="6.0749999999999998E-2"/>
    <n v="0.14199999999999999"/>
    <n v="0.12375"/>
    <n v="0.10475"/>
    <n v="0.15475"/>
    <n v="0.13675000000000001"/>
    <n v="0.17649999999999999"/>
    <n v="0.18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1-18T00:00:00"/>
    <s v="Wakanui"/>
    <m/>
    <m/>
    <m/>
    <m/>
    <m/>
    <m/>
    <m/>
    <m/>
    <m/>
    <m/>
    <m/>
    <m/>
    <m/>
    <m/>
    <n v="1996.7879625524299"/>
    <n v="280.92967238115"/>
    <m/>
    <m/>
    <m/>
    <m/>
    <m/>
    <m/>
    <m/>
    <n v="11.1536805863099"/>
    <m/>
    <m/>
    <m/>
    <m/>
    <m/>
    <m/>
    <m/>
    <m/>
    <n v="5.7135892885851502"/>
    <m/>
    <m/>
    <n v="323.34682873755798"/>
    <m/>
    <m/>
    <n v="17670.157183519317"/>
    <m/>
    <m/>
    <m/>
    <m/>
    <m/>
    <n v="138.69047619047601"/>
    <m/>
    <m/>
    <n v="269.77599179484002"/>
    <m/>
    <m/>
    <m/>
    <m/>
    <n v="1102.3813742232601"/>
    <n v="660.11904761904805"/>
    <m/>
    <m/>
    <m/>
    <m/>
    <m/>
    <m/>
    <m/>
    <m/>
    <m/>
    <m/>
    <m/>
    <m/>
    <m/>
    <m/>
    <m/>
    <m/>
    <m/>
    <m/>
    <m/>
    <m/>
  </r>
  <r>
    <s v="Lincoln2014IrrigVeryEarly"/>
    <d v="2013-11-18T00:00:00"/>
    <s v="Wakanui"/>
    <m/>
    <m/>
    <m/>
    <m/>
    <m/>
    <m/>
    <m/>
    <m/>
    <m/>
    <m/>
    <m/>
    <m/>
    <m/>
    <m/>
    <m/>
    <m/>
    <m/>
    <m/>
    <m/>
    <m/>
    <m/>
    <m/>
    <m/>
    <m/>
    <m/>
    <n v="0.96327461063401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1-19T00:00:00"/>
    <s v="Wakanui"/>
    <m/>
    <n v="206.4"/>
    <n v="6.0249999999999998E-2"/>
    <n v="0.13950000000000001"/>
    <n v="0.12225"/>
    <n v="9.7250000000000003E-2"/>
    <n v="0.14074999999999999"/>
    <n v="0.1255"/>
    <n v="0.16875000000000001"/>
    <n v="0.177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1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.424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1-26T00:00:00"/>
    <s v="Wakanui"/>
    <m/>
    <n v="232.65"/>
    <n v="0.12275"/>
    <n v="0.18575"/>
    <n v="0.13375000000000001"/>
    <n v="0.10174999999999999"/>
    <n v="0.14424999999999999"/>
    <n v="0.1285"/>
    <n v="0.17"/>
    <n v="0.176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1-2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.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2-02T00:00:00"/>
    <s v="Wakanui"/>
    <m/>
    <m/>
    <m/>
    <m/>
    <m/>
    <m/>
    <m/>
    <m/>
    <m/>
    <m/>
    <m/>
    <m/>
    <m/>
    <m/>
    <n v="2130.6560161990801"/>
    <n v="450.87699856339202"/>
    <m/>
    <m/>
    <m/>
    <m/>
    <m/>
    <m/>
    <m/>
    <n v="168.78927445061501"/>
    <m/>
    <m/>
    <m/>
    <m/>
    <m/>
    <m/>
    <m/>
    <m/>
    <n v="4.1477986688160398"/>
    <m/>
    <m/>
    <n v="282.85263381032598"/>
    <m/>
    <m/>
    <n v="14664.168450336763"/>
    <m/>
    <m/>
    <m/>
    <m/>
    <m/>
    <n v="134.52380952381"/>
    <m/>
    <m/>
    <n v="282.08772411277698"/>
    <m/>
    <m/>
    <m/>
    <m/>
    <n v="1103.5933025454101"/>
    <n v="752.32142857142901"/>
    <m/>
    <m/>
    <m/>
    <m/>
    <m/>
    <m/>
    <m/>
    <m/>
    <m/>
    <m/>
    <m/>
    <m/>
    <m/>
    <m/>
    <m/>
    <m/>
    <m/>
    <m/>
    <m/>
    <m/>
  </r>
  <r>
    <s v="Lincoln2014IrrigVeryEarly"/>
    <d v="2013-12-03T00:00:00"/>
    <s v="Wakanui"/>
    <m/>
    <n v="248"/>
    <n v="0.14549999999999999"/>
    <n v="0.21925"/>
    <n v="0.14774999999999999"/>
    <n v="0.10675"/>
    <n v="0.14974999999999999"/>
    <n v="0.12825"/>
    <n v="0.16900000000000001"/>
    <n v="0.173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2-05T00:00:00"/>
    <s v="Wakanui"/>
    <m/>
    <m/>
    <m/>
    <m/>
    <m/>
    <m/>
    <m/>
    <m/>
    <m/>
    <m/>
    <m/>
    <m/>
    <m/>
    <m/>
    <m/>
    <m/>
    <m/>
    <m/>
    <m/>
    <m/>
    <m/>
    <m/>
    <m/>
    <m/>
    <m/>
    <n v="0.97775058173032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2-10T00:00:00"/>
    <s v="Wakanui"/>
    <m/>
    <n v="254.05"/>
    <n v="0.13100000000000001"/>
    <n v="0.23599999999999999"/>
    <n v="0.16500000000000001"/>
    <n v="0.11425"/>
    <n v="0.15275"/>
    <n v="0.13175000000000001"/>
    <n v="0.16800000000000001"/>
    <n v="0.171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2-1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2-17T00:00:00"/>
    <s v="Wakanui"/>
    <m/>
    <n v="278.35000000000002"/>
    <n v="0.17374999999999999"/>
    <n v="0.26924999999999999"/>
    <n v="0.20250000000000001"/>
    <n v="0.125"/>
    <n v="0.15725"/>
    <n v="0.13175000000000001"/>
    <n v="0.16550000000000001"/>
    <n v="0.16675000000000001"/>
    <m/>
    <m/>
    <m/>
    <m/>
    <n v="2922.36627486731"/>
    <n v="1071.16734325886"/>
    <m/>
    <m/>
    <m/>
    <m/>
    <m/>
    <m/>
    <m/>
    <n v="789.07961914608097"/>
    <m/>
    <m/>
    <m/>
    <m/>
    <m/>
    <m/>
    <m/>
    <m/>
    <n v="4.95389238058047"/>
    <m/>
    <m/>
    <n v="314.36554102984002"/>
    <m/>
    <m/>
    <n v="15758.382309816328"/>
    <m/>
    <m/>
    <m/>
    <m/>
    <m/>
    <n v="172.61904761904799"/>
    <m/>
    <m/>
    <n v="282.08772411277698"/>
    <m/>
    <m/>
    <m/>
    <m/>
    <n v="1131.7014462442501"/>
    <n v="813.92857142857099"/>
    <m/>
    <m/>
    <m/>
    <m/>
    <m/>
    <m/>
    <m/>
    <m/>
    <m/>
    <m/>
    <m/>
    <m/>
    <m/>
    <m/>
    <m/>
    <m/>
    <m/>
    <m/>
    <m/>
    <m/>
  </r>
  <r>
    <s v="Lincoln2014IrrigVeryEarly"/>
    <d v="2013-12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2-20T00:00:00"/>
    <s v="Wakanui"/>
    <m/>
    <m/>
    <m/>
    <m/>
    <m/>
    <m/>
    <m/>
    <m/>
    <m/>
    <m/>
    <m/>
    <m/>
    <m/>
    <m/>
    <m/>
    <m/>
    <m/>
    <m/>
    <m/>
    <m/>
    <m/>
    <m/>
    <m/>
    <m/>
    <m/>
    <n v="0.98882777807271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2-24T00:00:00"/>
    <s v="Wakanui"/>
    <m/>
    <n v="300.55"/>
    <n v="0.20399999999999999"/>
    <n v="0.28225"/>
    <n v="0.24099999999999999"/>
    <n v="0.151"/>
    <n v="0.16400000000000001"/>
    <n v="0.13125000000000001"/>
    <n v="0.16375000000000001"/>
    <n v="0.165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2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3-12-31T00:00:00"/>
    <s v="Wakanui"/>
    <m/>
    <n v="286.25"/>
    <n v="0.16475000000000001"/>
    <n v="0.26100000000000001"/>
    <n v="0.22650000000000001"/>
    <n v="0.15325"/>
    <n v="0.17100000000000001"/>
    <n v="0.13425000000000001"/>
    <n v="0.1605"/>
    <n v="0.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4-01-06T00:00:00"/>
    <s v="Wakanui"/>
    <m/>
    <m/>
    <m/>
    <m/>
    <m/>
    <m/>
    <m/>
    <m/>
    <m/>
    <m/>
    <m/>
    <m/>
    <m/>
    <m/>
    <m/>
    <m/>
    <m/>
    <m/>
    <m/>
    <m/>
    <m/>
    <m/>
    <m/>
    <m/>
    <m/>
    <n v="0.78291666610608701"/>
    <m/>
    <m/>
    <m/>
    <m/>
    <m/>
    <m/>
    <m/>
    <m/>
    <m/>
    <m/>
    <m/>
    <m/>
    <m/>
    <m/>
    <m/>
    <m/>
    <m/>
    <n v="87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4-01-07T00:00:00"/>
    <s v="Wakanui"/>
    <m/>
    <n v="243.8"/>
    <n v="7.5749999999999998E-2"/>
    <n v="0.20574999999999999"/>
    <n v="0.1915"/>
    <n v="0.13875000000000001"/>
    <n v="0.16425000000000001"/>
    <n v="0.129"/>
    <n v="0.157"/>
    <n v="0.1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4-01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9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4-01-14T00:00:00"/>
    <s v="Wakanui"/>
    <m/>
    <n v="226.2"/>
    <n v="6.5750000000000003E-2"/>
    <n v="0.18"/>
    <n v="0.16500000000000001"/>
    <n v="0.1265"/>
    <n v="0.15775"/>
    <n v="0.126"/>
    <n v="0.15475"/>
    <n v="0.15525"/>
    <m/>
    <m/>
    <m/>
    <m/>
    <m/>
    <m/>
    <m/>
    <m/>
    <m/>
    <m/>
    <m/>
    <m/>
    <m/>
    <m/>
    <m/>
    <n v="0.30249058887758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4-01-21T00:00:00"/>
    <s v="Wakanui"/>
    <m/>
    <n v="216.4"/>
    <n v="0.06"/>
    <n v="0.16900000000000001"/>
    <n v="0.152"/>
    <n v="0.1195"/>
    <n v="0.154"/>
    <n v="0.12425"/>
    <n v="0.1525"/>
    <n v="0.150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4-01-23T00:00:00"/>
    <s v="Wakanui"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d v="2014-01-25T00:00:00"/>
    <s v="Wakanui"/>
    <m/>
    <m/>
    <m/>
    <m/>
    <m/>
    <m/>
    <m/>
    <m/>
    <m/>
    <m/>
    <m/>
    <m/>
    <m/>
    <m/>
    <n v="2408.9480068087701"/>
    <n v="1221.2595441127801"/>
    <m/>
    <m/>
    <m/>
    <n v="4.3304985000000004E-2"/>
    <m/>
    <n v="21687.383565656499"/>
    <m/>
    <n v="939.17182000000003"/>
    <m/>
    <m/>
    <m/>
    <m/>
    <m/>
    <m/>
    <m/>
    <m/>
    <n v="0"/>
    <m/>
    <m/>
    <m/>
    <m/>
    <m/>
    <m/>
    <s v="HarvestRipe"/>
    <m/>
    <m/>
    <m/>
    <m/>
    <m/>
    <m/>
    <m/>
    <n v="282.08772411277698"/>
    <m/>
    <m/>
    <m/>
    <m/>
    <n v="780.86968134003996"/>
    <m/>
    <m/>
    <m/>
    <m/>
    <m/>
    <m/>
    <m/>
    <m/>
    <m/>
    <m/>
    <m/>
    <m/>
    <m/>
    <m/>
    <m/>
    <m/>
    <m/>
    <m/>
    <m/>
    <m/>
    <m/>
  </r>
  <r>
    <s v="Lincoln2014IrrigVeryEarly"/>
    <d v="2014-01-28T00:00:00"/>
    <s v="Wakanui"/>
    <m/>
    <n v="214.8"/>
    <n v="5.7500000000000002E-2"/>
    <n v="0.16500000000000001"/>
    <n v="0.152"/>
    <n v="0.11975"/>
    <n v="0.157"/>
    <n v="0.1245"/>
    <n v="0.15049999999999999"/>
    <n v="0.147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4IrrigVeryEarly"/>
    <m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n v="226.61499999999995"/>
    <n v="413.06149999999997"/>
    <n v="490.745"/>
    <n v="621.46800000000007"/>
    <n v="762.01199999999994"/>
    <n v="807.51799999999992"/>
    <n v="906.1244999999999"/>
    <n v="1029.1309999999999"/>
    <n v="1306.5894999999998"/>
    <n v="2021.5399999999997"/>
    <n v="2356.4605000000001"/>
    <n v="2301.1945000000005"/>
    <n v="2478.4910000000004"/>
    <n v="2406.0839999999998"/>
    <n v="2193.1025"/>
    <m/>
    <m/>
    <m/>
    <m/>
  </r>
  <r>
    <s v="Lincoln9192Irrig01"/>
    <d v="1991-09-02T00:00:00"/>
    <m/>
    <m/>
    <n v="416.53999999999996"/>
    <n v="0.27400000000000002"/>
    <n v="0.2954"/>
    <n v="0.28160000000000002"/>
    <n v="0.24840000000000001"/>
    <n v="0.23874999999999999"/>
    <n v="0.26919999999999999"/>
    <n v="0.26740000000000003"/>
    <n v="0.207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1"/>
    <d v="1991-09-10T00:00:00"/>
    <m/>
    <m/>
    <n v="418.79"/>
    <n v="0.28499999999999998"/>
    <n v="0.29925000000000002"/>
    <n v="0.28094999999999998"/>
    <n v="0.2487"/>
    <n v="0.2387"/>
    <n v="0.26615"/>
    <n v="0.26624999999999999"/>
    <n v="0.208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1"/>
    <d v="1991-09-16T00:00:00"/>
    <m/>
    <m/>
    <n v="431.30999999999995"/>
    <n v="0.30199999999999999"/>
    <n v="0.30235000000000001"/>
    <n v="0.28885"/>
    <n v="0.26255000000000001"/>
    <n v="0.25380000000000003"/>
    <n v="0.27260000000000001"/>
    <n v="0.26555000000000001"/>
    <n v="0.2088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1"/>
    <d v="1991-09-23T00:00:00"/>
    <m/>
    <m/>
    <n v="429.45000000000005"/>
    <n v="0.29649999999999999"/>
    <n v="0.30175000000000002"/>
    <n v="0.2883"/>
    <n v="0.26200000000000001"/>
    <n v="0.25324999999999998"/>
    <n v="0.27205000000000001"/>
    <n v="0.26500000000000001"/>
    <n v="0.20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1"/>
    <d v="1991-09-24T00:00:00"/>
    <m/>
    <m/>
    <m/>
    <m/>
    <m/>
    <m/>
    <m/>
    <m/>
    <m/>
    <m/>
    <m/>
    <m/>
    <m/>
    <m/>
    <m/>
    <n v="176.9"/>
    <m/>
    <m/>
    <m/>
    <m/>
    <m/>
    <m/>
    <m/>
    <m/>
    <m/>
    <m/>
    <m/>
    <m/>
    <m/>
    <m/>
    <m/>
    <m/>
    <m/>
    <n v="2.445180342"/>
    <m/>
    <m/>
    <n v="107.97524296895159"/>
    <m/>
    <m/>
    <n v="223.73953576864537"/>
    <m/>
    <m/>
    <m/>
    <m/>
    <m/>
    <n v="187.5"/>
    <m/>
    <m/>
    <m/>
    <m/>
    <m/>
    <m/>
    <m/>
    <n v="68.924757031048429"/>
    <n v="657.5"/>
    <m/>
    <m/>
    <m/>
    <m/>
    <m/>
    <m/>
    <m/>
    <m/>
    <m/>
    <m/>
    <m/>
    <m/>
    <m/>
    <m/>
    <m/>
    <m/>
    <m/>
    <m/>
    <m/>
    <m/>
  </r>
  <r>
    <s v="Lincoln9192Irrig01"/>
    <d v="1991-10-01T00:00:00"/>
    <m/>
    <m/>
    <n v="406.59000000000003"/>
    <n v="0.25800000000000001"/>
    <n v="0.27200000000000002"/>
    <n v="0.27500000000000002"/>
    <n v="0.24745"/>
    <n v="0.24335000000000001"/>
    <n v="0.26784999999999998"/>
    <n v="0.26565"/>
    <n v="0.203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1"/>
    <d v="1991-10-08T00:00:00"/>
    <m/>
    <m/>
    <n v="415"/>
    <n v="0.27150000000000002"/>
    <n v="0.29335"/>
    <n v="0.27875"/>
    <n v="0.24575"/>
    <n v="0.24554999999999999"/>
    <n v="0.26590000000000003"/>
    <n v="0.26350000000000001"/>
    <n v="0.2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1"/>
    <d v="1991-10-10T00:00:00"/>
    <m/>
    <m/>
    <m/>
    <m/>
    <m/>
    <m/>
    <m/>
    <m/>
    <m/>
    <m/>
    <m/>
    <m/>
    <m/>
    <m/>
    <m/>
    <n v="419.20000000000005"/>
    <m/>
    <m/>
    <m/>
    <m/>
    <m/>
    <m/>
    <m/>
    <m/>
    <m/>
    <m/>
    <m/>
    <m/>
    <m/>
    <m/>
    <m/>
    <m/>
    <m/>
    <n v="6.9373268399999999"/>
    <m/>
    <m/>
    <n v="233.60221861471859"/>
    <m/>
    <m/>
    <n v="295.71342389847172"/>
    <m/>
    <m/>
    <m/>
    <m/>
    <m/>
    <n v="235"/>
    <m/>
    <m/>
    <m/>
    <m/>
    <m/>
    <m/>
    <m/>
    <n v="185.59778138528139"/>
    <n v="760"/>
    <m/>
    <m/>
    <m/>
    <m/>
    <m/>
    <m/>
    <m/>
    <m/>
    <m/>
    <m/>
    <m/>
    <m/>
    <m/>
    <m/>
    <m/>
    <m/>
    <m/>
    <m/>
    <m/>
    <m/>
  </r>
  <r>
    <s v="Lincoln9192Irrig01"/>
    <d v="1991-10-14T00:00:00"/>
    <m/>
    <m/>
    <n v="406.44000000000005"/>
    <n v="0.25700000000000001"/>
    <n v="0.27575"/>
    <n v="0.27565000000000001"/>
    <n v="0.24460000000000001"/>
    <n v="0.23769999999999999"/>
    <n v="0.26800000000000002"/>
    <n v="0.26374999999999998"/>
    <n v="0.209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1"/>
    <d v="1991-10-21T00:00:00"/>
    <m/>
    <m/>
    <n v="396.97"/>
    <n v="0.245"/>
    <n v="0.26755000000000001"/>
    <n v="0.26769999999999999"/>
    <n v="0.23874999999999999"/>
    <n v="0.23050000000000001"/>
    <n v="0.26269999999999999"/>
    <n v="0.26365"/>
    <n v="0.208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1"/>
    <d v="1991-10-22T00:00:00"/>
    <m/>
    <m/>
    <m/>
    <m/>
    <m/>
    <m/>
    <m/>
    <m/>
    <m/>
    <m/>
    <m/>
    <m/>
    <m/>
    <m/>
    <m/>
    <n v="589.625"/>
    <m/>
    <m/>
    <m/>
    <m/>
    <m/>
    <m/>
    <m/>
    <m/>
    <m/>
    <m/>
    <m/>
    <m/>
    <m/>
    <m/>
    <m/>
    <m/>
    <m/>
    <n v="7.7521683020000003"/>
    <m/>
    <m/>
    <n v="287.60125142533172"/>
    <m/>
    <m/>
    <n v="266.45650363924477"/>
    <m/>
    <m/>
    <m/>
    <m/>
    <m/>
    <n v="205"/>
    <m/>
    <m/>
    <m/>
    <m/>
    <m/>
    <m/>
    <m/>
    <n v="302.02374857466822"/>
    <n v="650"/>
    <m/>
    <m/>
    <m/>
    <m/>
    <m/>
    <m/>
    <m/>
    <m/>
    <m/>
    <m/>
    <m/>
    <m/>
    <m/>
    <m/>
    <m/>
    <m/>
    <m/>
    <m/>
    <m/>
    <m/>
  </r>
  <r>
    <s v="Lincoln9192Irrig01"/>
    <d v="1991-10-29T00:00:00"/>
    <m/>
    <m/>
    <n v="395.03"/>
    <n v="0.25800000000000001"/>
    <n v="0.27155000000000001"/>
    <n v="0.26369999999999999"/>
    <n v="0.2293"/>
    <n v="0.22635"/>
    <n v="0.25850000000000001"/>
    <n v="0.26200000000000001"/>
    <n v="0.205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1"/>
    <d v="1991-11-04T00:00:00"/>
    <m/>
    <m/>
    <n v="404.17999999999995"/>
    <n v="0.28449999999999998"/>
    <n v="0.29244999999999999"/>
    <n v="0.26755000000000001"/>
    <n v="0.23164999999999999"/>
    <n v="0.21845000000000001"/>
    <n v="0.2581"/>
    <n v="0.26095000000000002"/>
    <n v="0.207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1"/>
    <d v="1991-11-05T00:00:00"/>
    <m/>
    <m/>
    <m/>
    <m/>
    <m/>
    <m/>
    <m/>
    <m/>
    <m/>
    <m/>
    <m/>
    <m/>
    <m/>
    <m/>
    <n v="20.823239999999998"/>
    <n v="963.05"/>
    <m/>
    <m/>
    <m/>
    <m/>
    <m/>
    <m/>
    <m/>
    <m/>
    <m/>
    <m/>
    <m/>
    <m/>
    <m/>
    <m/>
    <n v="4.5250000000000341"/>
    <m/>
    <m/>
    <n v="9.7284178820000005"/>
    <m/>
    <m/>
    <n v="361.81232314506013"/>
    <m/>
    <m/>
    <n v="268.71847668964944"/>
    <m/>
    <m/>
    <m/>
    <m/>
    <m/>
    <n v="252.5"/>
    <m/>
    <m/>
    <m/>
    <m/>
    <m/>
    <m/>
    <m/>
    <n v="596.7126768549399"/>
    <n v="702.5"/>
    <m/>
    <m/>
    <m/>
    <m/>
    <m/>
    <m/>
    <m/>
    <m/>
    <m/>
    <m/>
    <m/>
    <m/>
    <m/>
    <m/>
    <m/>
    <m/>
    <m/>
    <m/>
    <m/>
    <m/>
  </r>
  <r>
    <s v="Lincoln9192Irrig01"/>
    <d v="1991-11-11T00:00:00"/>
    <m/>
    <m/>
    <n v="400.12"/>
    <n v="0.27200000000000002"/>
    <n v="0.28510000000000002"/>
    <n v="0.27155000000000001"/>
    <n v="0.23100000000000001"/>
    <n v="0.21820000000000001"/>
    <n v="0.25850000000000001"/>
    <n v="0.2586"/>
    <n v="0.205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1"/>
    <d v="1991-11-18T00:00:00"/>
    <m/>
    <m/>
    <n v="390.82"/>
    <n v="0.25950000000000001"/>
    <n v="0.27029999999999998"/>
    <n v="0.26085000000000003"/>
    <n v="0.22140000000000001"/>
    <n v="0.20974999999999999"/>
    <n v="0.25595000000000001"/>
    <n v="0.26624999999999999"/>
    <n v="0.2101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1"/>
    <d v="1991-11-19T00:00:00"/>
    <m/>
    <m/>
    <m/>
    <m/>
    <m/>
    <m/>
    <m/>
    <m/>
    <m/>
    <m/>
    <m/>
    <m/>
    <m/>
    <m/>
    <n v="16.97469308980784"/>
    <n v="1307.0749999999998"/>
    <n v="209.2"/>
    <n v="1.5699999999999999E-2"/>
    <n v="3.3094000000000001"/>
    <m/>
    <m/>
    <m/>
    <m/>
    <m/>
    <n v="0"/>
    <m/>
    <m/>
    <m/>
    <n v="0.96"/>
    <n v="3.7134999999999127E-2"/>
    <n v="3.8499999999999091"/>
    <m/>
    <m/>
    <n v="7.4438309"/>
    <n v="2.75E-2"/>
    <n v="8.2226707149549405"/>
    <n v="296.78687799745808"/>
    <m/>
    <m/>
    <n v="252.25139523084727"/>
    <m/>
    <m/>
    <m/>
    <m/>
    <m/>
    <n v="197.5"/>
    <n v="3.28444"/>
    <m/>
    <n v="254.63040113376925"/>
    <m/>
    <n v="7.0499999999999998E-3"/>
    <n v="5.5456149833543886"/>
    <m/>
    <n v="797.23812200254201"/>
    <n v="622.5"/>
    <m/>
    <m/>
    <m/>
    <m/>
    <m/>
    <m/>
    <m/>
    <m/>
    <m/>
    <m/>
    <m/>
    <m/>
    <m/>
    <m/>
    <m/>
    <m/>
    <m/>
    <m/>
    <m/>
    <m/>
  </r>
  <r>
    <s v="Lincoln9192Irrig01"/>
    <d v="1991-11-26T00:00:00"/>
    <m/>
    <m/>
    <m/>
    <m/>
    <m/>
    <m/>
    <m/>
    <m/>
    <m/>
    <m/>
    <m/>
    <m/>
    <m/>
    <m/>
    <n v="16.518178530475922"/>
    <n v="1501.2750000000001"/>
    <n v="216.97499999999999"/>
    <n v="1.37E-2"/>
    <n v="2.9288249999999998"/>
    <m/>
    <m/>
    <m/>
    <m/>
    <m/>
    <n v="0"/>
    <m/>
    <m/>
    <m/>
    <n v="0.90500000000000003"/>
    <n v="6.7077500000000623E-2"/>
    <n v="7.4250000000000682"/>
    <m/>
    <m/>
    <n v="6.1079999999999997"/>
    <n v="2.7199999999999998E-2"/>
    <n v="6.8581049873941424"/>
    <n v="252.83176271898637"/>
    <m/>
    <m/>
    <n v="242.00101999184005"/>
    <m/>
    <m/>
    <m/>
    <m/>
    <m/>
    <n v="197.5"/>
    <n v="2.9725575000000002"/>
    <m/>
    <n v="254.63040113376925"/>
    <m/>
    <n v="6.6999999999999994E-3"/>
    <n v="6.7700539087045062"/>
    <m/>
    <n v="1024.0432372810137"/>
    <n v="530"/>
    <m/>
    <m/>
    <m/>
    <m/>
    <m/>
    <m/>
    <m/>
    <m/>
    <m/>
    <m/>
    <m/>
    <m/>
    <m/>
    <m/>
    <m/>
    <m/>
    <m/>
    <m/>
    <m/>
    <m/>
  </r>
  <r>
    <s v="Lincoln9192Irrig01"/>
    <d v="1991-12-02T00:00:00"/>
    <m/>
    <m/>
    <n v="388.13"/>
    <n v="0.2535"/>
    <n v="0.29060000000000002"/>
    <n v="0.26390000000000002"/>
    <n v="0.21995000000000001"/>
    <n v="0.2011"/>
    <n v="0.24995000000000001"/>
    <n v="0.25900000000000001"/>
    <n v="0.20265"/>
    <m/>
    <m/>
    <m/>
    <n v="23.224855658839076"/>
    <n v="1751.7750000000001"/>
    <n v="300.70000000000005"/>
    <n v="1.6800000000000002E-2"/>
    <n v="5.0774500000000007"/>
    <m/>
    <m/>
    <m/>
    <m/>
    <m/>
    <n v="46.069598866230763"/>
    <m/>
    <m/>
    <m/>
    <n v="1.0649999999999999"/>
    <n v="5.7015000000000239E-2"/>
    <n v="5.3500000000000227"/>
    <m/>
    <m/>
    <n v="6.1319999999999997"/>
    <n v="3.295E-2"/>
    <n v="9.177757720799093"/>
    <n v="278.80272160160933"/>
    <m/>
    <m/>
    <n v="220.28747782556923"/>
    <m/>
    <m/>
    <m/>
    <m/>
    <m/>
    <n v="220"/>
    <n v="5.0517599999999998"/>
    <m/>
    <n v="254.63040113376925"/>
    <m/>
    <n v="7.8499999999999993E-3"/>
    <n v="9.0130328521978242"/>
    <m/>
    <n v="1166.9222783983907"/>
    <n v="582.5"/>
    <m/>
    <m/>
    <m/>
    <m/>
    <m/>
    <m/>
    <m/>
    <m/>
    <m/>
    <m/>
    <m/>
    <m/>
    <m/>
    <m/>
    <m/>
    <m/>
    <m/>
    <m/>
    <m/>
    <m/>
  </r>
  <r>
    <s v="Lincoln9192Irrig01"/>
    <d v="1991-12-09T00:00:00"/>
    <m/>
    <m/>
    <n v="398.44000000000005"/>
    <n v="0.29899999999999999"/>
    <n v="0.30330000000000001"/>
    <n v="0.27005000000000001"/>
    <n v="0.22195000000000001"/>
    <n v="0.19769999999999999"/>
    <n v="0.24579999999999999"/>
    <n v="0.25555"/>
    <n v="0.19885"/>
    <m/>
    <m/>
    <m/>
    <n v="30.176561076084887"/>
    <n v="2299.75"/>
    <n v="465"/>
    <n v="1.67E-2"/>
    <n v="7.8278999999999996"/>
    <m/>
    <m/>
    <m/>
    <m/>
    <m/>
    <n v="210.36959886623072"/>
    <m/>
    <m/>
    <m/>
    <n v="1.06"/>
    <n v="5.2419999999999273E-2"/>
    <n v="4.9499999999999318"/>
    <m/>
    <m/>
    <n v="7.7640000000000002"/>
    <n v="3.2599999999999997E-2"/>
    <n v="10.742754078445811"/>
    <n v="333.06652624967512"/>
    <m/>
    <m/>
    <n v="235.44298537234044"/>
    <m/>
    <m/>
    <m/>
    <m/>
    <m/>
    <n v="270"/>
    <n v="7.7655000000000003"/>
    <m/>
    <n v="254.63040113376925"/>
    <m/>
    <n v="7.8499999999999993E-3"/>
    <n v="11.662910979598024"/>
    <m/>
    <n v="1496.7334737503249"/>
    <n v="650"/>
    <m/>
    <m/>
    <m/>
    <m/>
    <m/>
    <m/>
    <m/>
    <m/>
    <m/>
    <m/>
    <m/>
    <m/>
    <m/>
    <m/>
    <m/>
    <m/>
    <m/>
    <m/>
    <m/>
    <m/>
  </r>
  <r>
    <s v="Lincoln9192Irrig01"/>
    <d v="1991-12-13T00:00:00"/>
    <m/>
    <m/>
    <m/>
    <m/>
    <m/>
    <m/>
    <m/>
    <m/>
    <m/>
    <m/>
    <m/>
    <m/>
    <m/>
    <m/>
    <n v="26.043576015999484"/>
    <n v="2326.25"/>
    <n v="532.25"/>
    <n v="1.6400000000000001E-2"/>
    <n v="8.6236749999999986"/>
    <m/>
    <m/>
    <m/>
    <m/>
    <m/>
    <n v="277.61959886623072"/>
    <m/>
    <m/>
    <m/>
    <n v="1.0499999999999998"/>
    <n v="8.3319999999999797E-2"/>
    <n v="7.875"/>
    <m/>
    <m/>
    <n v="6.4950000000000001"/>
    <n v="3.0199999999999994E-2"/>
    <n v="8.7302550265740848"/>
    <n v="289.08332865692591"/>
    <m/>
    <m/>
    <n v="224.66223601170537"/>
    <m/>
    <m/>
    <m/>
    <m/>
    <m/>
    <n v="332.5"/>
    <n v="8.7288999999999994"/>
    <m/>
    <n v="254.63040113376925"/>
    <m/>
    <n v="5.7499999999999999E-3"/>
    <n v="8.5477346187346015"/>
    <m/>
    <n v="1497.0416713430739"/>
    <n v="660"/>
    <m/>
    <m/>
    <m/>
    <m/>
    <m/>
    <m/>
    <m/>
    <m/>
    <m/>
    <m/>
    <m/>
    <m/>
    <m/>
    <m/>
    <m/>
    <m/>
    <m/>
    <m/>
    <m/>
    <m/>
  </r>
  <r>
    <s v="Lincoln9192Irrig01"/>
    <d v="1991-12-16T00:00:00"/>
    <m/>
    <m/>
    <n v="399.9"/>
    <n v="0.28249999999999997"/>
    <n v="0.30835000000000001"/>
    <n v="0.27955000000000002"/>
    <n v="0.22789999999999999"/>
    <n v="0.20144999999999999"/>
    <n v="0.24575"/>
    <n v="0.25390000000000001"/>
    <n v="0.2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1"/>
    <d v="1991-12-18T00:00:00"/>
    <m/>
    <m/>
    <m/>
    <m/>
    <m/>
    <m/>
    <m/>
    <m/>
    <m/>
    <m/>
    <m/>
    <m/>
    <m/>
    <m/>
    <n v="25.673543055451866"/>
    <n v="2224.7749999999996"/>
    <n v="552"/>
    <n v="1.5600000000000001E-2"/>
    <n v="8.6065500000000004"/>
    <m/>
    <m/>
    <m/>
    <m/>
    <m/>
    <n v="297.36959886623072"/>
    <m/>
    <m/>
    <m/>
    <n v="1.2650000000000001"/>
    <n v="6.4599999999999949E-2"/>
    <n v="5.125"/>
    <m/>
    <m/>
    <n v="6.3639999999999999"/>
    <n v="2.9649999999999999E-2"/>
    <n v="8.9393535466453748"/>
    <n v="301.05781254357851"/>
    <m/>
    <m/>
    <n v="211.87529539794821"/>
    <m/>
    <m/>
    <m/>
    <m/>
    <m/>
    <m/>
    <n v="8.6112000000000002"/>
    <m/>
    <n v="254.63040113376925"/>
    <m/>
    <n v="5.7999999999999996E-3"/>
    <n v="7.926234687247244"/>
    <m/>
    <n v="1366.5921874564215"/>
    <n v="570"/>
    <m/>
    <m/>
    <m/>
    <m/>
    <m/>
    <m/>
    <m/>
    <m/>
    <m/>
    <m/>
    <m/>
    <m/>
    <m/>
    <m/>
    <m/>
    <m/>
    <m/>
    <m/>
    <m/>
    <m/>
  </r>
  <r>
    <s v="Lincoln9192Irrig01"/>
    <d v="1991-12-23T00:00:00"/>
    <m/>
    <m/>
    <n v="380.27000000000004"/>
    <n v="0.24349999999999999"/>
    <n v="0.28225"/>
    <n v="0.26405000000000001"/>
    <n v="0.21815000000000001"/>
    <n v="0.19800000000000001"/>
    <n v="0.2422"/>
    <n v="0.25490000000000002"/>
    <n v="0.1983"/>
    <m/>
    <m/>
    <m/>
    <n v="26.051316182118509"/>
    <n v="2313.7000000000003"/>
    <n v="693.5"/>
    <n v="1.635E-2"/>
    <n v="11.215875"/>
    <m/>
    <m/>
    <m/>
    <m/>
    <m/>
    <n v="438.86959886623072"/>
    <m/>
    <m/>
    <m/>
    <n v="1.1400000000000001"/>
    <n v="8.5525000000000406E-2"/>
    <n v="7.3250000000000455"/>
    <m/>
    <m/>
    <n v="5.93"/>
    <n v="2.7800000000000002E-2"/>
    <n v="7.42109459107769"/>
    <n v="267.99170433129348"/>
    <m/>
    <m/>
    <n v="221.11453140161274"/>
    <m/>
    <m/>
    <m/>
    <m/>
    <m/>
    <m/>
    <n v="11.338725"/>
    <m/>
    <n v="254.63040113376925"/>
    <m/>
    <n v="5.4000000000000003E-3"/>
    <n v="7.1923015260921126"/>
    <m/>
    <n v="1344.8832956687065"/>
    <n v="575"/>
    <m/>
    <m/>
    <m/>
    <m/>
    <m/>
    <m/>
    <m/>
    <m/>
    <m/>
    <m/>
    <m/>
    <m/>
    <m/>
    <m/>
    <m/>
    <m/>
    <m/>
    <m/>
    <m/>
    <m/>
  </r>
  <r>
    <s v="Lincoln9192Irrig01"/>
    <d v="1991-12-30T00:00:00"/>
    <m/>
    <m/>
    <n v="385.9"/>
    <n v="0.28199999999999997"/>
    <n v="0.29239999999999999"/>
    <n v="0.26224999999999998"/>
    <n v="0.2107"/>
    <n v="0.19155"/>
    <n v="0.24015"/>
    <n v="0.25359999999999999"/>
    <n v="0.19685"/>
    <m/>
    <m/>
    <m/>
    <n v="20.07075129576306"/>
    <n v="2315.5499999999997"/>
    <n v="856.25"/>
    <n v="1.9050000000000001E-2"/>
    <n v="16.104225"/>
    <m/>
    <m/>
    <m/>
    <m/>
    <m/>
    <n v="601.61959886623072"/>
    <m/>
    <m/>
    <m/>
    <n v="1.08"/>
    <n v="8.1269999999999759E-2"/>
    <n v="12.999999999999886"/>
    <m/>
    <m/>
    <n v="3.9769999999999999"/>
    <n v="2.4700000000000003E-2"/>
    <n v="1.427045399061033"/>
    <n v="185.82946675982083"/>
    <m/>
    <m/>
    <n v="215.44985920610409"/>
    <m/>
    <m/>
    <m/>
    <m/>
    <m/>
    <m/>
    <n v="16.311562500000001"/>
    <m/>
    <n v="254.63040113376925"/>
    <m/>
    <n v="4.3E-3"/>
    <n v="2.1789169953051641"/>
    <m/>
    <n v="1260.4705332401793"/>
    <n v="512.5"/>
    <m/>
    <m/>
    <m/>
    <m/>
    <m/>
    <m/>
    <m/>
    <m/>
    <m/>
    <m/>
    <m/>
    <m/>
    <m/>
    <m/>
    <m/>
    <m/>
    <m/>
    <m/>
    <m/>
    <m/>
  </r>
  <r>
    <s v="Lincoln9192Irrig01"/>
    <d v="1992-01-06T00:00:00"/>
    <m/>
    <m/>
    <n v="388.87"/>
    <n v="0.26"/>
    <n v="0.29630000000000001"/>
    <n v="0.26565"/>
    <n v="0.22470000000000001"/>
    <n v="0.19844999999999999"/>
    <n v="0.24349999999999999"/>
    <n v="0.25390000000000001"/>
    <n v="0.20185"/>
    <m/>
    <m/>
    <m/>
    <n v="32.70966631327299"/>
    <n v="2595.6999999999998"/>
    <n v="1138"/>
    <n v="1.7899999999999999E-2"/>
    <n v="20.370200000000001"/>
    <m/>
    <m/>
    <m/>
    <m/>
    <m/>
    <n v="883.36959886623072"/>
    <m/>
    <m/>
    <m/>
    <n v="1.2949999999999999"/>
    <n v="0.19930749999999947"/>
    <n v="15.424999999999955"/>
    <m/>
    <m/>
    <n v="3.72"/>
    <n v="2.3250000000000003E-2"/>
    <n v="4.286981455160376"/>
    <n v="184.33694117584645"/>
    <m/>
    <m/>
    <n v="201.54768074630732"/>
    <m/>
    <m/>
    <m/>
    <m/>
    <m/>
    <m/>
    <n v="20.370200000000001"/>
    <m/>
    <n v="254.63040113376925"/>
    <m/>
    <n v="5.6000000000000008E-3"/>
    <n v="6.972615289579509"/>
    <m/>
    <n v="1257.9380588241536"/>
    <n v="572.5"/>
    <m/>
    <m/>
    <m/>
    <m/>
    <m/>
    <m/>
    <m/>
    <m/>
    <m/>
    <m/>
    <m/>
    <m/>
    <m/>
    <m/>
    <m/>
    <m/>
    <m/>
    <m/>
    <m/>
    <m/>
  </r>
  <r>
    <s v="Lincoln9192Irrig01"/>
    <d v="1992-01-10T00:00:00"/>
    <m/>
    <m/>
    <m/>
    <m/>
    <m/>
    <m/>
    <m/>
    <m/>
    <m/>
    <m/>
    <m/>
    <m/>
    <m/>
    <m/>
    <m/>
    <n v="2551.75"/>
    <n v="1214"/>
    <n v="2.0400000000000001E-2"/>
    <n v="24.576000000000001"/>
    <m/>
    <m/>
    <m/>
    <m/>
    <m/>
    <n v="959.36959886623072"/>
    <m/>
    <m/>
    <m/>
    <m/>
    <m/>
    <n v="10"/>
    <m/>
    <m/>
    <n v="0.77400000000000002"/>
    <n v="2.29E-2"/>
    <m/>
    <m/>
    <m/>
    <m/>
    <n v="126.66666666666666"/>
    <m/>
    <m/>
    <m/>
    <m/>
    <m/>
    <m/>
    <n v="24.765599999999999"/>
    <m/>
    <n v="254.63040113376925"/>
    <m/>
    <n v="5.1999999999999998E-3"/>
    <m/>
    <m/>
    <m/>
    <n v="605"/>
    <m/>
    <m/>
    <m/>
    <m/>
    <m/>
    <m/>
    <m/>
    <m/>
    <m/>
    <m/>
    <m/>
    <m/>
    <m/>
    <m/>
    <m/>
    <m/>
    <m/>
    <m/>
    <m/>
    <m/>
  </r>
  <r>
    <s v="Lincoln9192Irrig01"/>
    <d v="1992-01-13T00:00:00"/>
    <m/>
    <m/>
    <n v="382.33"/>
    <n v="0.2465"/>
    <n v="0.2964"/>
    <n v="0.26719999999999999"/>
    <n v="0.21909999999999999"/>
    <n v="0.19364999999999999"/>
    <n v="0.23945"/>
    <n v="0.25319999999999998"/>
    <n v="0.1961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1"/>
    <d v="1992-01-15T00:00:00"/>
    <m/>
    <m/>
    <m/>
    <m/>
    <m/>
    <m/>
    <m/>
    <m/>
    <m/>
    <m/>
    <m/>
    <m/>
    <m/>
    <m/>
    <m/>
    <n v="2369.5"/>
    <n v="1161.5"/>
    <n v="0.02"/>
    <n v="23.261199999999999"/>
    <m/>
    <m/>
    <m/>
    <m/>
    <m/>
    <n v="906.86959886623072"/>
    <m/>
    <m/>
    <m/>
    <m/>
    <m/>
    <m/>
    <m/>
    <m/>
    <m/>
    <m/>
    <m/>
    <m/>
    <m/>
    <m/>
    <m/>
    <m/>
    <m/>
    <m/>
    <m/>
    <m/>
    <m/>
    <n v="23.23"/>
    <m/>
    <n v="254.63040113376925"/>
    <m/>
    <m/>
    <m/>
    <m/>
    <m/>
    <m/>
    <m/>
    <m/>
    <m/>
    <m/>
    <m/>
    <m/>
    <m/>
    <m/>
    <m/>
    <m/>
    <m/>
    <m/>
    <m/>
    <m/>
    <m/>
    <m/>
    <m/>
    <m/>
    <m/>
    <m/>
  </r>
  <r>
    <s v="Lincoln9192Irrig01"/>
    <d v="1992-01-20T00:00:00"/>
    <s v="BattenSpring"/>
    <m/>
    <n v="359.47"/>
    <n v="0.22450000000000001"/>
    <n v="0.26024999999999998"/>
    <n v="0.25109999999999999"/>
    <n v="0.20219999999999999"/>
    <n v="0.18315000000000001"/>
    <n v="0.2341"/>
    <n v="0.24909999999999999"/>
    <n v="0.19295000000000001"/>
    <m/>
    <m/>
    <m/>
    <m/>
    <n v="2164.5073807548588"/>
    <m/>
    <m/>
    <m/>
    <m/>
    <n v="3.6534399999999995E-2"/>
    <m/>
    <n v="21889.932467834005"/>
    <m/>
    <n v="799.73554875283457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2"/>
    <d v="1991-09-02T00:00:00"/>
    <m/>
    <m/>
    <n v="409.48"/>
    <n v="0.2485"/>
    <n v="0.24945000000000001"/>
    <n v="0.23794999999999999"/>
    <n v="0.25119999999999998"/>
    <n v="0.26669999999999999"/>
    <n v="0.26350000000000001"/>
    <n v="0.23130000000000001"/>
    <n v="0.29880000000000001"/>
    <m/>
    <m/>
    <m/>
    <m/>
    <n v="2266.2902142096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2"/>
    <d v="1991-09-10T00:00:00"/>
    <m/>
    <m/>
    <n v="400.79"/>
    <n v="0.224"/>
    <n v="0.23915"/>
    <n v="0.23014999999999999"/>
    <n v="0.25059999999999999"/>
    <n v="0.26284999999999997"/>
    <n v="0.26540000000000002"/>
    <n v="0.23064999999999999"/>
    <n v="0.30114999999999997"/>
    <m/>
    <m/>
    <m/>
    <m/>
    <n v="2145.84171279161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2"/>
    <d v="1991-09-16T00:00:00"/>
    <m/>
    <m/>
    <n v="394.16999999999996"/>
    <n v="0.21149999999999999"/>
    <n v="0.23005"/>
    <n v="0.22935"/>
    <n v="0.24445"/>
    <n v="0.26079999999999998"/>
    <n v="0.26340000000000002"/>
    <n v="0.2291"/>
    <n v="0.30220000000000002"/>
    <m/>
    <m/>
    <m/>
    <m/>
    <n v="1620.1078994236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2"/>
    <d v="1991-09-23T00:00:00"/>
    <m/>
    <m/>
    <n v="391.14000000000004"/>
    <n v="0.2"/>
    <n v="0.22955"/>
    <n v="0.22885"/>
    <n v="0.24390000000000001"/>
    <n v="0.26029999999999998"/>
    <n v="0.26284999999999997"/>
    <n v="0.22864999999999999"/>
    <n v="0.30159999999999998"/>
    <m/>
    <m/>
    <m/>
    <m/>
    <n v="1243.89786972014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2"/>
    <d v="1991-09-24T00:00:00"/>
    <m/>
    <m/>
    <m/>
    <m/>
    <m/>
    <m/>
    <m/>
    <m/>
    <m/>
    <m/>
    <m/>
    <m/>
    <m/>
    <m/>
    <m/>
    <n v="1338.9072283163516"/>
    <m/>
    <m/>
    <m/>
    <m/>
    <m/>
    <m/>
    <m/>
    <m/>
    <m/>
    <m/>
    <m/>
    <m/>
    <m/>
    <m/>
    <m/>
    <m/>
    <m/>
    <n v="2.3896118820000001"/>
    <m/>
    <m/>
    <n v="111.5107745138039"/>
    <m/>
    <m/>
    <n v="214.08289068135616"/>
    <m/>
    <m/>
    <m/>
    <m/>
    <m/>
    <n v="212.5"/>
    <m/>
    <m/>
    <m/>
    <m/>
    <m/>
    <m/>
    <m/>
    <n v="72.189225486196108"/>
    <n v="695"/>
    <m/>
    <m/>
    <m/>
    <m/>
    <m/>
    <m/>
    <m/>
    <m/>
    <m/>
    <m/>
    <m/>
    <m/>
    <m/>
    <m/>
    <m/>
    <m/>
    <m/>
    <m/>
    <m/>
    <m/>
  </r>
  <r>
    <s v="Lincoln9192Irrig02"/>
    <d v="1991-10-01T00:00:00"/>
    <m/>
    <m/>
    <n v="370.48"/>
    <n v="0.17899999999999999"/>
    <n v="0.1966"/>
    <n v="0.21099999999999999"/>
    <n v="0.2326"/>
    <n v="0.24975"/>
    <n v="0.25779999999999997"/>
    <n v="0.2261"/>
    <n v="0.29954999999999998"/>
    <m/>
    <m/>
    <m/>
    <m/>
    <n v="1569.55312990828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2"/>
    <d v="1991-10-08T00:00:00"/>
    <m/>
    <m/>
    <n v="358.56000000000006"/>
    <n v="0.15"/>
    <n v="0.18285000000000001"/>
    <n v="0.19885"/>
    <n v="0.23200000000000001"/>
    <n v="0.24629999999999999"/>
    <n v="0.25714999999999999"/>
    <n v="0.2233"/>
    <n v="0.30235000000000001"/>
    <m/>
    <m/>
    <m/>
    <m/>
    <n v="1952.1901740426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2"/>
    <d v="1991-10-10T00:00:00"/>
    <m/>
    <m/>
    <m/>
    <m/>
    <m/>
    <m/>
    <m/>
    <m/>
    <m/>
    <m/>
    <m/>
    <m/>
    <m/>
    <m/>
    <m/>
    <n v="2179.6248573955354"/>
    <m/>
    <m/>
    <m/>
    <m/>
    <m/>
    <m/>
    <m/>
    <m/>
    <m/>
    <m/>
    <m/>
    <m/>
    <m/>
    <m/>
    <m/>
    <m/>
    <m/>
    <n v="5.2471551649999997"/>
    <m/>
    <m/>
    <n v="190.03289930555553"/>
    <m/>
    <m/>
    <n v="274.41318926974668"/>
    <m/>
    <m/>
    <m/>
    <m/>
    <m/>
    <n v="222.5"/>
    <m/>
    <m/>
    <m/>
    <m/>
    <m/>
    <m/>
    <m/>
    <n v="182.16710069444446"/>
    <n v="687.5"/>
    <m/>
    <m/>
    <m/>
    <m/>
    <m/>
    <m/>
    <m/>
    <m/>
    <m/>
    <m/>
    <m/>
    <m/>
    <m/>
    <m/>
    <m/>
    <m/>
    <m/>
    <m/>
    <m/>
    <m/>
  </r>
  <r>
    <s v="Lincoln9192Irrig02"/>
    <d v="1991-10-14T00:00:00"/>
    <m/>
    <m/>
    <n v="362.49"/>
    <n v="0.18049999999999999"/>
    <n v="0.19175"/>
    <n v="0.19700000000000001"/>
    <n v="0.22575000000000001"/>
    <n v="0.24049999999999999"/>
    <n v="0.25380000000000003"/>
    <n v="0.22245000000000001"/>
    <n v="0.30070000000000002"/>
    <m/>
    <m/>
    <m/>
    <m/>
    <n v="2117.05108928148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2"/>
    <d v="1991-10-21T00:00:00"/>
    <m/>
    <m/>
    <n v="373.46000000000004"/>
    <n v="0.20499999999999999"/>
    <n v="0.22775000000000001"/>
    <n v="0.2019"/>
    <n v="0.22445000000000001"/>
    <n v="0.2364"/>
    <n v="0.2525"/>
    <n v="0.21959999999999999"/>
    <n v="0.29970000000000002"/>
    <m/>
    <m/>
    <m/>
    <m/>
    <n v="969.878557846182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2"/>
    <d v="1991-10-22T00:00:00"/>
    <m/>
    <m/>
    <m/>
    <m/>
    <m/>
    <m/>
    <m/>
    <m/>
    <m/>
    <m/>
    <m/>
    <m/>
    <m/>
    <m/>
    <m/>
    <n v="1962.8623815778597"/>
    <m/>
    <m/>
    <m/>
    <m/>
    <m/>
    <m/>
    <m/>
    <m/>
    <m/>
    <m/>
    <m/>
    <m/>
    <m/>
    <m/>
    <m/>
    <m/>
    <m/>
    <n v="6.5258925049999998"/>
    <m/>
    <m/>
    <n v="258.45360260376964"/>
    <m/>
    <m/>
    <n v="251.67745027558112"/>
    <m/>
    <m/>
    <m/>
    <m/>
    <m/>
    <n v="265"/>
    <m/>
    <m/>
    <m/>
    <m/>
    <m/>
    <m/>
    <m/>
    <n v="360.02139739623038"/>
    <n v="727.5"/>
    <m/>
    <m/>
    <m/>
    <m/>
    <m/>
    <m/>
    <m/>
    <m/>
    <m/>
    <m/>
    <m/>
    <m/>
    <m/>
    <m/>
    <m/>
    <m/>
    <m/>
    <m/>
    <m/>
    <m/>
  </r>
  <r>
    <s v="Lincoln9192Irrig02"/>
    <d v="1991-10-29T00:00:00"/>
    <m/>
    <m/>
    <n v="381.44"/>
    <n v="0.23200000000000001"/>
    <n v="0.24475"/>
    <n v="0.20845"/>
    <n v="0.2271"/>
    <n v="0.22925000000000001"/>
    <n v="0.2485"/>
    <n v="0.21859999999999999"/>
    <n v="0.29854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2"/>
    <d v="1991-11-04T00:00:00"/>
    <m/>
    <m/>
    <n v="391.71999999999997"/>
    <n v="0.27"/>
    <n v="0.25824999999999998"/>
    <n v="0.21804999999999999"/>
    <n v="0.22359999999999999"/>
    <n v="0.22969999999999999"/>
    <n v="0.2467"/>
    <n v="0.21410000000000001"/>
    <n v="0.29820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2"/>
    <d v="1991-11-05T00:00:00"/>
    <m/>
    <m/>
    <m/>
    <m/>
    <m/>
    <m/>
    <m/>
    <m/>
    <m/>
    <m/>
    <m/>
    <m/>
    <m/>
    <m/>
    <n v="15.971"/>
    <n v="862.875"/>
    <m/>
    <m/>
    <m/>
    <m/>
    <m/>
    <m/>
    <m/>
    <m/>
    <m/>
    <m/>
    <m/>
    <m/>
    <m/>
    <m/>
    <n v="2.0749999999999886"/>
    <m/>
    <m/>
    <n v="6.0510919300000001"/>
    <m/>
    <m/>
    <n v="245.94302995733085"/>
    <m/>
    <m/>
    <n v="242.12543053960962"/>
    <m/>
    <m/>
    <m/>
    <m/>
    <m/>
    <n v="197.5"/>
    <m/>
    <m/>
    <m/>
    <m/>
    <m/>
    <m/>
    <m/>
    <n v="614.85697004266922"/>
    <n v="592.5"/>
    <m/>
    <m/>
    <m/>
    <m/>
    <m/>
    <m/>
    <m/>
    <m/>
    <m/>
    <m/>
    <m/>
    <m/>
    <m/>
    <m/>
    <m/>
    <m/>
    <m/>
    <m/>
    <m/>
    <m/>
  </r>
  <r>
    <s v="Lincoln9192Irrig02"/>
    <d v="1991-11-11T00:00:00"/>
    <m/>
    <m/>
    <n v="391.24"/>
    <n v="0.26050000000000001"/>
    <n v="0.25819999999999999"/>
    <n v="0.22055"/>
    <n v="0.23005"/>
    <n v="0.23175000000000001"/>
    <n v="0.24395"/>
    <n v="0.21609999999999999"/>
    <n v="0.2950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2"/>
    <d v="1991-11-18T00:00:00"/>
    <m/>
    <m/>
    <n v="389.46000000000004"/>
    <n v="0.255"/>
    <n v="0.2495"/>
    <n v="0.22145000000000001"/>
    <n v="0.23164999999999999"/>
    <n v="0.23185"/>
    <n v="0.24374999999999999"/>
    <n v="0.21834999999999999"/>
    <n v="0.2957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2"/>
    <d v="1991-11-19T00:00:00"/>
    <m/>
    <m/>
    <m/>
    <m/>
    <m/>
    <m/>
    <m/>
    <m/>
    <m/>
    <m/>
    <m/>
    <m/>
    <m/>
    <m/>
    <n v="19.244575495718735"/>
    <n v="1501.1"/>
    <n v="236.42500000000001"/>
    <n v="1.5899999999999997E-2"/>
    <n v="3.76132"/>
    <m/>
    <m/>
    <m/>
    <m/>
    <m/>
    <n v="0"/>
    <m/>
    <m/>
    <m/>
    <n v="0.82499999999999996"/>
    <n v="2.6969999999999571E-2"/>
    <n v="3.1749999999999545"/>
    <m/>
    <m/>
    <n v="6.9612062379999999"/>
    <n v="2.9050000000000003E-2"/>
    <n v="7.9268047718503833"/>
    <n v="273.72788012706405"/>
    <m/>
    <m/>
    <n v="251.41345485440644"/>
    <m/>
    <m/>
    <m/>
    <m/>
    <m/>
    <n v="257.5"/>
    <n v="3.7591575000000002"/>
    <m/>
    <n v="264.11945836444204"/>
    <m/>
    <n v="8.0000000000000002E-3"/>
    <n v="7.7393693415415283"/>
    <m/>
    <n v="987.77211987293595"/>
    <n v="727.5"/>
    <m/>
    <m/>
    <m/>
    <m/>
    <m/>
    <m/>
    <m/>
    <m/>
    <m/>
    <m/>
    <m/>
    <m/>
    <m/>
    <m/>
    <m/>
    <m/>
    <m/>
    <m/>
    <m/>
    <m/>
  </r>
  <r>
    <s v="Lincoln9192Irrig02"/>
    <d v="1991-11-26T00:00:00"/>
    <m/>
    <m/>
    <m/>
    <m/>
    <m/>
    <m/>
    <m/>
    <m/>
    <m/>
    <m/>
    <m/>
    <m/>
    <m/>
    <m/>
    <n v="19.868761666002214"/>
    <n v="1662.8"/>
    <n v="254.7"/>
    <n v="1.37E-2"/>
    <n v="3.5285899999999994"/>
    <m/>
    <m/>
    <m/>
    <m/>
    <m/>
    <n v="14.890270817778969"/>
    <m/>
    <m/>
    <m/>
    <n v="0.875"/>
    <n v="4.4655000000000195E-2"/>
    <n v="5.1000000000000227"/>
    <m/>
    <m/>
    <n v="6.3319999999999999"/>
    <n v="2.895E-2"/>
    <n v="7.7737768853193829"/>
    <n v="265.55880836785877"/>
    <m/>
    <m/>
    <n v="240.4960418513698"/>
    <m/>
    <m/>
    <m/>
    <m/>
    <m/>
    <n v="227.5"/>
    <n v="3.4893900000000002"/>
    <m/>
    <n v="264.11945836444204"/>
    <m/>
    <n v="7.6500000000000005E-3"/>
    <n v="8.708143640663085"/>
    <m/>
    <n v="1137.4411916321412"/>
    <n v="630"/>
    <m/>
    <m/>
    <m/>
    <m/>
    <m/>
    <m/>
    <m/>
    <m/>
    <m/>
    <m/>
    <m/>
    <m/>
    <m/>
    <m/>
    <m/>
    <m/>
    <m/>
    <m/>
    <m/>
    <m/>
  </r>
  <r>
    <s v="Lincoln9192Irrig02"/>
    <d v="1991-12-02T00:00:00"/>
    <m/>
    <m/>
    <n v="392.51"/>
    <n v="0.25700000000000001"/>
    <n v="0.26315"/>
    <n v="0.23205000000000001"/>
    <n v="0.24679999999999999"/>
    <n v="0.22750000000000001"/>
    <n v="0.23995"/>
    <n v="0.20635000000000001"/>
    <n v="0.28975000000000001"/>
    <m/>
    <m/>
    <m/>
    <n v="19.247639641735489"/>
    <n v="1647.375"/>
    <n v="302.45000000000005"/>
    <n v="1.7299999999999999E-2"/>
    <n v="5.20228"/>
    <m/>
    <m/>
    <m/>
    <m/>
    <m/>
    <n v="38.330541635557978"/>
    <m/>
    <m/>
    <m/>
    <n v="0.89"/>
    <n v="4.227999999999979E-2"/>
    <n v="4.7749999999999773"/>
    <m/>
    <m/>
    <n v="4.3860000000000001"/>
    <n v="3.0899999999999997E-2"/>
    <n v="7.1482068964781531"/>
    <n v="230.77319509325852"/>
    <m/>
    <m/>
    <n v="192.84074910975193"/>
    <m/>
    <m/>
    <m/>
    <m/>
    <m/>
    <n v="192.5"/>
    <n v="5.2323849999999998"/>
    <m/>
    <n v="264.11945836444204"/>
    <m/>
    <n v="6.2999999999999992E-3"/>
    <n v="6.9355202469848187"/>
    <m/>
    <n v="1109.3768049067412"/>
    <n v="577.5"/>
    <m/>
    <m/>
    <m/>
    <m/>
    <m/>
    <m/>
    <m/>
    <m/>
    <m/>
    <m/>
    <m/>
    <m/>
    <m/>
    <m/>
    <m/>
    <m/>
    <m/>
    <m/>
    <m/>
    <m/>
  </r>
  <r>
    <s v="Lincoln9192Irrig02"/>
    <d v="1991-12-09T00:00:00"/>
    <m/>
    <m/>
    <n v="402.39"/>
    <n v="0.29199999999999998"/>
    <n v="0.2707"/>
    <n v="0.2407"/>
    <n v="0.25314999999999999"/>
    <n v="0.22739999999999999"/>
    <n v="0.23594999999999999"/>
    <n v="0.20699999999999999"/>
    <n v="0.28505000000000003"/>
    <m/>
    <m/>
    <m/>
    <n v="24.971693497375327"/>
    <n v="2025.9749999999999"/>
    <n v="459.92499999999995"/>
    <n v="1.5650000000000001E-2"/>
    <n v="7.2045199999999987"/>
    <m/>
    <m/>
    <m/>
    <m/>
    <m/>
    <n v="195.80554163555794"/>
    <m/>
    <m/>
    <m/>
    <n v="1.1299999999999999"/>
    <n v="3.4182499999999741E-2"/>
    <n v="3.0249999999999773"/>
    <m/>
    <m/>
    <n v="5.1829999999999998"/>
    <n v="3.1449999999999999E-2"/>
    <n v="7.8083759646422379"/>
    <n v="247.74128911554553"/>
    <m/>
    <m/>
    <n v="207.43286148315309"/>
    <m/>
    <m/>
    <m/>
    <m/>
    <m/>
    <n v="260"/>
    <n v="7.1978262500000003"/>
    <m/>
    <n v="264.11945836444204"/>
    <m/>
    <n v="7.5500000000000003E-3"/>
    <n v="9.9251242352591529"/>
    <m/>
    <n v="1315.2837108844546"/>
    <n v="637.5"/>
    <m/>
    <m/>
    <m/>
    <m/>
    <m/>
    <m/>
    <m/>
    <m/>
    <m/>
    <m/>
    <m/>
    <m/>
    <m/>
    <m/>
    <m/>
    <m/>
    <m/>
    <m/>
    <m/>
    <m/>
  </r>
  <r>
    <s v="Lincoln9192Irrig02"/>
    <d v="1991-12-13T00:00:00"/>
    <m/>
    <m/>
    <m/>
    <m/>
    <m/>
    <m/>
    <m/>
    <m/>
    <m/>
    <m/>
    <m/>
    <m/>
    <m/>
    <m/>
    <n v="19.286051434383435"/>
    <n v="1656.9749999999999"/>
    <n v="413.75"/>
    <n v="1.8349999999999998E-2"/>
    <n v="7.5866249999999997"/>
    <m/>
    <m/>
    <m/>
    <m/>
    <m/>
    <n v="149.63054163555796"/>
    <m/>
    <m/>
    <m/>
    <n v="0.95500000000000007"/>
    <n v="4.6664999999999832E-2"/>
    <n v="4.8999999999999773"/>
    <m/>
    <m/>
    <n v="4.3479999999999999"/>
    <n v="2.9300000000000003E-2"/>
    <n v="5.6507923525217505"/>
    <n v="192.85980725330205"/>
    <m/>
    <m/>
    <n v="224.75238025923159"/>
    <m/>
    <m/>
    <m/>
    <m/>
    <m/>
    <n v="205"/>
    <n v="7.5923125000000002"/>
    <m/>
    <n v="264.11945836444204"/>
    <m/>
    <n v="5.7499999999999999E-3"/>
    <n v="5.9973547713720547"/>
    <m/>
    <n v="1045.465192746698"/>
    <n v="540"/>
    <m/>
    <m/>
    <m/>
    <m/>
    <m/>
    <m/>
    <m/>
    <m/>
    <m/>
    <m/>
    <m/>
    <m/>
    <m/>
    <m/>
    <m/>
    <m/>
    <m/>
    <m/>
    <m/>
    <m/>
  </r>
  <r>
    <s v="Lincoln9192Irrig02"/>
    <d v="1991-12-16T00:00:00"/>
    <m/>
    <m/>
    <n v="408.15"/>
    <n v="0.28199999999999997"/>
    <n v="0.27825"/>
    <n v="0.24890000000000001"/>
    <n v="0.26640000000000003"/>
    <n v="0.2336"/>
    <n v="0.23715"/>
    <n v="0.20910000000000001"/>
    <n v="0.2853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2"/>
    <d v="1991-12-18T00:00:00"/>
    <m/>
    <m/>
    <m/>
    <m/>
    <m/>
    <m/>
    <m/>
    <m/>
    <m/>
    <m/>
    <m/>
    <m/>
    <m/>
    <m/>
    <n v="23.245946960515795"/>
    <n v="2054.3500000000004"/>
    <n v="610.25"/>
    <n v="1.575E-2"/>
    <n v="9.6717999999999993"/>
    <m/>
    <m/>
    <m/>
    <m/>
    <m/>
    <n v="346.13054163555796"/>
    <m/>
    <m/>
    <m/>
    <n v="1.1950000000000001"/>
    <n v="4.7117499999999216E-2"/>
    <n v="3.8249999999999318"/>
    <m/>
    <m/>
    <n v="4.5510000000000002"/>
    <n v="2.7999999999999997E-2"/>
    <n v="6.2953610939268208"/>
    <n v="226.34073934364392"/>
    <m/>
    <m/>
    <n v="202.11429446912825"/>
    <m/>
    <m/>
    <m/>
    <m/>
    <m/>
    <m/>
    <n v="9.6114374999999992"/>
    <m/>
    <n v="264.11945836444204"/>
    <m/>
    <n v="5.9000000000000007E-3"/>
    <n v="7.1267681252357606"/>
    <m/>
    <n v="1213.9342606563562"/>
    <n v="575"/>
    <m/>
    <m/>
    <m/>
    <m/>
    <m/>
    <m/>
    <m/>
    <m/>
    <m/>
    <m/>
    <m/>
    <m/>
    <m/>
    <m/>
    <m/>
    <m/>
    <m/>
    <m/>
    <m/>
    <m/>
  </r>
  <r>
    <s v="Lincoln9192Irrig02"/>
    <d v="1991-12-23T00:00:00"/>
    <m/>
    <m/>
    <n v="391.45999999999992"/>
    <n v="0.23499999999999999"/>
    <n v="0.2591"/>
    <n v="0.24049999999999999"/>
    <n v="0.26064999999999999"/>
    <n v="0.23485"/>
    <n v="0.23719999999999999"/>
    <n v="0.20610000000000001"/>
    <n v="0.28389999999999999"/>
    <m/>
    <m/>
    <m/>
    <n v="26.967721420228639"/>
    <n v="2337.1999999999998"/>
    <n v="799.25"/>
    <n v="1.7849999999999998E-2"/>
    <n v="14.188649999999999"/>
    <m/>
    <m/>
    <m/>
    <m/>
    <m/>
    <n v="535.13054163555796"/>
    <m/>
    <m/>
    <m/>
    <n v="1.145"/>
    <n v="8.8304999999999551E-2"/>
    <n v="8.1749999999999545"/>
    <m/>
    <m/>
    <n v="4.1820000000000004"/>
    <n v="2.7050000000000001E-2"/>
    <n v="5.1995652115081299"/>
    <n v="193.64214936309909"/>
    <m/>
    <m/>
    <n v="217.48538011695908"/>
    <m/>
    <m/>
    <m/>
    <m/>
    <m/>
    <m/>
    <n v="14.266612500000001"/>
    <m/>
    <n v="264.11945836444204"/>
    <m/>
    <n v="5.4000000000000003E-3"/>
    <n v="7.1973416986690291"/>
    <m/>
    <n v="1336.1328506369009"/>
    <n v="605"/>
    <m/>
    <m/>
    <m/>
    <m/>
    <m/>
    <m/>
    <m/>
    <m/>
    <m/>
    <m/>
    <m/>
    <m/>
    <m/>
    <m/>
    <m/>
    <m/>
    <m/>
    <m/>
    <m/>
    <m/>
  </r>
  <r>
    <s v="Lincoln9192Irrig02"/>
    <d v="1991-12-30T00:00:00"/>
    <m/>
    <m/>
    <n v="400.39"/>
    <n v="0.29749999999999999"/>
    <n v="0.26555000000000001"/>
    <n v="0.2369"/>
    <n v="0.25559999999999999"/>
    <n v="0.22689999999999999"/>
    <n v="0.23599999999999999"/>
    <n v="0.20369999999999999"/>
    <n v="0.27979999999999999"/>
    <m/>
    <m/>
    <m/>
    <n v="31.731592550041995"/>
    <n v="2457.375"/>
    <n v="1034"/>
    <n v="1.9349999999999999E-2"/>
    <n v="20.0321"/>
    <m/>
    <m/>
    <m/>
    <m/>
    <m/>
    <n v="769.88054163555796"/>
    <m/>
    <m/>
    <m/>
    <n v="0.98499999999999999"/>
    <n v="0.14101500000000045"/>
    <n v="14.325000000000045"/>
    <m/>
    <m/>
    <n v="4.3250000000000002"/>
    <n v="2.69E-2"/>
    <n v="5.0520374735514846"/>
    <n v="184.86973214913647"/>
    <m/>
    <m/>
    <n v="234.12543792190036"/>
    <m/>
    <m/>
    <m/>
    <m/>
    <m/>
    <m/>
    <n v="20.007899999999999"/>
    <m/>
    <n v="264.11945836444204"/>
    <m/>
    <n v="5.0499999999999998E-3"/>
    <n v="6.1852416786894793"/>
    <m/>
    <n v="1224.1802678508634"/>
    <n v="615"/>
    <m/>
    <m/>
    <m/>
    <m/>
    <m/>
    <m/>
    <m/>
    <m/>
    <m/>
    <m/>
    <m/>
    <m/>
    <m/>
    <m/>
    <m/>
    <m/>
    <m/>
    <m/>
    <m/>
    <m/>
  </r>
  <r>
    <s v="Lincoln9192Irrig02"/>
    <d v="1992-01-06T00:00:00"/>
    <m/>
    <m/>
    <n v="408.41"/>
    <n v="0.27200000000000002"/>
    <n v="0.28110000000000002"/>
    <n v="0.25524999999999998"/>
    <n v="0.27834999999999999"/>
    <n v="0.23624999999999999"/>
    <n v="0.2346"/>
    <n v="0.20424999999999999"/>
    <n v="0.28025"/>
    <m/>
    <m/>
    <m/>
    <n v="29.345517664236638"/>
    <n v="2505.4499999999998"/>
    <n v="1215.5"/>
    <n v="1.8550000000000001E-2"/>
    <n v="22.411349999999999"/>
    <m/>
    <m/>
    <m/>
    <m/>
    <m/>
    <n v="951.38054163555807"/>
    <m/>
    <m/>
    <m/>
    <n v="1.0150000000000001"/>
    <n v="0.1787824999999989"/>
    <n v="18.224999999999909"/>
    <m/>
    <m/>
    <n v="1.1870000000000001"/>
    <n v="1.8749999999999999E-2"/>
    <n v="1.2834838845822567"/>
    <n v="64.090848406546087"/>
    <m/>
    <m/>
    <n v="190.1994301994302"/>
    <m/>
    <m/>
    <m/>
    <m/>
    <m/>
    <m/>
    <n v="22.547525"/>
    <m/>
    <n v="264.11945836444204"/>
    <m/>
    <n v="3.4999999999999996E-3"/>
    <n v="4.3921430663221361"/>
    <m/>
    <n v="1207.6341515934541"/>
    <n v="587.5"/>
    <m/>
    <m/>
    <m/>
    <m/>
    <m/>
    <m/>
    <m/>
    <m/>
    <m/>
    <m/>
    <m/>
    <m/>
    <m/>
    <m/>
    <m/>
    <m/>
    <m/>
    <m/>
    <m/>
    <m/>
  </r>
  <r>
    <s v="Lincoln9192Irrig02"/>
    <d v="1992-01-10T00:00:00"/>
    <m/>
    <m/>
    <m/>
    <m/>
    <m/>
    <m/>
    <m/>
    <m/>
    <m/>
    <m/>
    <m/>
    <m/>
    <m/>
    <m/>
    <n v="27.187290481437451"/>
    <n v="2200.0749999999998"/>
    <n v="1170.75"/>
    <n v="2.06E-2"/>
    <n v="24.057950000000002"/>
    <m/>
    <m/>
    <m/>
    <m/>
    <m/>
    <n v="906.63054163555807"/>
    <m/>
    <m/>
    <m/>
    <m/>
    <m/>
    <n v="15.849999999999909"/>
    <m/>
    <m/>
    <n v="0.57499999999999996"/>
    <n v="2.3499999999999997E-2"/>
    <n v="0.6890717978440144"/>
    <n v="31.217008121463032"/>
    <m/>
    <m/>
    <n v="188.33333333333334"/>
    <m/>
    <m/>
    <m/>
    <m/>
    <m/>
    <m/>
    <n v="24.117450000000002"/>
    <m/>
    <n v="264.11945836444204"/>
    <m/>
    <n v="3.0000000000000005E-3"/>
    <n v="3.0193956299559286"/>
    <m/>
    <n v="982.25799187853704"/>
    <n v="575"/>
    <m/>
    <m/>
    <m/>
    <m/>
    <m/>
    <m/>
    <m/>
    <m/>
    <m/>
    <m/>
    <m/>
    <m/>
    <m/>
    <m/>
    <m/>
    <m/>
    <m/>
    <m/>
    <m/>
    <m/>
  </r>
  <r>
    <s v="Lincoln9192Irrig02"/>
    <d v="1992-01-13T00:00:00"/>
    <m/>
    <m/>
    <n v="417.24999999999994"/>
    <n v="0.28599999999999998"/>
    <n v="0.28179999999999999"/>
    <n v="0.2591"/>
    <n v="0.28725000000000001"/>
    <n v="0.24790000000000001"/>
    <n v="0.23794999999999999"/>
    <n v="0.20715"/>
    <n v="0.2791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2"/>
    <d v="1992-01-15T00:00:00"/>
    <m/>
    <m/>
    <m/>
    <m/>
    <m/>
    <m/>
    <m/>
    <m/>
    <m/>
    <m/>
    <m/>
    <m/>
    <m/>
    <m/>
    <m/>
    <n v="2680.25"/>
    <n v="1410.25"/>
    <n v="2.0899999999999998E-2"/>
    <n v="29.63505"/>
    <m/>
    <m/>
    <m/>
    <m/>
    <m/>
    <n v="1146.1305416355581"/>
    <m/>
    <m/>
    <m/>
    <m/>
    <m/>
    <m/>
    <m/>
    <m/>
    <m/>
    <m/>
    <m/>
    <m/>
    <m/>
    <m/>
    <m/>
    <m/>
    <m/>
    <m/>
    <m/>
    <m/>
    <m/>
    <n v="29.474225000000001"/>
    <m/>
    <n v="264.11945836444204"/>
    <m/>
    <m/>
    <m/>
    <m/>
    <m/>
    <m/>
    <m/>
    <m/>
    <m/>
    <m/>
    <m/>
    <m/>
    <m/>
    <m/>
    <m/>
    <m/>
    <m/>
    <m/>
    <m/>
    <m/>
    <m/>
    <m/>
    <m/>
    <m/>
    <m/>
    <m/>
  </r>
  <r>
    <s v="Lincoln9192Irrig02"/>
    <d v="1992-01-20T00:00:00"/>
    <s v="BattenSpring"/>
    <m/>
    <n v="396.12999999999994"/>
    <n v="0.25600000000000001"/>
    <n v="0.26119999999999999"/>
    <n v="0.24195"/>
    <n v="0.26600000000000001"/>
    <n v="0.23880000000000001"/>
    <n v="0.2384"/>
    <n v="0.20505000000000001"/>
    <n v="0.27324999999999999"/>
    <m/>
    <m/>
    <m/>
    <m/>
    <n v="2266.290214209665"/>
    <m/>
    <m/>
    <m/>
    <m/>
    <n v="3.7764525E-2"/>
    <m/>
    <n v="23279.599261858508"/>
    <m/>
    <n v="879.14300831443711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3"/>
    <d v="1991-09-02T00:00:00"/>
    <m/>
    <m/>
    <n v="409.86999999999995"/>
    <n v="0.27900000000000003"/>
    <n v="0.26769999999999999"/>
    <n v="0.24909999999999999"/>
    <n v="0.27045000000000002"/>
    <n v="0.311"/>
    <n v="0.25355"/>
    <n v="0.27634999999999998"/>
    <n v="0.1421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3"/>
    <d v="1991-09-10T00:00:00"/>
    <m/>
    <m/>
    <n v="398.62"/>
    <n v="0.26050000000000001"/>
    <n v="0.25159999999999999"/>
    <n v="0.2442"/>
    <n v="0.2631"/>
    <n v="0.30745"/>
    <n v="0.25169999999999998"/>
    <n v="0.2722"/>
    <n v="0.142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3"/>
    <d v="1991-09-16T00:00:00"/>
    <m/>
    <m/>
    <n v="389.05999999999995"/>
    <n v="0.25"/>
    <n v="0.23565"/>
    <n v="0.23350000000000001"/>
    <n v="0.25669999999999998"/>
    <n v="0.30399999999999999"/>
    <n v="0.25130000000000002"/>
    <n v="0.27310000000000001"/>
    <n v="0.1410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3"/>
    <d v="1991-09-23T00:00:00"/>
    <m/>
    <m/>
    <n v="385.94999999999993"/>
    <n v="0.23799999999999999"/>
    <n v="0.23515"/>
    <n v="0.23300000000000001"/>
    <n v="0.25619999999999998"/>
    <n v="0.3034"/>
    <n v="0.25074999999999997"/>
    <n v="0.27255000000000001"/>
    <n v="0.1406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3"/>
    <d v="1991-09-24T00:00:00"/>
    <m/>
    <m/>
    <m/>
    <m/>
    <m/>
    <m/>
    <m/>
    <m/>
    <m/>
    <m/>
    <m/>
    <m/>
    <m/>
    <m/>
    <m/>
    <n v="216.97500000000002"/>
    <m/>
    <m/>
    <m/>
    <m/>
    <m/>
    <m/>
    <m/>
    <m/>
    <m/>
    <m/>
    <m/>
    <m/>
    <m/>
    <m/>
    <m/>
    <m/>
    <m/>
    <n v="2.9656581260000001"/>
    <m/>
    <m/>
    <n v="132.82012987012988"/>
    <m/>
    <m/>
    <n v="222.77380952380952"/>
    <m/>
    <m/>
    <m/>
    <m/>
    <m/>
    <n v="217.5"/>
    <m/>
    <m/>
    <m/>
    <m/>
    <m/>
    <m/>
    <m/>
    <n v="84.154870129870133"/>
    <n v="745"/>
    <m/>
    <m/>
    <m/>
    <m/>
    <m/>
    <m/>
    <m/>
    <m/>
    <m/>
    <m/>
    <m/>
    <m/>
    <m/>
    <m/>
    <m/>
    <m/>
    <m/>
    <m/>
    <m/>
    <m/>
  </r>
  <r>
    <s v="Lincoln9192Irrig03"/>
    <d v="1991-10-01T00:00:00"/>
    <m/>
    <m/>
    <n v="362.2"/>
    <n v="0.21099999999999999"/>
    <n v="0.20305000000000001"/>
    <n v="0.21879999999999999"/>
    <n v="0.23494999999999999"/>
    <n v="0.28715000000000002"/>
    <n v="0.24725"/>
    <n v="0.26945000000000002"/>
    <n v="0.139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3"/>
    <d v="1991-10-08T00:00:00"/>
    <m/>
    <m/>
    <n v="344.48999999999995"/>
    <n v="0.182"/>
    <n v="0.18049999999999999"/>
    <n v="0.2039"/>
    <n v="0.22595000000000001"/>
    <n v="0.28149999999999997"/>
    <n v="0.2422"/>
    <n v="0.26545000000000002"/>
    <n v="0.1409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3"/>
    <d v="1991-10-10T00:00:00"/>
    <m/>
    <m/>
    <m/>
    <m/>
    <m/>
    <m/>
    <m/>
    <m/>
    <m/>
    <m/>
    <m/>
    <m/>
    <m/>
    <m/>
    <m/>
    <n v="497.47500000000002"/>
    <m/>
    <m/>
    <m/>
    <m/>
    <m/>
    <m/>
    <m/>
    <m/>
    <m/>
    <m/>
    <m/>
    <m/>
    <m/>
    <m/>
    <m/>
    <m/>
    <m/>
    <n v="6.4143086829999998"/>
    <m/>
    <m/>
    <n v="250.58668067226887"/>
    <m/>
    <m/>
    <n v="257.07803873742739"/>
    <m/>
    <m/>
    <m/>
    <m/>
    <m/>
    <n v="302.5"/>
    <m/>
    <m/>
    <m/>
    <m/>
    <m/>
    <m/>
    <m/>
    <n v="246.8883193277311"/>
    <n v="852.5"/>
    <m/>
    <m/>
    <m/>
    <m/>
    <m/>
    <m/>
    <m/>
    <m/>
    <m/>
    <m/>
    <m/>
    <m/>
    <m/>
    <m/>
    <m/>
    <m/>
    <m/>
    <m/>
    <m/>
    <m/>
  </r>
  <r>
    <s v="Lincoln9192Irrig03"/>
    <d v="1991-10-14T00:00:00"/>
    <m/>
    <m/>
    <n v="326.23"/>
    <n v="0.14699999999999999"/>
    <n v="0.15654999999999999"/>
    <n v="0.1895"/>
    <n v="0.21395"/>
    <n v="0.27265"/>
    <n v="0.23945"/>
    <n v="0.27150000000000002"/>
    <n v="0.1405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3"/>
    <d v="1991-10-21T00:00:00"/>
    <m/>
    <m/>
    <n v="298.59000000000003"/>
    <n v="9.5500000000000002E-2"/>
    <n v="0.13425000000000001"/>
    <n v="0.1663"/>
    <n v="0.19450000000000001"/>
    <n v="0.25945000000000001"/>
    <n v="0.2366"/>
    <n v="0.26679999999999998"/>
    <n v="0.1395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3"/>
    <d v="1991-10-22T00:00:00"/>
    <m/>
    <m/>
    <m/>
    <m/>
    <m/>
    <m/>
    <m/>
    <m/>
    <m/>
    <m/>
    <m/>
    <m/>
    <m/>
    <m/>
    <m/>
    <n v="781.45"/>
    <m/>
    <m/>
    <m/>
    <m/>
    <m/>
    <m/>
    <m/>
    <m/>
    <m/>
    <m/>
    <m/>
    <m/>
    <m/>
    <m/>
    <m/>
    <m/>
    <m/>
    <n v="6.3268816770000003"/>
    <m/>
    <m/>
    <n v="304.78339933674613"/>
    <m/>
    <m/>
    <n v="207.48566893024076"/>
    <m/>
    <m/>
    <m/>
    <m/>
    <m/>
    <n v="305"/>
    <m/>
    <m/>
    <m/>
    <m/>
    <m/>
    <m/>
    <m/>
    <n v="476.6666006632538"/>
    <n v="812.5"/>
    <m/>
    <m/>
    <m/>
    <m/>
    <m/>
    <m/>
    <m/>
    <m/>
    <m/>
    <m/>
    <m/>
    <m/>
    <m/>
    <m/>
    <m/>
    <m/>
    <m/>
    <m/>
    <m/>
    <m/>
  </r>
  <r>
    <s v="Lincoln9192Irrig03"/>
    <d v="1991-10-29T00:00:00"/>
    <m/>
    <m/>
    <n v="328.12"/>
    <n v="0.2145"/>
    <n v="0.191"/>
    <n v="0.17549999999999999"/>
    <n v="0.18260000000000001"/>
    <n v="0.24725"/>
    <n v="0.23080000000000001"/>
    <n v="0.26174999999999998"/>
    <n v="0.1371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3"/>
    <d v="1991-11-04T00:00:00"/>
    <m/>
    <m/>
    <n v="344.04999999999995"/>
    <n v="0.2495"/>
    <n v="0.2218"/>
    <n v="0.19345000000000001"/>
    <n v="0.18475"/>
    <n v="0.2432"/>
    <n v="0.23244999999999999"/>
    <n v="0.25950000000000001"/>
    <n v="0.13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3"/>
    <d v="1991-11-05T00:00:00"/>
    <m/>
    <m/>
    <m/>
    <m/>
    <m/>
    <m/>
    <m/>
    <m/>
    <m/>
    <m/>
    <m/>
    <m/>
    <m/>
    <m/>
    <n v="17.982089999999999"/>
    <n v="845.59999999999991"/>
    <m/>
    <m/>
    <m/>
    <m/>
    <m/>
    <m/>
    <m/>
    <m/>
    <m/>
    <m/>
    <m/>
    <m/>
    <m/>
    <m/>
    <n v="4.4750000000000227"/>
    <m/>
    <m/>
    <n v="6.189833148"/>
    <m/>
    <m/>
    <n v="256.9067898933119"/>
    <m/>
    <m/>
    <n v="240.21090124442082"/>
    <m/>
    <m/>
    <m/>
    <m/>
    <m/>
    <n v="222.5"/>
    <m/>
    <m/>
    <m/>
    <m/>
    <m/>
    <m/>
    <m/>
    <n v="584.21821010668805"/>
    <n v="652.5"/>
    <m/>
    <m/>
    <m/>
    <m/>
    <m/>
    <m/>
    <m/>
    <m/>
    <m/>
    <m/>
    <m/>
    <m/>
    <m/>
    <m/>
    <m/>
    <m/>
    <m/>
    <m/>
    <m/>
    <m/>
  </r>
  <r>
    <s v="Lincoln9192Irrig03"/>
    <d v="1991-11-11T00:00:00"/>
    <m/>
    <m/>
    <n v="346.33000000000004"/>
    <n v="0.249"/>
    <n v="0.22570000000000001"/>
    <n v="0.19855"/>
    <n v="0.19405"/>
    <n v="0.24595"/>
    <n v="0.2253"/>
    <n v="0.25924999999999998"/>
    <n v="0.133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3"/>
    <d v="1991-11-18T00:00:00"/>
    <m/>
    <m/>
    <n v="346.96"/>
    <n v="0.2505"/>
    <n v="0.22835"/>
    <n v="0.20125000000000001"/>
    <n v="0.19234999999999999"/>
    <n v="0.24640000000000001"/>
    <n v="0.2243"/>
    <n v="0.25605"/>
    <n v="0.13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3"/>
    <d v="1991-11-19T00:00:00"/>
    <m/>
    <m/>
    <m/>
    <m/>
    <m/>
    <m/>
    <m/>
    <m/>
    <m/>
    <m/>
    <m/>
    <m/>
    <m/>
    <m/>
    <n v="19.166597430053262"/>
    <n v="1520.1999999999998"/>
    <n v="211.77499999999998"/>
    <n v="1.5349999999999999E-2"/>
    <n v="3.2490799999999993"/>
    <m/>
    <m/>
    <m/>
    <m/>
    <m/>
    <n v="0"/>
    <m/>
    <m/>
    <m/>
    <n v="0.84000000000000008"/>
    <n v="4.9612500000000587E-2"/>
    <n v="5.9250000000000682"/>
    <m/>
    <m/>
    <n v="6.6487233720000001"/>
    <n v="2.9450000000000004E-2"/>
    <n v="8.4321722281314102"/>
    <n v="286.38998585654736"/>
    <m/>
    <m/>
    <n v="232.09825900069961"/>
    <m/>
    <m/>
    <m/>
    <m/>
    <m/>
    <n v="262.5"/>
    <n v="3.2507462500000002"/>
    <m/>
    <n v="264.16992677617657"/>
    <m/>
    <n v="7.6E-3"/>
    <n v="7.7146957013829152"/>
    <m/>
    <n v="1016.1100141434525"/>
    <n v="735"/>
    <m/>
    <m/>
    <m/>
    <m/>
    <m/>
    <m/>
    <m/>
    <m/>
    <m/>
    <m/>
    <m/>
    <m/>
    <m/>
    <m/>
    <m/>
    <m/>
    <m/>
    <m/>
    <m/>
    <m/>
  </r>
  <r>
    <s v="Lincoln9192Irrig03"/>
    <d v="1991-11-26T00:00:00"/>
    <m/>
    <m/>
    <m/>
    <m/>
    <m/>
    <m/>
    <m/>
    <m/>
    <m/>
    <m/>
    <m/>
    <m/>
    <m/>
    <m/>
    <n v="16.990633280515375"/>
    <n v="1418.3999999999999"/>
    <n v="227.14999999999998"/>
    <n v="1.4950000000000001E-2"/>
    <n v="3.4957174999999996"/>
    <m/>
    <m/>
    <m/>
    <m/>
    <m/>
    <n v="11.740036611911705"/>
    <m/>
    <m/>
    <m/>
    <n v="0.79"/>
    <n v="3.5104999999999803E-2"/>
    <n v="4.1499999999999773"/>
    <m/>
    <m/>
    <n v="5.3220000000000001"/>
    <n v="2.7450000000000002E-2"/>
    <n v="6.5750466479952827"/>
    <n v="243.51439359579098"/>
    <m/>
    <m/>
    <n v="224.36980331080912"/>
    <m/>
    <m/>
    <m/>
    <m/>
    <m/>
    <n v="197.5"/>
    <n v="3.3958925"/>
    <m/>
    <n v="264.16992677617657"/>
    <m/>
    <n v="7.3499999999999998E-3"/>
    <n v="6.9966880939314215"/>
    <m/>
    <n v="943.58560640420887"/>
    <n v="577.5"/>
    <m/>
    <m/>
    <m/>
    <m/>
    <m/>
    <m/>
    <m/>
    <m/>
    <m/>
    <m/>
    <m/>
    <m/>
    <m/>
    <m/>
    <m/>
    <m/>
    <m/>
    <m/>
    <m/>
    <m/>
  </r>
  <r>
    <s v="Lincoln9192Irrig03"/>
    <d v="1991-12-02T00:00:00"/>
    <m/>
    <m/>
    <n v="357.87000000000006"/>
    <n v="0.253"/>
    <n v="0.2437"/>
    <n v="0.22825000000000001"/>
    <n v="0.2137"/>
    <n v="0.25430000000000003"/>
    <n v="0.21940000000000001"/>
    <n v="0.24775"/>
    <n v="0.12925"/>
    <m/>
    <m/>
    <m/>
    <n v="25.61525983098003"/>
    <n v="2095.0250000000001"/>
    <n v="389.4"/>
    <n v="1.77E-2"/>
    <n v="6.87981"/>
    <m/>
    <m/>
    <m/>
    <m/>
    <m/>
    <n v="125.23007322382344"/>
    <m/>
    <m/>
    <m/>
    <n v="0.95"/>
    <n v="3.5949999999999135E-2"/>
    <n v="3.7249999999999091"/>
    <m/>
    <m/>
    <n v="6.9080000000000004"/>
    <n v="3.175E-2"/>
    <n v="9.687947551096709"/>
    <n v="304.83807328015951"/>
    <m/>
    <m/>
    <n v="226.32359610006802"/>
    <m/>
    <m/>
    <m/>
    <m/>
    <m/>
    <n v="247.5"/>
    <n v="6.8923800000000002"/>
    <m/>
    <n v="264.16992677617657"/>
    <m/>
    <n v="6.5000000000000006E-3"/>
    <n v="9.0809025236789633"/>
    <m/>
    <n v="1397.0619267198404"/>
    <n v="780"/>
    <m/>
    <m/>
    <m/>
    <m/>
    <m/>
    <m/>
    <m/>
    <m/>
    <m/>
    <m/>
    <m/>
    <m/>
    <m/>
    <m/>
    <m/>
    <m/>
    <m/>
    <m/>
    <m/>
    <m/>
  </r>
  <r>
    <s v="Lincoln9192Irrig03"/>
    <d v="1991-12-09T00:00:00"/>
    <m/>
    <m/>
    <n v="370.17"/>
    <n v="0.28499999999999998"/>
    <n v="0.25885000000000002"/>
    <n v="0.23619999999999999"/>
    <n v="0.22589999999999999"/>
    <n v="0.25574999999999998"/>
    <n v="0.2167"/>
    <n v="0.2452"/>
    <n v="0.12725"/>
    <m/>
    <m/>
    <m/>
    <n v="25.493004004787842"/>
    <n v="1881.5"/>
    <n v="400.5"/>
    <n v="1.7299999999999999E-2"/>
    <n v="6.9089"/>
    <m/>
    <m/>
    <m/>
    <m/>
    <m/>
    <n v="136.33007322382343"/>
    <m/>
    <m/>
    <m/>
    <n v="1.28"/>
    <n v="3.8779999999999926E-2"/>
    <n v="3.125"/>
    <m/>
    <m/>
    <n v="5.6449999999999996"/>
    <n v="3.2050000000000002E-2"/>
    <n v="8.2076949260042298"/>
    <n v="255.63979915433407"/>
    <m/>
    <m/>
    <n v="220.63492063492066"/>
    <m/>
    <m/>
    <m/>
    <m/>
    <m/>
    <n v="230"/>
    <n v="6.9286500000000002"/>
    <m/>
    <n v="264.16992677617657"/>
    <m/>
    <n v="8.5000000000000006E-3"/>
    <n v="10.345476691331926"/>
    <m/>
    <n v="1222.235200845666"/>
    <n v="665"/>
    <m/>
    <m/>
    <m/>
    <m/>
    <m/>
    <m/>
    <m/>
    <m/>
    <m/>
    <m/>
    <m/>
    <m/>
    <m/>
    <m/>
    <m/>
    <m/>
    <m/>
    <m/>
    <m/>
    <m/>
  </r>
  <r>
    <s v="Lincoln9192Irrig03"/>
    <d v="1991-12-13T00:00:00"/>
    <m/>
    <m/>
    <m/>
    <m/>
    <m/>
    <m/>
    <m/>
    <m/>
    <m/>
    <m/>
    <m/>
    <m/>
    <m/>
    <m/>
    <n v="30.055352912296637"/>
    <n v="2187.5500000000002"/>
    <n v="525.5"/>
    <n v="1.9100000000000002E-2"/>
    <n v="10.037700000000001"/>
    <m/>
    <m/>
    <m/>
    <m/>
    <m/>
    <n v="261.33007322382343"/>
    <m/>
    <m/>
    <m/>
    <n v="1.155"/>
    <n v="6.6457499999998393E-2"/>
    <n v="5.7749999999998636"/>
    <m/>
    <m/>
    <n v="6.2229999999999999"/>
    <n v="3.1850000000000003E-2"/>
    <n v="8.5546781825139711"/>
    <n v="267.86994689442042"/>
    <m/>
    <m/>
    <n v="232.12648099707647"/>
    <m/>
    <m/>
    <m/>
    <m/>
    <m/>
    <n v="245"/>
    <n v="10.037050000000001"/>
    <m/>
    <n v="264.16992677617657"/>
    <m/>
    <n v="8.2500000000000004E-3"/>
    <n v="11.453946465586235"/>
    <m/>
    <n v="1388.4050531055798"/>
    <n v="702.5"/>
    <m/>
    <m/>
    <m/>
    <m/>
    <m/>
    <m/>
    <m/>
    <m/>
    <m/>
    <m/>
    <m/>
    <m/>
    <m/>
    <m/>
    <m/>
    <m/>
    <m/>
    <m/>
    <m/>
    <m/>
  </r>
  <r>
    <s v="Lincoln9192Irrig03"/>
    <d v="1991-12-16T00:00:00"/>
    <m/>
    <m/>
    <n v="379.67"/>
    <n v="0.27850000000000003"/>
    <n v="0.26365"/>
    <n v="0.24990000000000001"/>
    <n v="0.24660000000000001"/>
    <n v="0.26965"/>
    <n v="0.21754999999999999"/>
    <n v="0.24429999999999999"/>
    <n v="0.1282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3"/>
    <d v="1991-12-18T00:00:00"/>
    <m/>
    <m/>
    <m/>
    <m/>
    <m/>
    <m/>
    <m/>
    <m/>
    <m/>
    <m/>
    <m/>
    <m/>
    <m/>
    <m/>
    <n v="24.848066285779751"/>
    <n v="2122.0500000000002"/>
    <n v="604.75"/>
    <n v="1.635E-2"/>
    <n v="9.9024000000000001"/>
    <m/>
    <m/>
    <m/>
    <m/>
    <m/>
    <n v="340.58007322382343"/>
    <m/>
    <m/>
    <m/>
    <n v="1.2949999999999999"/>
    <n v="8.4764999999999452E-2"/>
    <n v="6.5499999999999545"/>
    <m/>
    <m/>
    <n v="4.88"/>
    <n v="2.725E-2"/>
    <n v="6.0687459395063339"/>
    <n v="222.62039844698944"/>
    <m/>
    <m/>
    <n v="219.62488247331453"/>
    <m/>
    <m/>
    <m/>
    <m/>
    <m/>
    <m/>
    <n v="9.8876624999999994"/>
    <m/>
    <n v="264.16992677617657"/>
    <m/>
    <n v="6.6500000000000005E-3"/>
    <n v="8.5721493230522299"/>
    <m/>
    <n v="1288.1296015530106"/>
    <n v="587.5"/>
    <m/>
    <m/>
    <m/>
    <m/>
    <m/>
    <m/>
    <m/>
    <m/>
    <m/>
    <m/>
    <m/>
    <m/>
    <m/>
    <m/>
    <m/>
    <m/>
    <m/>
    <m/>
    <m/>
    <m/>
  </r>
  <r>
    <s v="Lincoln9192Irrig03"/>
    <d v="1991-12-23T00:00:00"/>
    <m/>
    <m/>
    <n v="367.40000000000003"/>
    <n v="0.23799999999999999"/>
    <n v="0.24654999999999999"/>
    <n v="0.24460000000000001"/>
    <n v="0.24354999999999999"/>
    <n v="0.27350000000000002"/>
    <n v="0.21920000000000001"/>
    <n v="0.245"/>
    <n v="0.12659999999999999"/>
    <m/>
    <m/>
    <m/>
    <n v="26.76856370863117"/>
    <n v="2228"/>
    <n v="728.25"/>
    <n v="1.6750000000000001E-2"/>
    <n v="12.369850000000001"/>
    <m/>
    <m/>
    <m/>
    <m/>
    <m/>
    <n v="464.08007322382343"/>
    <m/>
    <m/>
    <m/>
    <n v="1.4950000000000001"/>
    <n v="9.4657499999998646E-2"/>
    <n v="6.3499999999999091"/>
    <m/>
    <m/>
    <n v="4.9050000000000002"/>
    <n v="2.8049999999999999E-2"/>
    <n v="6.4391392448139504"/>
    <n v="230.3279644960578"/>
    <m/>
    <m/>
    <n v="215.56500564652737"/>
    <m/>
    <m/>
    <m/>
    <m/>
    <m/>
    <m/>
    <n v="12.1981875"/>
    <m/>
    <n v="264.16992677617657"/>
    <m/>
    <n v="5.9499999999999996E-3"/>
    <n v="7.44084932783284"/>
    <m/>
    <n v="1263.0720355039421"/>
    <n v="605"/>
    <m/>
    <m/>
    <m/>
    <m/>
    <m/>
    <m/>
    <m/>
    <m/>
    <m/>
    <m/>
    <m/>
    <m/>
    <m/>
    <m/>
    <m/>
    <m/>
    <m/>
    <m/>
    <m/>
    <m/>
  </r>
  <r>
    <s v="Lincoln9192Irrig03"/>
    <d v="1991-12-30T00:00:00"/>
    <m/>
    <m/>
    <n v="377.54999999999995"/>
    <n v="0.28699999999999998"/>
    <n v="0.25769999999999998"/>
    <n v="0.24660000000000001"/>
    <n v="0.24124999999999999"/>
    <n v="0.2681"/>
    <n v="0.21790000000000001"/>
    <n v="0.2417"/>
    <n v="0.1275"/>
    <m/>
    <m/>
    <m/>
    <n v="21.879045210062685"/>
    <n v="1634.625"/>
    <n v="660.5"/>
    <n v="2.0899999999999998E-2"/>
    <n v="13.72185"/>
    <m/>
    <m/>
    <m/>
    <m/>
    <m/>
    <n v="396.33007322382343"/>
    <m/>
    <m/>
    <m/>
    <n v="1.1400000000000001"/>
    <n v="0.1472"/>
    <n v="13"/>
    <m/>
    <m/>
    <n v="2.3340000000000001"/>
    <n v="2.895E-2"/>
    <n v="3.2059737749026205"/>
    <n v="104.73647629690184"/>
    <m/>
    <m/>
    <n v="216.09538002980625"/>
    <m/>
    <m/>
    <m/>
    <m/>
    <m/>
    <m/>
    <n v="13.804449999999999"/>
    <m/>
    <n v="264.16992677617657"/>
    <m/>
    <n v="5.1999999999999998E-3"/>
    <n v="4.4784209037612994"/>
    <m/>
    <n v="856.38852370309826"/>
    <n v="437.5"/>
    <m/>
    <m/>
    <m/>
    <m/>
    <m/>
    <m/>
    <m/>
    <m/>
    <m/>
    <m/>
    <m/>
    <m/>
    <m/>
    <m/>
    <m/>
    <m/>
    <m/>
    <m/>
    <m/>
    <m/>
  </r>
  <r>
    <s v="Lincoln9192Irrig03"/>
    <d v="1992-01-06T00:00:00"/>
    <m/>
    <m/>
    <n v="384.51999999999992"/>
    <n v="0.26800000000000002"/>
    <n v="0.26515"/>
    <n v="0.25724999999999998"/>
    <n v="0.26450000000000001"/>
    <n v="0.27905000000000002"/>
    <n v="0.21515000000000001"/>
    <n v="0.24510000000000001"/>
    <n v="0.12839999999999999"/>
    <m/>
    <m/>
    <m/>
    <n v="27.761822879919293"/>
    <n v="1955.8000000000002"/>
    <n v="876.5"/>
    <n v="2.1749999999999999E-2"/>
    <n v="18.469725"/>
    <m/>
    <m/>
    <m/>
    <m/>
    <m/>
    <n v="612.33007322382343"/>
    <m/>
    <m/>
    <m/>
    <n v="1.2000000000000002"/>
    <n v="0.14218500000000026"/>
    <n v="12.225000000000023"/>
    <m/>
    <m/>
    <n v="1.8180000000000001"/>
    <n v="2.64E-2"/>
    <n v="2.2716076595744674"/>
    <n v="100.27489919980148"/>
    <m/>
    <m/>
    <n v="127.44354566902595"/>
    <m/>
    <m/>
    <m/>
    <m/>
    <m/>
    <m/>
    <n v="19.063874999999999"/>
    <m/>
    <n v="264.16992677617657"/>
    <m/>
    <n v="6.6E-3"/>
    <n v="6.2197764144594014"/>
    <m/>
    <n v="966.80010080019849"/>
    <n v="522.5"/>
    <m/>
    <m/>
    <m/>
    <m/>
    <m/>
    <m/>
    <m/>
    <m/>
    <m/>
    <m/>
    <m/>
    <m/>
    <m/>
    <m/>
    <m/>
    <m/>
    <m/>
    <m/>
    <m/>
    <m/>
  </r>
  <r>
    <s v="Lincoln9192Irrig03"/>
    <d v="1992-01-10T00:00:00"/>
    <m/>
    <m/>
    <m/>
    <m/>
    <m/>
    <m/>
    <m/>
    <m/>
    <m/>
    <m/>
    <m/>
    <m/>
    <m/>
    <m/>
    <n v="30.388009430512014"/>
    <n v="2316.5749999999998"/>
    <n v="1159.25"/>
    <n v="2.1749999999999999E-2"/>
    <n v="25.229774999999997"/>
    <m/>
    <m/>
    <m/>
    <m/>
    <m/>
    <n v="895.08007322382343"/>
    <m/>
    <m/>
    <m/>
    <m/>
    <m/>
    <n v="19.075000000000045"/>
    <m/>
    <m/>
    <n v="1.042"/>
    <n v="2.3300000000000001E-2"/>
    <n v="1.3905936752136752"/>
    <n v="58.729594017094016"/>
    <m/>
    <m/>
    <n v="178.21428571428572"/>
    <m/>
    <m/>
    <m/>
    <m/>
    <m/>
    <m/>
    <n v="25.213687499999999"/>
    <m/>
    <n v="264.16992677617657"/>
    <m/>
    <n v="4.3499999999999997E-3"/>
    <n v="4.6957022435897429"/>
    <m/>
    <n v="1079.5204059829061"/>
    <n v="540"/>
    <m/>
    <m/>
    <m/>
    <m/>
    <m/>
    <m/>
    <m/>
    <m/>
    <m/>
    <m/>
    <m/>
    <m/>
    <m/>
    <m/>
    <m/>
    <m/>
    <m/>
    <m/>
    <m/>
    <m/>
  </r>
  <r>
    <s v="Lincoln9192Irrig03"/>
    <d v="1992-01-13T00:00:00"/>
    <m/>
    <m/>
    <n v="389.64000000000004"/>
    <n v="0.27700000000000002"/>
    <n v="0.26500000000000001"/>
    <n v="0.26145000000000002"/>
    <n v="0.27089999999999997"/>
    <n v="0.28839999999999999"/>
    <n v="0.21959999999999999"/>
    <n v="0.2409"/>
    <n v="0.1249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3"/>
    <d v="1992-01-15T00:00:00"/>
    <m/>
    <m/>
    <m/>
    <m/>
    <m/>
    <m/>
    <m/>
    <m/>
    <m/>
    <m/>
    <m/>
    <m/>
    <m/>
    <m/>
    <m/>
    <n v="2708.25"/>
    <n v="1428"/>
    <n v="2.4150000000000001E-2"/>
    <n v="34.467775000000003"/>
    <m/>
    <m/>
    <m/>
    <m/>
    <m/>
    <n v="1163.8300732238235"/>
    <m/>
    <m/>
    <m/>
    <m/>
    <m/>
    <m/>
    <m/>
    <m/>
    <m/>
    <m/>
    <m/>
    <m/>
    <m/>
    <m/>
    <m/>
    <m/>
    <m/>
    <m/>
    <m/>
    <m/>
    <m/>
    <n v="34.486199999999997"/>
    <m/>
    <n v="264.16992677617657"/>
    <m/>
    <m/>
    <m/>
    <m/>
    <m/>
    <m/>
    <m/>
    <m/>
    <m/>
    <m/>
    <m/>
    <m/>
    <m/>
    <m/>
    <m/>
    <m/>
    <m/>
    <m/>
    <m/>
    <m/>
    <m/>
    <m/>
    <m/>
    <m/>
    <m/>
    <m/>
  </r>
  <r>
    <s v="Lincoln9192Irrig03"/>
    <d v="1992-01-20T00:00:00"/>
    <s v="BattenSpring"/>
    <m/>
    <n v="372.10000000000008"/>
    <n v="0.26950000000000002"/>
    <n v="0.24545"/>
    <n v="0.23935000000000001"/>
    <n v="0.24504999999999999"/>
    <n v="0.27805000000000002"/>
    <n v="0.218"/>
    <n v="0.23955000000000001"/>
    <n v="0.12554999999999999"/>
    <m/>
    <m/>
    <m/>
    <m/>
    <n v="2145.8417127916118"/>
    <m/>
    <m/>
    <m/>
    <m/>
    <n v="3.7456835000000015E-2"/>
    <m/>
    <n v="21549.634494012422"/>
    <m/>
    <n v="807.18110355253202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4"/>
    <d v="1991-09-02T00:00:00"/>
    <m/>
    <m/>
    <n v="419.57000000000005"/>
    <n v="0.26600000000000001"/>
    <n v="0.27989999999999998"/>
    <n v="0.26050000000000001"/>
    <n v="0.24435000000000001"/>
    <n v="0.27784999999999999"/>
    <n v="0.28129999999999999"/>
    <n v="0.23705000000000001"/>
    <n v="0.2509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4"/>
    <d v="1991-09-10T00:00:00"/>
    <m/>
    <m/>
    <n v="408.15999999999997"/>
    <n v="0.24399999999999999"/>
    <n v="0.26085000000000003"/>
    <n v="0.25330000000000003"/>
    <n v="0.24285000000000001"/>
    <n v="0.27844999999999998"/>
    <n v="0.28075"/>
    <n v="0.23815"/>
    <n v="0.242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4"/>
    <d v="1991-09-16T00:00:00"/>
    <m/>
    <m/>
    <n v="398.55999999999995"/>
    <n v="0.22550000000000001"/>
    <n v="0.2409"/>
    <n v="0.25069999999999998"/>
    <n v="0.23674999999999999"/>
    <n v="0.27779999999999999"/>
    <n v="0.27889999999999998"/>
    <n v="0.23865"/>
    <n v="0.2436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4"/>
    <d v="1991-09-23T00:00:00"/>
    <m/>
    <m/>
    <n v="394.43"/>
    <n v="0.20849999999999999"/>
    <n v="0.2404"/>
    <n v="0.25014999999999998"/>
    <n v="0.23624999999999999"/>
    <n v="0.27729999999999999"/>
    <n v="0.27834999999999999"/>
    <n v="0.23815"/>
    <n v="0.2430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4"/>
    <d v="1991-09-24T00:00:00"/>
    <m/>
    <m/>
    <m/>
    <m/>
    <m/>
    <m/>
    <m/>
    <m/>
    <m/>
    <m/>
    <m/>
    <m/>
    <m/>
    <m/>
    <m/>
    <n v="231.05"/>
    <m/>
    <m/>
    <m/>
    <m/>
    <m/>
    <m/>
    <m/>
    <m/>
    <m/>
    <m/>
    <m/>
    <m/>
    <m/>
    <m/>
    <m/>
    <m/>
    <m/>
    <n v="3.1245683460000002"/>
    <m/>
    <m/>
    <n v="134.38346458802101"/>
    <m/>
    <m/>
    <n v="231.85714285714286"/>
    <m/>
    <m/>
    <m/>
    <m/>
    <m/>
    <n v="252.5"/>
    <m/>
    <m/>
    <m/>
    <m/>
    <m/>
    <m/>
    <m/>
    <n v="96.666535411978998"/>
    <n v="807.5"/>
    <m/>
    <m/>
    <m/>
    <m/>
    <m/>
    <m/>
    <m/>
    <m/>
    <m/>
    <m/>
    <m/>
    <m/>
    <m/>
    <m/>
    <m/>
    <m/>
    <m/>
    <m/>
    <m/>
    <m/>
  </r>
  <r>
    <s v="Lincoln9192Irrig04"/>
    <d v="1991-10-01T00:00:00"/>
    <m/>
    <m/>
    <n v="373.22"/>
    <n v="0.18149999999999999"/>
    <n v="0.20835000000000001"/>
    <n v="0.22620000000000001"/>
    <n v="0.22445000000000001"/>
    <n v="0.26874999999999999"/>
    <n v="0.27775"/>
    <n v="0.23425000000000001"/>
    <n v="0.2448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4"/>
    <d v="1991-10-08T00:00:00"/>
    <m/>
    <m/>
    <n v="356.28"/>
    <n v="0.14499999999999999"/>
    <n v="0.1888"/>
    <n v="0.21199999999999999"/>
    <n v="0.218"/>
    <n v="0.26634999999999998"/>
    <n v="0.2717"/>
    <n v="0.23580000000000001"/>
    <n v="0.243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4"/>
    <d v="1991-10-10T00:00:00"/>
    <m/>
    <m/>
    <m/>
    <m/>
    <m/>
    <m/>
    <m/>
    <m/>
    <m/>
    <m/>
    <m/>
    <m/>
    <m/>
    <m/>
    <m/>
    <n v="516.84999999999991"/>
    <m/>
    <m/>
    <m/>
    <m/>
    <m/>
    <m/>
    <m/>
    <m/>
    <m/>
    <m/>
    <m/>
    <m/>
    <m/>
    <m/>
    <m/>
    <m/>
    <m/>
    <n v="5.9993366950000002"/>
    <m/>
    <m/>
    <n v="251.75754082612872"/>
    <m/>
    <m/>
    <n v="236.73255813953489"/>
    <m/>
    <m/>
    <m/>
    <m/>
    <m/>
    <n v="250"/>
    <m/>
    <m/>
    <m/>
    <m/>
    <m/>
    <m/>
    <m/>
    <n v="265.0924591738713"/>
    <n v="865"/>
    <m/>
    <m/>
    <m/>
    <m/>
    <m/>
    <m/>
    <m/>
    <m/>
    <m/>
    <m/>
    <m/>
    <m/>
    <m/>
    <m/>
    <m/>
    <m/>
    <m/>
    <m/>
    <m/>
    <m/>
  </r>
  <r>
    <s v="Lincoln9192Irrig04"/>
    <d v="1991-10-14T00:00:00"/>
    <m/>
    <m/>
    <n v="338.90000000000003"/>
    <n v="0.11600000000000001"/>
    <n v="0.1701"/>
    <n v="0.18834999999999999"/>
    <n v="0.20835000000000001"/>
    <n v="0.25805"/>
    <n v="0.27305000000000001"/>
    <n v="0.23615"/>
    <n v="0.24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4"/>
    <d v="1991-10-21T00:00:00"/>
    <m/>
    <m/>
    <n v="317.44"/>
    <n v="8.7499999999999994E-2"/>
    <n v="0.15104999999999999"/>
    <n v="0.16095000000000001"/>
    <n v="0.19719999999999999"/>
    <n v="0.24895"/>
    <n v="0.26669999999999999"/>
    <n v="0.23080000000000001"/>
    <n v="0.2440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4"/>
    <d v="1991-10-22T00:00:00"/>
    <m/>
    <m/>
    <m/>
    <m/>
    <m/>
    <m/>
    <m/>
    <m/>
    <m/>
    <m/>
    <m/>
    <m/>
    <m/>
    <m/>
    <m/>
    <n v="814.3"/>
    <m/>
    <m/>
    <m/>
    <m/>
    <m/>
    <m/>
    <m/>
    <m/>
    <m/>
    <m/>
    <m/>
    <m/>
    <m/>
    <m/>
    <m/>
    <m/>
    <m/>
    <n v="7.5132408909999997"/>
    <m/>
    <m/>
    <n v="317.62364060666857"/>
    <m/>
    <m/>
    <n v="237.40090354249475"/>
    <m/>
    <m/>
    <m/>
    <m/>
    <m/>
    <n v="277.5"/>
    <m/>
    <m/>
    <m/>
    <m/>
    <m/>
    <m/>
    <m/>
    <n v="496.67635939333138"/>
    <n v="822.5"/>
    <m/>
    <m/>
    <m/>
    <m/>
    <m/>
    <m/>
    <m/>
    <m/>
    <m/>
    <m/>
    <m/>
    <m/>
    <m/>
    <m/>
    <m/>
    <m/>
    <m/>
    <m/>
    <m/>
    <m/>
  </r>
  <r>
    <s v="Lincoln9192Irrig04"/>
    <d v="1991-10-29T00:00:00"/>
    <m/>
    <m/>
    <n v="301.87"/>
    <n v="7.8E-2"/>
    <n v="0.13475000000000001"/>
    <n v="0.1426"/>
    <n v="0.18515000000000001"/>
    <n v="0.23744999999999999"/>
    <n v="0.26340000000000002"/>
    <n v="0.22775000000000001"/>
    <n v="0.240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4"/>
    <d v="1991-11-04T00:00:00"/>
    <m/>
    <m/>
    <n v="292.52"/>
    <n v="7.6999999999999999E-2"/>
    <n v="0.12905"/>
    <n v="0.13535"/>
    <n v="0.17730000000000001"/>
    <n v="0.22614999999999999"/>
    <n v="0.25424999999999998"/>
    <n v="0.22545000000000001"/>
    <n v="0.2380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4"/>
    <d v="1991-11-05T00:00:00"/>
    <m/>
    <m/>
    <m/>
    <m/>
    <m/>
    <m/>
    <m/>
    <m/>
    <m/>
    <m/>
    <m/>
    <m/>
    <m/>
    <m/>
    <n v="18.953445000000002"/>
    <n v="1106.95"/>
    <m/>
    <m/>
    <m/>
    <m/>
    <m/>
    <m/>
    <m/>
    <m/>
    <m/>
    <m/>
    <m/>
    <m/>
    <m/>
    <m/>
    <n v="6.2749999999999773"/>
    <m/>
    <m/>
    <n v="6.7970510669999999"/>
    <m/>
    <m/>
    <n v="295.06286429287644"/>
    <m/>
    <m/>
    <n v="230.2337889876444"/>
    <m/>
    <m/>
    <m/>
    <m/>
    <m/>
    <n v="270"/>
    <m/>
    <m/>
    <m/>
    <m/>
    <m/>
    <m/>
    <m/>
    <n v="805.61213570712357"/>
    <n v="740"/>
    <m/>
    <m/>
    <m/>
    <m/>
    <m/>
    <m/>
    <m/>
    <m/>
    <m/>
    <m/>
    <m/>
    <m/>
    <m/>
    <m/>
    <m/>
    <m/>
    <m/>
    <m/>
    <m/>
    <m/>
  </r>
  <r>
    <s v="Lincoln9192Irrig04"/>
    <d v="1991-11-11T00:00:00"/>
    <m/>
    <m/>
    <n v="285.97000000000003"/>
    <n v="8.6499999999999994E-2"/>
    <n v="0.1216"/>
    <n v="0.12809999999999999"/>
    <n v="0.17005000000000001"/>
    <n v="0.22040000000000001"/>
    <n v="0.24685000000000001"/>
    <n v="0.2195"/>
    <n v="0.236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4"/>
    <d v="1991-11-18T00:00:00"/>
    <m/>
    <m/>
    <n v="277.78000000000003"/>
    <n v="8.0500000000000002E-2"/>
    <n v="0.11465"/>
    <n v="0.1244"/>
    <n v="0.16020000000000001"/>
    <n v="0.21135000000000001"/>
    <n v="0.24365000000000001"/>
    <n v="0.22084999999999999"/>
    <n v="0.2333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4"/>
    <d v="1991-11-19T00:00:00"/>
    <m/>
    <m/>
    <m/>
    <m/>
    <m/>
    <m/>
    <m/>
    <m/>
    <m/>
    <m/>
    <m/>
    <m/>
    <m/>
    <m/>
    <n v="13.150071577152689"/>
    <n v="1228.05"/>
    <n v="204.52499999999998"/>
    <n v="1.6449999999999999E-2"/>
    <n v="3.3367500000000003"/>
    <m/>
    <m/>
    <m/>
    <m/>
    <m/>
    <n v="0"/>
    <m/>
    <m/>
    <m/>
    <n v="0.71"/>
    <n v="7.7762499999999846E-2"/>
    <n v="11.024999999999977"/>
    <m/>
    <m/>
    <n v="4.2750636330000003"/>
    <n v="2.4550000000000002E-2"/>
    <n v="4.892157738842398"/>
    <n v="201.41466178521617"/>
    <m/>
    <m/>
    <n v="211.37259086581082"/>
    <m/>
    <m/>
    <m/>
    <m/>
    <m/>
    <n v="257.5"/>
    <n v="3.3644362499999998"/>
    <m/>
    <n v="232.38936448237808"/>
    <m/>
    <n v="6.4999999999999988E-3"/>
    <n v="5.2610105631101813"/>
    <m/>
    <n v="811.08533821478386"/>
    <n v="605"/>
    <m/>
    <m/>
    <m/>
    <m/>
    <m/>
    <m/>
    <m/>
    <m/>
    <m/>
    <m/>
    <m/>
    <m/>
    <m/>
    <m/>
    <m/>
    <m/>
    <m/>
    <m/>
    <m/>
    <m/>
  </r>
  <r>
    <s v="Lincoln9192Irrig04"/>
    <d v="1991-11-26T00:00:00"/>
    <m/>
    <m/>
    <m/>
    <m/>
    <m/>
    <m/>
    <m/>
    <m/>
    <m/>
    <m/>
    <m/>
    <m/>
    <m/>
    <m/>
    <n v="19.535057966460982"/>
    <n v="1706.625"/>
    <n v="278.45000000000005"/>
    <n v="1.7299999999999999E-2"/>
    <n v="4.8303450000000003"/>
    <m/>
    <m/>
    <m/>
    <m/>
    <m/>
    <n v="46.060635517621932"/>
    <m/>
    <m/>
    <m/>
    <n v="0.875"/>
    <n v="0.1050624999999992"/>
    <n v="12.099999999999909"/>
    <m/>
    <m/>
    <n v="5.2919999999999998"/>
    <n v="2.5649999999999999E-2"/>
    <n v="7.3635003286454124"/>
    <n v="286.1406486910538"/>
    <m/>
    <m/>
    <n v="184.69799379672625"/>
    <m/>
    <m/>
    <m/>
    <m/>
    <m/>
    <n v="295"/>
    <n v="4.8171850000000003"/>
    <m/>
    <n v="232.38936448237808"/>
    <m/>
    <n v="6.8000000000000005E-3"/>
    <n v="7.5903396079793577"/>
    <m/>
    <n v="1129.9343513089461"/>
    <n v="610"/>
    <m/>
    <m/>
    <m/>
    <m/>
    <m/>
    <m/>
    <m/>
    <m/>
    <m/>
    <m/>
    <m/>
    <m/>
    <m/>
    <m/>
    <m/>
    <m/>
    <m/>
    <m/>
    <m/>
    <m/>
  </r>
  <r>
    <s v="Lincoln9192Irrig04"/>
    <d v="1991-12-02T00:00:00"/>
    <m/>
    <m/>
    <n v="327.56"/>
    <n v="0.22600000000000001"/>
    <n v="0.23899999999999999"/>
    <n v="0.1535"/>
    <n v="0.15484999999999999"/>
    <n v="0.20225000000000001"/>
    <n v="0.23335"/>
    <n v="0.20795"/>
    <n v="0.22090000000000001"/>
    <m/>
    <m/>
    <m/>
    <n v="15.580722553188675"/>
    <n v="1282.25"/>
    <n v="236.47500000000002"/>
    <n v="1.8349999999999998E-2"/>
    <n v="4.2738075000000002"/>
    <m/>
    <m/>
    <m/>
    <m/>
    <m/>
    <n v="26.305317758810958"/>
    <m/>
    <m/>
    <m/>
    <n v="0.89"/>
    <n v="7.3842499999999797E-2"/>
    <n v="8.2749999999999773"/>
    <m/>
    <m/>
    <n v="3.444"/>
    <n v="3.1150000000000001E-2"/>
    <n v="5.5655465488833862"/>
    <n v="178.63706836110191"/>
    <m/>
    <m/>
    <n v="192.78007578606346"/>
    <m/>
    <m/>
    <m/>
    <m/>
    <m/>
    <n v="237.5"/>
    <n v="4.3393162500000004"/>
    <m/>
    <n v="232.38936448237808"/>
    <m/>
    <n v="6.7500000000000008E-3"/>
    <n v="5.801570855066382"/>
    <m/>
    <n v="858.86293163889809"/>
    <n v="615"/>
    <m/>
    <m/>
    <m/>
    <m/>
    <m/>
    <m/>
    <m/>
    <m/>
    <m/>
    <m/>
    <m/>
    <m/>
    <m/>
    <m/>
    <m/>
    <m/>
    <m/>
    <m/>
    <m/>
    <m/>
  </r>
  <r>
    <s v="Lincoln9192Irrig04"/>
    <d v="1991-12-09T00:00:00"/>
    <m/>
    <m/>
    <n v="346.75000000000006"/>
    <n v="0.25600000000000001"/>
    <n v="0.27210000000000001"/>
    <n v="0.184"/>
    <n v="0.16245000000000001"/>
    <n v="0.20935000000000001"/>
    <n v="0.22714999999999999"/>
    <n v="0.20280000000000001"/>
    <n v="0.21990000000000001"/>
    <m/>
    <m/>
    <m/>
    <n v="21.956498272062792"/>
    <n v="1769.4749999999999"/>
    <n v="386.75"/>
    <n v="1.8849999999999999E-2"/>
    <n v="7.3925000000000001"/>
    <m/>
    <m/>
    <m/>
    <m/>
    <m/>
    <n v="154.36063551762192"/>
    <m/>
    <m/>
    <m/>
    <n v="1.23"/>
    <n v="0.13589499999999941"/>
    <n v="10.674999999999955"/>
    <m/>
    <m/>
    <n v="3.766"/>
    <n v="3.3399999999999999E-2"/>
    <n v="6.5374608578363107"/>
    <n v="195.83436915608959"/>
    <m/>
    <m/>
    <n v="192.4990432453119"/>
    <m/>
    <m/>
    <m/>
    <m/>
    <m/>
    <n v="317.5"/>
    <n v="7.2902374999999999"/>
    <m/>
    <n v="232.38936448237808"/>
    <m/>
    <n v="6.4999999999999988E-3"/>
    <n v="7.5100547371981055"/>
    <m/>
    <n v="1176.2156308439103"/>
    <n v="592.5"/>
    <m/>
    <m/>
    <m/>
    <m/>
    <m/>
    <m/>
    <m/>
    <m/>
    <m/>
    <m/>
    <m/>
    <m/>
    <m/>
    <m/>
    <m/>
    <m/>
    <m/>
    <m/>
    <m/>
    <m/>
  </r>
  <r>
    <s v="Lincoln9192Irrig04"/>
    <d v="1991-12-13T00:00:00"/>
    <m/>
    <m/>
    <m/>
    <m/>
    <m/>
    <m/>
    <m/>
    <m/>
    <m/>
    <m/>
    <m/>
    <m/>
    <m/>
    <m/>
    <n v="22.65261667153046"/>
    <n v="1650.3000000000002"/>
    <n v="411.5"/>
    <n v="2.0700000000000003E-2"/>
    <n v="8.4955499999999997"/>
    <m/>
    <m/>
    <m/>
    <m/>
    <m/>
    <n v="179.11063551762192"/>
    <m/>
    <m/>
    <m/>
    <n v="1.125"/>
    <n v="0.12770499999999968"/>
    <n v="11.274999999999977"/>
    <m/>
    <m/>
    <n v="4.0010000000000003"/>
    <n v="3.4950000000000002E-2"/>
    <n v="6.9792006574928447"/>
    <n v="199.63470834132448"/>
    <m/>
    <m/>
    <n v="200.39502756265762"/>
    <m/>
    <m/>
    <m/>
    <m/>
    <m/>
    <n v="272.5"/>
    <n v="8.5180500000000006"/>
    <m/>
    <n v="232.38936448237808"/>
    <m/>
    <n v="6.8999999999999999E-3"/>
    <n v="7.0858839633189135"/>
    <m/>
    <n v="1027.8902916586756"/>
    <n v="647.5"/>
    <m/>
    <m/>
    <m/>
    <m/>
    <m/>
    <m/>
    <m/>
    <m/>
    <m/>
    <m/>
    <m/>
    <m/>
    <m/>
    <m/>
    <m/>
    <m/>
    <m/>
    <m/>
    <m/>
    <m/>
  </r>
  <r>
    <s v="Lincoln9192Irrig04"/>
    <d v="1991-12-16T00:00:00"/>
    <m/>
    <m/>
    <n v="368.99"/>
    <n v="0.26400000000000001"/>
    <n v="0.28034999999999999"/>
    <n v="0.23544999999999999"/>
    <n v="0.18834999999999999"/>
    <n v="0.21734999999999999"/>
    <n v="0.2341"/>
    <n v="0.20705000000000001"/>
    <n v="0.2182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4"/>
    <d v="1991-12-18T00:00:00"/>
    <m/>
    <m/>
    <m/>
    <m/>
    <m/>
    <m/>
    <m/>
    <m/>
    <m/>
    <m/>
    <m/>
    <m/>
    <m/>
    <m/>
    <n v="22.960595265224583"/>
    <n v="1663.3"/>
    <n v="449"/>
    <n v="1.83E-2"/>
    <n v="8.1803999999999988"/>
    <m/>
    <m/>
    <m/>
    <m/>
    <m/>
    <n v="216.61063551762192"/>
    <m/>
    <m/>
    <m/>
    <n v="1.46"/>
    <n v="0.17665000000000011"/>
    <n v="11.875"/>
    <m/>
    <m/>
    <n v="3.806"/>
    <n v="3.3149999999999999E-2"/>
    <n v="6.6345276915619671"/>
    <n v="200.41253296106714"/>
    <m/>
    <m/>
    <n v="188.27336352408398"/>
    <m/>
    <m/>
    <m/>
    <m/>
    <m/>
    <m/>
    <n v="8.2166999999999994"/>
    <m/>
    <n v="232.38936448237808"/>
    <m/>
    <n v="7.4999999999999997E-3"/>
    <n v="7.4921928280595615"/>
    <m/>
    <n v="1002.0124670389328"/>
    <n v="782.5"/>
    <m/>
    <m/>
    <m/>
    <m/>
    <m/>
    <m/>
    <m/>
    <m/>
    <m/>
    <m/>
    <m/>
    <m/>
    <m/>
    <m/>
    <m/>
    <m/>
    <m/>
    <m/>
    <m/>
    <m/>
  </r>
  <r>
    <s v="Lincoln9192Irrig04"/>
    <d v="1991-12-23T00:00:00"/>
    <m/>
    <m/>
    <n v="370.15999999999997"/>
    <n v="0.23200000000000001"/>
    <n v="0.27224999999999999"/>
    <n v="0.24915000000000001"/>
    <n v="0.20774999999999999"/>
    <n v="0.22539999999999999"/>
    <n v="0.23605000000000001"/>
    <n v="0.20899999999999999"/>
    <n v="0.21920000000000001"/>
    <m/>
    <m/>
    <m/>
    <n v="24.229463076335442"/>
    <n v="1784"/>
    <n v="551.5"/>
    <n v="2.1299999999999999E-2"/>
    <n v="11.665950000000002"/>
    <m/>
    <m/>
    <m/>
    <m/>
    <m/>
    <n v="319.11063551762192"/>
    <m/>
    <m/>
    <m/>
    <n v="1.175"/>
    <n v="0.13976250000000107"/>
    <n v="12.400000000000091"/>
    <m/>
    <m/>
    <n v="3.8180000000000001"/>
    <n v="3.015E-2"/>
    <n v="6.004882785321902"/>
    <n v="199.6707811808385"/>
    <m/>
    <m/>
    <n v="191.00967427835536"/>
    <m/>
    <m/>
    <m/>
    <m/>
    <m/>
    <m/>
    <n v="11.74695"/>
    <m/>
    <n v="232.38936448237808"/>
    <m/>
    <n v="6.3499999999999997E-3"/>
    <n v="6.3760021688621631"/>
    <m/>
    <n v="1020.4292188191614"/>
    <n v="757.5"/>
    <m/>
    <m/>
    <m/>
    <m/>
    <m/>
    <m/>
    <m/>
    <m/>
    <m/>
    <m/>
    <m/>
    <m/>
    <m/>
    <m/>
    <m/>
    <m/>
    <m/>
    <m/>
    <m/>
    <m/>
  </r>
  <r>
    <s v="Lincoln9192Irrig04"/>
    <d v="1991-12-30T00:00:00"/>
    <m/>
    <m/>
    <n v="386.53000000000003"/>
    <n v="0.27900000000000003"/>
    <n v="0.28439999999999999"/>
    <n v="0.26"/>
    <n v="0.21645"/>
    <n v="0.23215"/>
    <n v="0.23515"/>
    <n v="0.20774999999999999"/>
    <n v="0.21775"/>
    <m/>
    <m/>
    <m/>
    <n v="27.520685398553987"/>
    <n v="1668"/>
    <n v="568.5"/>
    <n v="2.3799999999999998E-2"/>
    <n v="13.619400000000001"/>
    <m/>
    <m/>
    <m/>
    <m/>
    <m/>
    <n v="336.11063551762192"/>
    <m/>
    <m/>
    <m/>
    <n v="1.1800000000000002"/>
    <n v="0.10904500000000011"/>
    <n v="9.5"/>
    <m/>
    <m/>
    <n v="4.1150000000000002"/>
    <n v="3.5450000000000002E-2"/>
    <n v="6.8422092148170037"/>
    <n v="192.6017351362002"/>
    <m/>
    <m/>
    <n v="214.19888597640892"/>
    <m/>
    <m/>
    <m/>
    <m/>
    <m/>
    <m/>
    <n v="13.5303"/>
    <m/>
    <n v="232.38936448237808"/>
    <m/>
    <n v="8.0000000000000002E-3"/>
    <n v="7.0920054528102057"/>
    <m/>
    <n v="897.3982648637998"/>
    <n v="757.5"/>
    <m/>
    <m/>
    <m/>
    <m/>
    <m/>
    <m/>
    <m/>
    <m/>
    <m/>
    <m/>
    <m/>
    <m/>
    <m/>
    <m/>
    <m/>
    <m/>
    <m/>
    <m/>
    <m/>
    <m/>
  </r>
  <r>
    <s v="Lincoln9192Irrig04"/>
    <d v="1992-01-06T00:00:00"/>
    <m/>
    <m/>
    <n v="397.21"/>
    <n v="0.26550000000000001"/>
    <n v="0.28954999999999997"/>
    <n v="0.27045000000000002"/>
    <n v="0.2409"/>
    <n v="0.24424999999999999"/>
    <n v="0.24245"/>
    <n v="0.21190000000000001"/>
    <n v="0.22105"/>
    <m/>
    <m/>
    <m/>
    <n v="30.287112130784106"/>
    <n v="1854.0500000000002"/>
    <n v="751"/>
    <n v="2.3099999999999999E-2"/>
    <n v="17.254999999999999"/>
    <m/>
    <m/>
    <m/>
    <m/>
    <m/>
    <n v="518.61063551762186"/>
    <m/>
    <m/>
    <m/>
    <n v="1.4449999999999998"/>
    <n v="0.17423500000000036"/>
    <n v="11.975000000000023"/>
    <m/>
    <m/>
    <n v="2.86"/>
    <n v="3.3099999999999997E-2"/>
    <n v="4.5887708619219634"/>
    <n v="141.10820763638057"/>
    <m/>
    <m/>
    <n v="201.83174393352846"/>
    <m/>
    <m/>
    <m/>
    <m/>
    <m/>
    <m/>
    <n v="17.348099999999999"/>
    <m/>
    <n v="232.38936448237808"/>
    <m/>
    <n v="8.2500000000000004E-3"/>
    <n v="7.7816583417303562"/>
    <m/>
    <n v="949.96679236361956"/>
    <n v="810"/>
    <m/>
    <m/>
    <m/>
    <m/>
    <m/>
    <m/>
    <m/>
    <m/>
    <m/>
    <m/>
    <m/>
    <m/>
    <m/>
    <m/>
    <m/>
    <m/>
    <m/>
    <m/>
    <m/>
    <m/>
  </r>
  <r>
    <s v="Lincoln9192Irrig04"/>
    <d v="1992-01-10T00:00:00"/>
    <m/>
    <m/>
    <m/>
    <m/>
    <m/>
    <m/>
    <m/>
    <m/>
    <m/>
    <m/>
    <m/>
    <m/>
    <m/>
    <m/>
    <n v="21.367117783634441"/>
    <n v="1700.2750000000001"/>
    <n v="625"/>
    <n v="2.46E-2"/>
    <n v="15.369750000000002"/>
    <m/>
    <m/>
    <m/>
    <m/>
    <m/>
    <n v="392.61063551762192"/>
    <m/>
    <m/>
    <m/>
    <m/>
    <m/>
    <n v="12.975000000000023"/>
    <m/>
    <m/>
    <n v="1.073"/>
    <n v="3.1649999999999998E-2"/>
    <n v="1.8900901335367584"/>
    <n v="59.491498614568613"/>
    <m/>
    <m/>
    <n v="179.8348106365834"/>
    <m/>
    <m/>
    <m/>
    <m/>
    <m/>
    <m/>
    <n v="15.375"/>
    <m/>
    <n v="232.38936448237808"/>
    <m/>
    <n v="5.2500000000000003E-3"/>
    <n v="5.2683803661313853"/>
    <m/>
    <n v="1002.8085013854314"/>
    <n v="712.5"/>
    <m/>
    <m/>
    <m/>
    <m/>
    <m/>
    <m/>
    <m/>
    <m/>
    <m/>
    <m/>
    <m/>
    <m/>
    <m/>
    <m/>
    <m/>
    <m/>
    <m/>
    <m/>
    <m/>
    <m/>
  </r>
  <r>
    <s v="Lincoln9192Irrig04"/>
    <d v="1992-01-13T00:00:00"/>
    <m/>
    <m/>
    <n v="401.68"/>
    <n v="0.26400000000000001"/>
    <n v="0.28784999999999999"/>
    <n v="0.2722"/>
    <n v="0.24709999999999999"/>
    <n v="0.25679999999999997"/>
    <n v="0.24610000000000001"/>
    <n v="0.21485000000000001"/>
    <n v="0.21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4"/>
    <d v="1992-01-15T00:00:00"/>
    <m/>
    <m/>
    <m/>
    <m/>
    <m/>
    <m/>
    <m/>
    <m/>
    <m/>
    <m/>
    <m/>
    <m/>
    <m/>
    <m/>
    <m/>
    <n v="1603"/>
    <n v="615.75"/>
    <n v="2.8199999999999999E-2"/>
    <n v="17.016174999999997"/>
    <m/>
    <m/>
    <m/>
    <m/>
    <m/>
    <n v="383.36063551762192"/>
    <m/>
    <m/>
    <m/>
    <m/>
    <m/>
    <m/>
    <m/>
    <m/>
    <m/>
    <m/>
    <m/>
    <m/>
    <m/>
    <m/>
    <m/>
    <m/>
    <m/>
    <m/>
    <m/>
    <m/>
    <m/>
    <n v="17.364149999999999"/>
    <m/>
    <n v="232.38936448237808"/>
    <m/>
    <m/>
    <m/>
    <m/>
    <m/>
    <m/>
    <m/>
    <m/>
    <m/>
    <m/>
    <m/>
    <m/>
    <m/>
    <m/>
    <m/>
    <m/>
    <m/>
    <m/>
    <m/>
    <m/>
    <m/>
    <m/>
    <m/>
    <m/>
    <m/>
    <m/>
  </r>
  <r>
    <s v="Lincoln9192Irrig04"/>
    <d v="1992-01-20T00:00:00"/>
    <s v="BattenSpring"/>
    <m/>
    <n v="379.17"/>
    <n v="0.23400000000000001"/>
    <n v="0.25259999999999999"/>
    <n v="0.25530000000000003"/>
    <n v="0.23375000000000001"/>
    <n v="0.24779999999999999"/>
    <n v="0.24435000000000001"/>
    <n v="0.20880000000000001"/>
    <n v="0.21925"/>
    <m/>
    <m/>
    <m/>
    <m/>
    <n v="1620.1078994236957"/>
    <m/>
    <m/>
    <m/>
    <m/>
    <n v="3.7500947499999999E-2"/>
    <m/>
    <n v="15154.036881244099"/>
    <m/>
    <n v="568.29074149659868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5"/>
    <d v="1991-09-02T00:00:00"/>
    <m/>
    <m/>
    <n v="452.65999999999997"/>
    <n v="0.26550000000000001"/>
    <n v="0.27"/>
    <n v="0.20899999999999999"/>
    <n v="0.31145"/>
    <n v="0.30790000000000001"/>
    <n v="0.30070000000000002"/>
    <n v="0.28705000000000003"/>
    <n v="0.3116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5"/>
    <d v="1991-09-10T00:00:00"/>
    <m/>
    <m/>
    <n v="436.60999999999996"/>
    <n v="0.24149999999999999"/>
    <n v="0.24765000000000001"/>
    <n v="0.192"/>
    <n v="0.30649999999999999"/>
    <n v="0.30075000000000002"/>
    <n v="0.2969"/>
    <n v="0.28625"/>
    <n v="0.3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5"/>
    <d v="1991-09-16T00:00:00"/>
    <m/>
    <m/>
    <n v="425.77"/>
    <n v="0.224"/>
    <n v="0.23435"/>
    <n v="0.17530000000000001"/>
    <n v="0.30549999999999999"/>
    <n v="0.2984"/>
    <n v="0.29494999999999999"/>
    <n v="0.2873"/>
    <n v="0.3090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5"/>
    <d v="1991-09-23T00:00:00"/>
    <m/>
    <m/>
    <n v="422.8"/>
    <n v="0.21299999999999999"/>
    <n v="0.23385"/>
    <n v="0.1749"/>
    <n v="0.30495"/>
    <n v="0.29780000000000001"/>
    <n v="0.29435"/>
    <n v="0.28670000000000001"/>
    <n v="0.308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5"/>
    <d v="1991-09-24T00:00:00"/>
    <m/>
    <m/>
    <m/>
    <m/>
    <m/>
    <m/>
    <m/>
    <m/>
    <m/>
    <m/>
    <m/>
    <m/>
    <m/>
    <m/>
    <m/>
    <n v="249.60000000000002"/>
    <m/>
    <m/>
    <m/>
    <m/>
    <m/>
    <m/>
    <m/>
    <m/>
    <m/>
    <m/>
    <m/>
    <m/>
    <m/>
    <m/>
    <m/>
    <m/>
    <m/>
    <n v="3.4097023809999998"/>
    <m/>
    <m/>
    <n v="149.5952380952381"/>
    <m/>
    <m/>
    <n v="228.2280701754386"/>
    <m/>
    <m/>
    <m/>
    <m/>
    <m/>
    <n v="262.5"/>
    <m/>
    <m/>
    <m/>
    <m/>
    <m/>
    <m/>
    <m/>
    <n v="100.00476190476192"/>
    <n v="912.5"/>
    <m/>
    <m/>
    <m/>
    <m/>
    <m/>
    <m/>
    <m/>
    <m/>
    <m/>
    <m/>
    <m/>
    <m/>
    <m/>
    <m/>
    <m/>
    <m/>
    <m/>
    <m/>
    <m/>
    <m/>
  </r>
  <r>
    <s v="Lincoln9192Irrig05"/>
    <d v="1991-10-01T00:00:00"/>
    <m/>
    <m/>
    <n v="400.57"/>
    <n v="0.1885"/>
    <n v="0.19805"/>
    <n v="0.1447"/>
    <n v="0.2944"/>
    <n v="0.2949"/>
    <n v="0.29265000000000002"/>
    <n v="0.28179999999999999"/>
    <n v="0.3078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5"/>
    <d v="1991-10-08T00:00:00"/>
    <m/>
    <m/>
    <n v="386.56"/>
    <n v="0.17100000000000001"/>
    <n v="0.17055000000000001"/>
    <n v="0.12984999999999999"/>
    <n v="0.29165000000000002"/>
    <n v="0.29370000000000002"/>
    <n v="0.28684999999999999"/>
    <n v="0.28065000000000001"/>
    <n v="0.3085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5"/>
    <d v="1991-10-10T00:00:00"/>
    <m/>
    <m/>
    <m/>
    <m/>
    <m/>
    <m/>
    <m/>
    <m/>
    <m/>
    <m/>
    <m/>
    <m/>
    <m/>
    <m/>
    <m/>
    <n v="467.07500000000005"/>
    <m/>
    <m/>
    <m/>
    <m/>
    <m/>
    <m/>
    <m/>
    <m/>
    <m/>
    <m/>
    <m/>
    <m/>
    <m/>
    <m/>
    <m/>
    <m/>
    <m/>
    <n v="6.0289473559999998"/>
    <m/>
    <m/>
    <n v="227.48808068459658"/>
    <m/>
    <m/>
    <n v="264.98423063255154"/>
    <m/>
    <m/>
    <m/>
    <m/>
    <m/>
    <n v="250"/>
    <m/>
    <m/>
    <m/>
    <m/>
    <m/>
    <m/>
    <m/>
    <n v="239.58691931540343"/>
    <n v="800"/>
    <m/>
    <m/>
    <m/>
    <m/>
    <m/>
    <m/>
    <m/>
    <m/>
    <m/>
    <m/>
    <m/>
    <m/>
    <m/>
    <m/>
    <m/>
    <m/>
    <m/>
    <m/>
    <m/>
    <m/>
  </r>
  <r>
    <s v="Lincoln9192Irrig05"/>
    <d v="1991-10-14T00:00:00"/>
    <m/>
    <m/>
    <n v="368.03999999999996"/>
    <n v="0.129"/>
    <n v="0.14065"/>
    <n v="0.11685"/>
    <n v="0.2858"/>
    <n v="0.28660000000000002"/>
    <n v="0.28789999999999999"/>
    <n v="0.28249999999999997"/>
    <n v="0.3109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5"/>
    <d v="1991-10-21T00:00:00"/>
    <m/>
    <m/>
    <n v="346.76"/>
    <n v="0.10100000000000001"/>
    <n v="0.1201"/>
    <n v="9.7750000000000004E-2"/>
    <n v="0.26979999999999998"/>
    <n v="0.27910000000000001"/>
    <n v="0.28349999999999997"/>
    <n v="0.2767"/>
    <n v="0.3058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5"/>
    <d v="1991-10-22T00:00:00"/>
    <m/>
    <m/>
    <m/>
    <m/>
    <m/>
    <m/>
    <m/>
    <m/>
    <m/>
    <m/>
    <m/>
    <m/>
    <m/>
    <m/>
    <m/>
    <n v="679.57499999999993"/>
    <m/>
    <m/>
    <m/>
    <m/>
    <m/>
    <m/>
    <m/>
    <m/>
    <m/>
    <m/>
    <m/>
    <m/>
    <m/>
    <m/>
    <m/>
    <m/>
    <m/>
    <n v="6.7987147490000002"/>
    <m/>
    <m/>
    <n v="275.62307872194469"/>
    <m/>
    <m/>
    <n v="246.64642026363401"/>
    <m/>
    <m/>
    <m/>
    <m/>
    <m/>
    <n v="257.5"/>
    <m/>
    <m/>
    <m/>
    <m/>
    <m/>
    <m/>
    <m/>
    <n v="403.95192127805524"/>
    <n v="737.5"/>
    <m/>
    <m/>
    <m/>
    <m/>
    <m/>
    <m/>
    <m/>
    <m/>
    <m/>
    <m/>
    <m/>
    <m/>
    <m/>
    <m/>
    <m/>
    <m/>
    <m/>
    <m/>
    <m/>
    <m/>
  </r>
  <r>
    <s v="Lincoln9192Irrig05"/>
    <d v="1991-10-29T00:00:00"/>
    <m/>
    <m/>
    <n v="330.07000000000005"/>
    <n v="7.3999999999999996E-2"/>
    <n v="0.1065"/>
    <n v="9.0950000000000003E-2"/>
    <n v="0.25180000000000002"/>
    <n v="0.26795000000000002"/>
    <n v="0.27400000000000002"/>
    <n v="0.27584999999999998"/>
    <n v="0.30930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5"/>
    <d v="1991-11-04T00:00:00"/>
    <m/>
    <m/>
    <n v="318.96999999999997"/>
    <n v="7.2499999999999995E-2"/>
    <n v="0.10174999999999999"/>
    <n v="8.5349999999999995E-2"/>
    <n v="0.24099999999999999"/>
    <n v="0.25559999999999999"/>
    <n v="0.26619999999999999"/>
    <n v="0.26974999999999999"/>
    <n v="0.30270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5"/>
    <d v="1991-11-05T00:00:00"/>
    <m/>
    <m/>
    <m/>
    <m/>
    <m/>
    <m/>
    <m/>
    <m/>
    <m/>
    <m/>
    <m/>
    <m/>
    <m/>
    <m/>
    <n v="14.141919999999999"/>
    <n v="887.9"/>
    <m/>
    <m/>
    <m/>
    <m/>
    <m/>
    <m/>
    <m/>
    <m/>
    <m/>
    <m/>
    <m/>
    <m/>
    <m/>
    <m/>
    <n v="6.0999999999999659"/>
    <m/>
    <m/>
    <n v="5.1999119970000001"/>
    <m/>
    <m/>
    <n v="254.66424859350684"/>
    <m/>
    <m/>
    <n v="206.16295562125123"/>
    <m/>
    <m/>
    <m/>
    <m/>
    <m/>
    <n v="220"/>
    <m/>
    <m/>
    <m/>
    <m/>
    <m/>
    <m/>
    <m/>
    <n v="627.13575140649323"/>
    <n v="627.5"/>
    <m/>
    <m/>
    <m/>
    <m/>
    <m/>
    <m/>
    <m/>
    <m/>
    <m/>
    <m/>
    <m/>
    <m/>
    <m/>
    <m/>
    <m/>
    <m/>
    <m/>
    <m/>
    <m/>
    <m/>
  </r>
  <r>
    <s v="Lincoln9192Irrig05"/>
    <d v="1991-11-11T00:00:00"/>
    <m/>
    <m/>
    <n v="314.55999999999995"/>
    <n v="8.5500000000000007E-2"/>
    <n v="9.9750000000000005E-2"/>
    <n v="8.3349999999999994E-2"/>
    <n v="0.2253"/>
    <n v="0.25109999999999999"/>
    <n v="0.25595000000000001"/>
    <n v="0.26729999999999998"/>
    <n v="0.3045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5"/>
    <d v="1991-11-18T00:00:00"/>
    <m/>
    <m/>
    <n v="303.91999999999996"/>
    <n v="7.7499999999999999E-2"/>
    <n v="9.715E-2"/>
    <n v="7.8299999999999995E-2"/>
    <n v="0.21525"/>
    <n v="0.2407"/>
    <n v="0.25019999999999998"/>
    <n v="0.26500000000000001"/>
    <n v="0.2954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5"/>
    <d v="1991-11-19T00:00:00"/>
    <m/>
    <m/>
    <m/>
    <m/>
    <m/>
    <m/>
    <m/>
    <m/>
    <m/>
    <m/>
    <m/>
    <m/>
    <m/>
    <m/>
    <n v="12.982199108506142"/>
    <n v="1151.825"/>
    <n v="184.32499999999999"/>
    <n v="1.6650000000000002E-2"/>
    <n v="3.0701199999999997"/>
    <m/>
    <m/>
    <m/>
    <m/>
    <m/>
    <n v="0"/>
    <m/>
    <m/>
    <m/>
    <n v="0.92999999999999994"/>
    <n v="9.7219999999999834E-2"/>
    <n v="10.524999999999977"/>
    <m/>
    <m/>
    <n v="3.9909390220000001"/>
    <n v="2.7999999999999997E-2"/>
    <n v="5.3648383259325048"/>
    <n v="192.12982428317684"/>
    <m/>
    <m/>
    <n v="207.28840125391849"/>
    <m/>
    <m/>
    <m/>
    <m/>
    <m/>
    <n v="265"/>
    <n v="3.06901125"/>
    <m/>
    <n v="207.26055227084228"/>
    <m/>
    <n v="5.9499999999999996E-3"/>
    <n v="4.5613146790154779"/>
    <m/>
    <n v="764.84517571682318"/>
    <n v="570"/>
    <m/>
    <m/>
    <m/>
    <m/>
    <m/>
    <m/>
    <m/>
    <m/>
    <m/>
    <m/>
    <m/>
    <m/>
    <m/>
    <m/>
    <m/>
    <m/>
    <m/>
    <m/>
    <m/>
    <m/>
  </r>
  <r>
    <s v="Lincoln9192Irrig05"/>
    <d v="1991-11-26T00:00:00"/>
    <m/>
    <m/>
    <m/>
    <m/>
    <m/>
    <m/>
    <m/>
    <m/>
    <m/>
    <m/>
    <m/>
    <m/>
    <m/>
    <m/>
    <n v="17.202953095796303"/>
    <n v="1281.5999999999999"/>
    <n v="204.97500000000002"/>
    <n v="1.6650000000000002E-2"/>
    <n v="3.4026475"/>
    <m/>
    <m/>
    <m/>
    <m/>
    <m/>
    <n v="2.3697238645788588"/>
    <m/>
    <m/>
    <m/>
    <n v="1.0149999999999999"/>
    <n v="0.12902499999999995"/>
    <n v="12.875"/>
    <m/>
    <m/>
    <n v="3.6680000000000001"/>
    <n v="2.8750000000000001E-2"/>
    <n v="5.7846049756993834"/>
    <n v="202.20798956851587"/>
    <m/>
    <m/>
    <n v="179.84895944372468"/>
    <m/>
    <m/>
    <m/>
    <m/>
    <m/>
    <n v="307.5"/>
    <n v="3.4128337499999999"/>
    <m/>
    <n v="207.26055227084228"/>
    <m/>
    <n v="9.9500000000000005E-3"/>
    <n v="8.4337917383831194"/>
    <m/>
    <n v="861.54201043148407"/>
    <n v="605"/>
    <m/>
    <m/>
    <m/>
    <m/>
    <m/>
    <m/>
    <m/>
    <m/>
    <m/>
    <m/>
    <m/>
    <m/>
    <m/>
    <m/>
    <m/>
    <m/>
    <m/>
    <m/>
    <m/>
    <m/>
  </r>
  <r>
    <s v="Lincoln9192Irrig05"/>
    <d v="1991-12-02T00:00:00"/>
    <m/>
    <m/>
    <n v="287.52"/>
    <n v="8.3500000000000005E-2"/>
    <n v="8.7749999999999995E-2"/>
    <n v="7.2300000000000003E-2"/>
    <n v="0.19209999999999999"/>
    <n v="0.22550000000000001"/>
    <n v="0.23315"/>
    <n v="0.25530000000000003"/>
    <n v="0.28799999999999998"/>
    <m/>
    <m/>
    <m/>
    <n v="17.727288484072368"/>
    <n v="1377.5499999999997"/>
    <n v="252.05"/>
    <n v="1.8700000000000001E-2"/>
    <n v="4.7063850000000009"/>
    <m/>
    <m/>
    <m/>
    <m/>
    <m/>
    <n v="44.789447729157729"/>
    <m/>
    <m/>
    <m/>
    <n v="1.04"/>
    <n v="0.16910999999999971"/>
    <n v="15.774999999999977"/>
    <m/>
    <m/>
    <n v="2.9"/>
    <n v="3.125E-2"/>
    <n v="4.6078482120787738"/>
    <n v="147.26542297311727"/>
    <m/>
    <m/>
    <n v="194.76067746686306"/>
    <m/>
    <m/>
    <m/>
    <m/>
    <m/>
    <n v="267.5"/>
    <n v="4.7133349999999998"/>
    <m/>
    <n v="207.26055227084228"/>
    <m/>
    <n v="8.9499999999999996E-3"/>
    <n v="8.5461431502480512"/>
    <m/>
    <n v="962.4595770268827"/>
    <n v="527.5"/>
    <m/>
    <m/>
    <m/>
    <m/>
    <m/>
    <m/>
    <m/>
    <m/>
    <m/>
    <m/>
    <m/>
    <m/>
    <m/>
    <m/>
    <m/>
    <m/>
    <m/>
    <m/>
    <m/>
    <m/>
  </r>
  <r>
    <s v="Lincoln9192Irrig05"/>
    <d v="1991-12-09T00:00:00"/>
    <m/>
    <m/>
    <n v="276.20999999999998"/>
    <n v="6.9500000000000006E-2"/>
    <n v="8.7050000000000002E-2"/>
    <n v="7.0949999999999999E-2"/>
    <n v="0.1845"/>
    <n v="0.21895000000000001"/>
    <n v="0.21854999999999999"/>
    <n v="0.24335000000000001"/>
    <n v="0.28820000000000001"/>
    <m/>
    <m/>
    <m/>
    <n v="16.857785552587746"/>
    <n v="1525.7750000000001"/>
    <n v="353"/>
    <n v="1.7399999999999999E-2"/>
    <n v="6.1999999999999993"/>
    <m/>
    <m/>
    <m/>
    <m/>
    <m/>
    <n v="145.73944772915772"/>
    <m/>
    <m/>
    <m/>
    <n v="0.9"/>
    <n v="0.16065000000000002"/>
    <n v="18"/>
    <m/>
    <m/>
    <n v="2.0270000000000001"/>
    <n v="2.6349999999999998E-2"/>
    <n v="3.596699085141319"/>
    <n v="136.50810219829521"/>
    <m/>
    <m/>
    <n v="148.60393229958447"/>
    <m/>
    <m/>
    <m/>
    <m/>
    <m/>
    <n v="342.5"/>
    <n v="6.1421999999999999"/>
    <m/>
    <n v="207.26055227084228"/>
    <m/>
    <n v="6.8000000000000005E-3"/>
    <n v="6.9242149050515929"/>
    <m/>
    <n v="1018.2668978017048"/>
    <n v="550"/>
    <m/>
    <m/>
    <m/>
    <m/>
    <m/>
    <m/>
    <m/>
    <m/>
    <m/>
    <m/>
    <m/>
    <m/>
    <m/>
    <m/>
    <m/>
    <m/>
    <m/>
    <m/>
    <m/>
    <m/>
  </r>
  <r>
    <s v="Lincoln9192Irrig05"/>
    <d v="1991-12-13T00:00:00"/>
    <m/>
    <m/>
    <m/>
    <m/>
    <m/>
    <m/>
    <m/>
    <m/>
    <m/>
    <m/>
    <m/>
    <m/>
    <m/>
    <m/>
    <n v="15.603155116563951"/>
    <n v="1350.4749999999999"/>
    <n v="341"/>
    <n v="2.035E-2"/>
    <n v="7.04"/>
    <m/>
    <m/>
    <m/>
    <m/>
    <m/>
    <n v="133.73944772915772"/>
    <m/>
    <m/>
    <m/>
    <n v="0.9850000000000001"/>
    <n v="0.18977500000000047"/>
    <n v="19.575000000000045"/>
    <m/>
    <m/>
    <n v="2.0489999999999999"/>
    <n v="2.7050000000000001E-2"/>
    <n v="3.1285876285857968"/>
    <n v="116.03980891964372"/>
    <m/>
    <m/>
    <n v="178.46197752019668"/>
    <m/>
    <m/>
    <m/>
    <m/>
    <m/>
    <n v="210"/>
    <n v="6.9393500000000001"/>
    <m/>
    <n v="207.26055227084228"/>
    <m/>
    <n v="5.7000000000000002E-3"/>
    <n v="5.039904628118741"/>
    <m/>
    <n v="873.86019108035623"/>
    <n v="452.5"/>
    <m/>
    <m/>
    <m/>
    <m/>
    <m/>
    <m/>
    <m/>
    <m/>
    <m/>
    <m/>
    <m/>
    <m/>
    <m/>
    <m/>
    <m/>
    <m/>
    <m/>
    <m/>
    <m/>
    <m/>
  </r>
  <r>
    <s v="Lincoln9192Irrig05"/>
    <d v="1991-12-16T00:00:00"/>
    <m/>
    <m/>
    <n v="320.78999999999996"/>
    <n v="0.21149999999999999"/>
    <n v="0.15310000000000001"/>
    <n v="8.2049999999999998E-2"/>
    <n v="0.18925"/>
    <n v="0.21834999999999999"/>
    <n v="0.21990000000000001"/>
    <n v="0.24404999999999999"/>
    <n v="0.285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5"/>
    <d v="1991-12-18T00:00:00"/>
    <m/>
    <m/>
    <m/>
    <m/>
    <m/>
    <m/>
    <m/>
    <m/>
    <m/>
    <m/>
    <m/>
    <m/>
    <m/>
    <m/>
    <n v="17.131733208200892"/>
    <n v="1502.85"/>
    <n v="463.25"/>
    <n v="1.8700000000000001E-2"/>
    <n v="8.5634750000000004"/>
    <m/>
    <m/>
    <m/>
    <m/>
    <m/>
    <n v="255.98944772915775"/>
    <m/>
    <m/>
    <m/>
    <n v="1.0550000000000002"/>
    <n v="0.21109499999999976"/>
    <n v="20.024999999999977"/>
    <m/>
    <m/>
    <n v="1.306"/>
    <n v="2.3949999999999999E-2"/>
    <n v="1.9466337467629822"/>
    <n v="81.263132070328481"/>
    <m/>
    <m/>
    <n v="160.33854166666669"/>
    <m/>
    <m/>
    <m/>
    <m/>
    <m/>
    <m/>
    <n v="8.6627749999999999"/>
    <m/>
    <n v="207.26055227084228"/>
    <m/>
    <n v="6.3E-3"/>
    <n v="5.8549865394575438"/>
    <m/>
    <n v="938.31186792967151"/>
    <n v="540"/>
    <m/>
    <m/>
    <m/>
    <m/>
    <m/>
    <m/>
    <m/>
    <m/>
    <m/>
    <m/>
    <m/>
    <m/>
    <m/>
    <m/>
    <m/>
    <m/>
    <m/>
    <m/>
    <m/>
    <m/>
  </r>
  <r>
    <s v="Lincoln9192Irrig05"/>
    <d v="1991-12-23T00:00:00"/>
    <m/>
    <m/>
    <n v="336.52"/>
    <n v="0.216"/>
    <n v="0.20044999999999999"/>
    <n v="0.11125"/>
    <n v="0.19455"/>
    <n v="0.21879999999999999"/>
    <n v="0.21495"/>
    <n v="0.24224999999999999"/>
    <n v="0.28434999999999999"/>
    <m/>
    <m/>
    <m/>
    <n v="15.996360591751884"/>
    <n v="1362.0250000000001"/>
    <n v="459.75"/>
    <n v="1.9699999999999999E-2"/>
    <n v="9.0570750000000011"/>
    <m/>
    <m/>
    <m/>
    <m/>
    <m/>
    <n v="252.48944772915775"/>
    <m/>
    <m/>
    <m/>
    <n v="1.0900000000000001"/>
    <n v="0.22840499999999953"/>
    <n v="20.924999999999955"/>
    <m/>
    <m/>
    <n v="0.73599999999999999"/>
    <n v="2.29E-2"/>
    <n v="1.0363012775048217"/>
    <n v="45.350690876071681"/>
    <m/>
    <m/>
    <n v="162.5"/>
    <m/>
    <m/>
    <m/>
    <m/>
    <m/>
    <m/>
    <n v="9.0570749999999993"/>
    <m/>
    <n v="207.26055227084228"/>
    <m/>
    <n v="5.9499999999999996E-3"/>
    <n v="4.9981131275604298"/>
    <m/>
    <n v="835.99930912392824"/>
    <n v="457.5"/>
    <m/>
    <m/>
    <m/>
    <m/>
    <m/>
    <m/>
    <m/>
    <m/>
    <m/>
    <m/>
    <m/>
    <m/>
    <m/>
    <m/>
    <m/>
    <m/>
    <m/>
    <m/>
    <m/>
    <m/>
  </r>
  <r>
    <s v="Lincoln9192Irrig05"/>
    <d v="1991-12-30T00:00:00"/>
    <m/>
    <m/>
    <n v="367.75"/>
    <n v="0.246"/>
    <n v="0.24475"/>
    <n v="0.17415"/>
    <n v="0.217"/>
    <n v="0.22405"/>
    <n v="0.21584999999999999"/>
    <n v="0.23855000000000001"/>
    <n v="0.27839999999999998"/>
    <m/>
    <m/>
    <m/>
    <n v="14.301362970614507"/>
    <n v="1835.2750000000001"/>
    <n v="811.25"/>
    <n v="1.83E-2"/>
    <n v="7.6219500000000009"/>
    <m/>
    <m/>
    <m/>
    <m/>
    <m/>
    <n v="603.98944772915775"/>
    <m/>
    <m/>
    <m/>
    <n v="0.81499999999999995"/>
    <n v="0.24865250000000008"/>
    <n v="31.25"/>
    <m/>
    <m/>
    <n v="0.26200000000000001"/>
    <n v="2.76E-2"/>
    <n v="0.35185642105263154"/>
    <n v="12.74842105263158"/>
    <m/>
    <m/>
    <m/>
    <m/>
    <m/>
    <m/>
    <m/>
    <m/>
    <m/>
    <n v="7.4229374999999997"/>
    <m/>
    <n v="207.26055227084228"/>
    <m/>
    <n v="5.4499999999999991E-3"/>
    <n v="5.3353686578947368"/>
    <m/>
    <n v="980.02657894736842"/>
    <n v="580"/>
    <m/>
    <m/>
    <m/>
    <m/>
    <m/>
    <m/>
    <m/>
    <m/>
    <m/>
    <m/>
    <m/>
    <m/>
    <m/>
    <m/>
    <m/>
    <m/>
    <m/>
    <m/>
    <m/>
    <m/>
  </r>
  <r>
    <s v="Lincoln9192Irrig05"/>
    <d v="1992-01-06T00:00:00"/>
    <m/>
    <m/>
    <n v="404.92"/>
    <n v="0.26500000000000001"/>
    <n v="0.26910000000000001"/>
    <n v="0.23485"/>
    <n v="0.27145000000000002"/>
    <n v="0.2397"/>
    <n v="0.223"/>
    <n v="0.23935000000000001"/>
    <n v="0.28215000000000001"/>
    <m/>
    <m/>
    <m/>
    <m/>
    <n v="1669.8"/>
    <n v="742"/>
    <n v="2.3200000000000002E-2"/>
    <n v="17.008800000000001"/>
    <m/>
    <m/>
    <m/>
    <m/>
    <m/>
    <n v="534.73944772915775"/>
    <m/>
    <m/>
    <m/>
    <n v="1.39"/>
    <n v="9.8342500000000624E-2"/>
    <n v="7.0750000000000455"/>
    <m/>
    <m/>
    <m/>
    <n v="2.6699999999999998E-2"/>
    <m/>
    <m/>
    <m/>
    <m/>
    <n v="106.76691729323308"/>
    <m/>
    <m/>
    <m/>
    <m/>
    <m/>
    <m/>
    <n v="17.214400000000001"/>
    <m/>
    <n v="207.26055227084228"/>
    <m/>
    <n v="4.6999999999999993E-3"/>
    <m/>
    <m/>
    <m/>
    <n v="495"/>
    <m/>
    <m/>
    <m/>
    <m/>
    <m/>
    <m/>
    <m/>
    <m/>
    <m/>
    <m/>
    <m/>
    <m/>
    <m/>
    <m/>
    <m/>
    <m/>
    <m/>
    <m/>
    <m/>
    <m/>
  </r>
  <r>
    <s v="Lincoln9192Irrig05"/>
    <d v="1992-01-10T00:00:00"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0"/>
    <m/>
    <m/>
    <m/>
    <m/>
    <m/>
    <m/>
    <m/>
    <m/>
    <m/>
    <m/>
    <m/>
    <m/>
    <m/>
    <n v="207.26055227084228"/>
    <m/>
    <n v="0"/>
    <m/>
    <m/>
    <m/>
    <m/>
    <m/>
    <m/>
    <m/>
    <m/>
    <m/>
    <m/>
    <m/>
    <m/>
    <m/>
    <m/>
    <m/>
    <m/>
    <m/>
    <m/>
    <m/>
    <m/>
    <m/>
    <m/>
    <m/>
    <m/>
  </r>
  <r>
    <s v="Lincoln9192Irrig05"/>
    <d v="1992-01-13T00:00:00"/>
    <m/>
    <m/>
    <n v="387.45"/>
    <n v="0.23250000000000001"/>
    <n v="0.246"/>
    <n v="0.19070000000000001"/>
    <n v="0.27565000000000001"/>
    <n v="0.24904999999999999"/>
    <n v="0.22735"/>
    <n v="0.23760000000000001"/>
    <n v="0.2783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5"/>
    <d v="1992-01-15T00:00:00"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n v="207.26055227084228"/>
    <m/>
    <m/>
    <m/>
    <m/>
    <m/>
    <m/>
    <m/>
    <m/>
    <m/>
    <m/>
    <m/>
    <m/>
    <m/>
    <m/>
    <m/>
    <m/>
    <m/>
    <m/>
    <m/>
    <m/>
    <m/>
    <m/>
    <m/>
    <m/>
    <m/>
    <m/>
  </r>
  <r>
    <s v="Lincoln9192Irrig05"/>
    <d v="1992-01-20T00:00:00"/>
    <s v="BattenSpring"/>
    <m/>
    <n v="384.02"/>
    <n v="0.2535"/>
    <n v="0.2324"/>
    <n v="0.17230000000000001"/>
    <n v="0.26865"/>
    <n v="0.25124999999999997"/>
    <n v="0.2288"/>
    <n v="0.23619999999999999"/>
    <n v="0.27700000000000002"/>
    <m/>
    <m/>
    <m/>
    <m/>
    <n v="1243.8978697201424"/>
    <m/>
    <m/>
    <m/>
    <m/>
    <n v="3.4193895000000002E-2"/>
    <m/>
    <n v="12136.671161177897"/>
    <m/>
    <n v="415.0000593348451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6"/>
    <d v="1991-09-02T00:00:00"/>
    <m/>
    <m/>
    <n v="392.54999999999995"/>
    <n v="0.28050000000000003"/>
    <n v="0.27965000000000001"/>
    <n v="0.27"/>
    <n v="0.29599999999999999"/>
    <n v="0.23105000000000001"/>
    <n v="0.24529999999999999"/>
    <n v="0.20419999999999999"/>
    <n v="0.1560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6"/>
    <d v="1991-09-10T00:00:00"/>
    <m/>
    <m/>
    <n v="388.83999999999992"/>
    <n v="0.27350000000000002"/>
    <n v="0.27045000000000002"/>
    <n v="0.26829999999999998"/>
    <n v="0.29444999999999999"/>
    <n v="0.23180000000000001"/>
    <n v="0.24445"/>
    <n v="0.20549999999999999"/>
    <n v="0.155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6"/>
    <d v="1991-09-16T00:00:00"/>
    <m/>
    <m/>
    <n v="385.75"/>
    <n v="0.27650000000000002"/>
    <n v="0.25805"/>
    <n v="0.26284999999999997"/>
    <n v="0.29189999999999999"/>
    <n v="0.23044999999999999"/>
    <n v="0.24675"/>
    <n v="0.20660000000000001"/>
    <n v="0.1556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6"/>
    <d v="1991-09-23T00:00:00"/>
    <m/>
    <m/>
    <n v="384.06"/>
    <n v="0.27150000000000002"/>
    <n v="0.25755"/>
    <n v="0.26229999999999998"/>
    <n v="0.29125000000000001"/>
    <n v="0.22994999999999999"/>
    <n v="0.24625"/>
    <n v="0.20619999999999999"/>
    <n v="0.1552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6"/>
    <d v="1991-09-24T00:00:00"/>
    <m/>
    <m/>
    <m/>
    <m/>
    <m/>
    <m/>
    <m/>
    <m/>
    <m/>
    <m/>
    <m/>
    <m/>
    <m/>
    <m/>
    <m/>
    <n v="230.42499999999998"/>
    <m/>
    <m/>
    <m/>
    <m/>
    <m/>
    <m/>
    <m/>
    <m/>
    <m/>
    <m/>
    <m/>
    <m/>
    <m/>
    <m/>
    <m/>
    <m/>
    <m/>
    <n v="3.54459825"/>
    <m/>
    <m/>
    <n v="144.21671676925271"/>
    <m/>
    <m/>
    <n v="242.98124054702532"/>
    <m/>
    <m/>
    <m/>
    <m/>
    <m/>
    <n v="232.5"/>
    <m/>
    <m/>
    <m/>
    <m/>
    <m/>
    <m/>
    <m/>
    <n v="86.208283230747242"/>
    <n v="820"/>
    <m/>
    <m/>
    <m/>
    <m/>
    <m/>
    <m/>
    <m/>
    <m/>
    <m/>
    <m/>
    <m/>
    <m/>
    <m/>
    <m/>
    <m/>
    <m/>
    <m/>
    <m/>
    <m/>
    <m/>
  </r>
  <r>
    <s v="Lincoln9192Irrig06"/>
    <d v="1991-10-01T00:00:00"/>
    <m/>
    <m/>
    <n v="361.94"/>
    <n v="0.23649999999999999"/>
    <n v="0.22925000000000001"/>
    <n v="0.24854999999999999"/>
    <n v="0.28520000000000001"/>
    <n v="0.22005"/>
    <n v="0.23574999999999999"/>
    <n v="0.20035"/>
    <n v="0.1540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6"/>
    <d v="1991-10-08T00:00:00"/>
    <m/>
    <m/>
    <n v="344.43"/>
    <n v="0.215"/>
    <n v="0.19764999999999999"/>
    <n v="0.22745000000000001"/>
    <n v="0.28029999999999999"/>
    <n v="0.2162"/>
    <n v="0.23344999999999999"/>
    <n v="0.1993"/>
    <n v="0.1527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6"/>
    <d v="1991-10-10T00:00:00"/>
    <m/>
    <m/>
    <m/>
    <m/>
    <m/>
    <m/>
    <m/>
    <m/>
    <m/>
    <m/>
    <m/>
    <m/>
    <m/>
    <m/>
    <m/>
    <n v="457.67500000000001"/>
    <m/>
    <m/>
    <m/>
    <m/>
    <m/>
    <m/>
    <m/>
    <m/>
    <m/>
    <m/>
    <m/>
    <m/>
    <m/>
    <m/>
    <m/>
    <m/>
    <m/>
    <n v="6.8376998589999998"/>
    <m/>
    <m/>
    <n v="241.83710757327782"/>
    <m/>
    <m/>
    <n v="283.043710021322"/>
    <m/>
    <m/>
    <m/>
    <m/>
    <m/>
    <n v="245"/>
    <m/>
    <m/>
    <m/>
    <m/>
    <m/>
    <m/>
    <m/>
    <n v="215.83789242672225"/>
    <n v="807.5"/>
    <m/>
    <m/>
    <m/>
    <m/>
    <m/>
    <m/>
    <m/>
    <m/>
    <m/>
    <m/>
    <m/>
    <m/>
    <m/>
    <m/>
    <m/>
    <m/>
    <m/>
    <m/>
    <m/>
    <m/>
  </r>
  <r>
    <s v="Lincoln9192Irrig06"/>
    <d v="1991-10-14T00:00:00"/>
    <m/>
    <m/>
    <n v="323.02"/>
    <n v="0.17399999999999999"/>
    <n v="0.1636"/>
    <n v="0.20085"/>
    <n v="0.27324999999999999"/>
    <n v="0.21174999999999999"/>
    <n v="0.23724999999999999"/>
    <n v="0.2009"/>
    <n v="0.15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6"/>
    <d v="1991-10-21T00:00:00"/>
    <m/>
    <m/>
    <n v="293.39"/>
    <n v="0.1285"/>
    <n v="0.13355"/>
    <n v="0.16594999999999999"/>
    <n v="0.2571"/>
    <n v="0.20150000000000001"/>
    <n v="0.23230000000000001"/>
    <n v="0.19639999999999999"/>
    <n v="0.1516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6"/>
    <d v="1991-10-22T00:00:00"/>
    <m/>
    <m/>
    <m/>
    <m/>
    <m/>
    <m/>
    <m/>
    <m/>
    <m/>
    <m/>
    <m/>
    <m/>
    <m/>
    <m/>
    <m/>
    <n v="623.20000000000005"/>
    <m/>
    <m/>
    <m/>
    <m/>
    <m/>
    <m/>
    <m/>
    <m/>
    <m/>
    <m/>
    <m/>
    <m/>
    <m/>
    <m/>
    <m/>
    <m/>
    <m/>
    <n v="6.4818234959999996"/>
    <m/>
    <m/>
    <n v="268.49568352326042"/>
    <m/>
    <m/>
    <n v="241.6626042469322"/>
    <m/>
    <m/>
    <m/>
    <m/>
    <m/>
    <n v="245"/>
    <m/>
    <m/>
    <m/>
    <m/>
    <m/>
    <m/>
    <m/>
    <n v="354.70431647673962"/>
    <n v="695"/>
    <m/>
    <m/>
    <m/>
    <m/>
    <m/>
    <m/>
    <m/>
    <m/>
    <m/>
    <m/>
    <m/>
    <m/>
    <m/>
    <m/>
    <m/>
    <m/>
    <m/>
    <m/>
    <m/>
    <m/>
  </r>
  <r>
    <s v="Lincoln9192Irrig06"/>
    <d v="1991-10-29T00:00:00"/>
    <m/>
    <m/>
    <n v="268.55"/>
    <n v="0.10100000000000001"/>
    <n v="0.1177"/>
    <n v="0.14615"/>
    <n v="0.23005"/>
    <n v="0.18404999999999999"/>
    <n v="0.22339999999999999"/>
    <n v="0.19359999999999999"/>
    <n v="0.1468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6"/>
    <d v="1991-11-04T00:00:00"/>
    <m/>
    <m/>
    <n v="258.85999999999996"/>
    <n v="0.10299999999999999"/>
    <n v="0.11325"/>
    <n v="0.13830000000000001"/>
    <n v="0.2157"/>
    <n v="0.1714"/>
    <n v="0.21625"/>
    <n v="0.18925"/>
    <n v="0.14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6"/>
    <d v="1991-11-05T00:00:00"/>
    <m/>
    <m/>
    <m/>
    <m/>
    <m/>
    <m/>
    <m/>
    <m/>
    <m/>
    <m/>
    <m/>
    <m/>
    <m/>
    <m/>
    <n v="14.447685"/>
    <n v="750.125"/>
    <m/>
    <m/>
    <m/>
    <m/>
    <m/>
    <m/>
    <m/>
    <m/>
    <m/>
    <m/>
    <m/>
    <m/>
    <m/>
    <m/>
    <n v="5.375"/>
    <m/>
    <m/>
    <n v="5.700381492"/>
    <m/>
    <m/>
    <n v="240.55948098854955"/>
    <m/>
    <m/>
    <n v="236.95712954333646"/>
    <m/>
    <m/>
    <m/>
    <m/>
    <m/>
    <n v="220"/>
    <m/>
    <m/>
    <m/>
    <m/>
    <m/>
    <m/>
    <m/>
    <n v="504.19051901145042"/>
    <n v="620"/>
    <m/>
    <m/>
    <m/>
    <m/>
    <m/>
    <m/>
    <m/>
    <m/>
    <m/>
    <m/>
    <m/>
    <m/>
    <m/>
    <m/>
    <m/>
    <m/>
    <m/>
    <m/>
    <m/>
    <m/>
  </r>
  <r>
    <s v="Lincoln9192Irrig06"/>
    <d v="1991-11-11T00:00:00"/>
    <m/>
    <m/>
    <n v="246.33"/>
    <n v="0.10150000000000001"/>
    <n v="0.1061"/>
    <n v="0.12759999999999999"/>
    <n v="0.19420000000000001"/>
    <n v="0.16189999999999999"/>
    <n v="0.21015"/>
    <n v="0.18385000000000001"/>
    <n v="0.1463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6"/>
    <d v="1991-11-18T00:00:00"/>
    <m/>
    <m/>
    <n v="230.52"/>
    <n v="9.1499999999999998E-2"/>
    <n v="9.7949999999999995E-2"/>
    <n v="0.11745"/>
    <n v="0.1668"/>
    <n v="0.14779999999999999"/>
    <n v="0.20319999999999999"/>
    <n v="0.18245"/>
    <n v="0.145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6"/>
    <d v="1991-11-19T00:00:00"/>
    <m/>
    <m/>
    <m/>
    <m/>
    <m/>
    <m/>
    <m/>
    <m/>
    <m/>
    <m/>
    <m/>
    <m/>
    <m/>
    <m/>
    <n v="15.347521485742396"/>
    <n v="1325"/>
    <n v="230.25"/>
    <n v="1.49E-2"/>
    <n v="3.4116499999999998"/>
    <m/>
    <m/>
    <m/>
    <m/>
    <m/>
    <n v="26.438453032155309"/>
    <m/>
    <m/>
    <m/>
    <n v="0.92500000000000004"/>
    <n v="8.7482500000000435E-2"/>
    <n v="9.4500000000000455"/>
    <m/>
    <m/>
    <n v="5.2039999999999997"/>
    <n v="2.7699999999999999E-2"/>
    <n v="6.4802274876957204"/>
    <n v="233.07737647792317"/>
    <m/>
    <m/>
    <n v="223.01736765013601"/>
    <m/>
    <m/>
    <m/>
    <m/>
    <m/>
    <n v="230"/>
    <n v="3.4307249999999998"/>
    <m/>
    <n v="204.62309393568938"/>
    <m/>
    <n v="6.5500000000000003E-3"/>
    <n v="5.5741919574235679"/>
    <m/>
    <n v="852.22262352207667"/>
    <n v="710"/>
    <m/>
    <m/>
    <m/>
    <m/>
    <m/>
    <m/>
    <m/>
    <m/>
    <m/>
    <m/>
    <m/>
    <m/>
    <m/>
    <m/>
    <m/>
    <m/>
    <m/>
    <m/>
    <m/>
    <m/>
  </r>
  <r>
    <s v="Lincoln9192Irrig06"/>
    <d v="1991-11-26T00:00:00"/>
    <m/>
    <m/>
    <m/>
    <m/>
    <m/>
    <m/>
    <m/>
    <m/>
    <m/>
    <m/>
    <m/>
    <m/>
    <m/>
    <m/>
    <n v="14.97101920551408"/>
    <n v="1341.5500000000002"/>
    <n v="232.97499999999999"/>
    <n v="1.5949999999999999E-2"/>
    <n v="3.7474075"/>
    <m/>
    <m/>
    <m/>
    <m/>
    <m/>
    <n v="28.351906064310612"/>
    <m/>
    <m/>
    <m/>
    <n v="1"/>
    <n v="0.16208000000000003"/>
    <n v="16"/>
    <m/>
    <m/>
    <n v="3.94"/>
    <n v="2.7999999999999997E-2"/>
    <n v="5.6458864123547254"/>
    <n v="198.50541026006786"/>
    <m/>
    <m/>
    <n v="199.02035529541001"/>
    <m/>
    <m/>
    <m/>
    <m/>
    <m/>
    <n v="247.5"/>
    <n v="3.7159512499999998"/>
    <m/>
    <n v="204.62309393568938"/>
    <m/>
    <n v="6.0999999999999995E-3"/>
    <n v="5.4469607661453789"/>
    <m/>
    <n v="894.0695897399321"/>
    <n v="487.5"/>
    <m/>
    <m/>
    <m/>
    <m/>
    <m/>
    <m/>
    <m/>
    <m/>
    <m/>
    <m/>
    <m/>
    <m/>
    <m/>
    <m/>
    <m/>
    <m/>
    <m/>
    <m/>
    <m/>
    <m/>
  </r>
  <r>
    <s v="Lincoln9192Irrig06"/>
    <d v="1991-12-02T00:00:00"/>
    <m/>
    <m/>
    <n v="203.04"/>
    <n v="7.6499999999999999E-2"/>
    <n v="8.8950000000000001E-2"/>
    <n v="0.1042"/>
    <n v="0.13095000000000001"/>
    <n v="0.1236"/>
    <n v="0.18490000000000001"/>
    <n v="0.16855000000000001"/>
    <n v="0.13755000000000001"/>
    <m/>
    <m/>
    <m/>
    <n v="17.096926636977692"/>
    <n v="1476.575"/>
    <n v="319.375"/>
    <n v="1.8700000000000001E-2"/>
    <n v="5.9583325"/>
    <m/>
    <m/>
    <m/>
    <m/>
    <m/>
    <n v="114.75190606431065"/>
    <m/>
    <m/>
    <m/>
    <n v="0.79499999999999993"/>
    <n v="9.4692500000000332E-2"/>
    <n v="11.700000000000045"/>
    <m/>
    <m/>
    <n v="2.2320000000000002"/>
    <n v="2.7249999999999996E-2"/>
    <n v="4.6967371941060918"/>
    <n v="168.23761644226343"/>
    <m/>
    <m/>
    <n v="140.59531554977229"/>
    <m/>
    <m/>
    <m/>
    <m/>
    <m/>
    <n v="247.5"/>
    <n v="5.9723125000000001"/>
    <m/>
    <n v="204.62309393568938"/>
    <m/>
    <n v="6.7000000000000002E-3"/>
    <n v="6.6357332327678407"/>
    <m/>
    <n v="977.26238355773648"/>
    <n v="507.5"/>
    <m/>
    <m/>
    <m/>
    <m/>
    <m/>
    <m/>
    <m/>
    <m/>
    <m/>
    <m/>
    <m/>
    <m/>
    <m/>
    <m/>
    <m/>
    <m/>
    <m/>
    <m/>
    <m/>
    <m/>
  </r>
  <r>
    <s v="Lincoln9192Irrig06"/>
    <d v="1991-12-09T00:00:00"/>
    <m/>
    <m/>
    <n v="198.04000000000002"/>
    <n v="8.2000000000000003E-2"/>
    <n v="8.6050000000000001E-2"/>
    <n v="0.10015"/>
    <n v="0.12385"/>
    <n v="0.12230000000000001"/>
    <n v="0.17699999999999999"/>
    <n v="0.16339999999999999"/>
    <n v="0.13544999999999999"/>
    <m/>
    <m/>
    <m/>
    <n v="19.611837904024085"/>
    <n v="1651.0250000000001"/>
    <n v="383.25"/>
    <n v="1.6500000000000001E-2"/>
    <n v="6.3283499999999995"/>
    <m/>
    <m/>
    <m/>
    <m/>
    <m/>
    <n v="178.62690606431062"/>
    <m/>
    <m/>
    <m/>
    <n v="1.03"/>
    <n v="0.14657500000000001"/>
    <n v="14.375"/>
    <m/>
    <m/>
    <n v="3.6160000000000001"/>
    <n v="3.2500000000000001E-2"/>
    <n v="6.3163269230769234"/>
    <n v="184.46678321678323"/>
    <m/>
    <m/>
    <n v="185.28148148148148"/>
    <m/>
    <m/>
    <m/>
    <m/>
    <m/>
    <n v="240"/>
    <n v="6.3236249999999998"/>
    <m/>
    <n v="204.62309393568938"/>
    <m/>
    <n v="6.3499999999999997E-3"/>
    <n v="6.8356894755244753"/>
    <m/>
    <n v="1068.9332167832167"/>
    <n v="547.5"/>
    <m/>
    <m/>
    <m/>
    <m/>
    <m/>
    <m/>
    <m/>
    <m/>
    <m/>
    <m/>
    <m/>
    <m/>
    <m/>
    <m/>
    <m/>
    <m/>
    <m/>
    <m/>
    <m/>
    <m/>
  </r>
  <r>
    <s v="Lincoln9192Irrig06"/>
    <d v="1991-12-13T00:00:00"/>
    <m/>
    <m/>
    <m/>
    <m/>
    <m/>
    <m/>
    <m/>
    <m/>
    <m/>
    <m/>
    <m/>
    <m/>
    <m/>
    <m/>
    <n v="19.781410108134065"/>
    <n v="1632.25"/>
    <n v="428.25"/>
    <n v="1.8799999999999997E-2"/>
    <n v="8.0377500000000008"/>
    <m/>
    <m/>
    <m/>
    <m/>
    <m/>
    <n v="223.62690606431062"/>
    <m/>
    <m/>
    <m/>
    <n v="0.95500000000000007"/>
    <n v="0.18288749999999998"/>
    <n v="19.125"/>
    <m/>
    <m/>
    <n v="2.8330000000000002"/>
    <n v="2.8750000000000001E-2"/>
    <n v="4.5487344670320429"/>
    <n v="152.81190418767409"/>
    <m/>
    <m/>
    <n v="182.31284150605268"/>
    <m/>
    <m/>
    <m/>
    <m/>
    <m/>
    <n v="250"/>
    <n v="8.0510999999999999"/>
    <m/>
    <n v="204.62309393568938"/>
    <m/>
    <n v="6.7999999999999996E-3"/>
    <n v="7.037506705919192"/>
    <m/>
    <n v="1032.0630958123259"/>
    <n v="550"/>
    <m/>
    <m/>
    <m/>
    <m/>
    <m/>
    <m/>
    <m/>
    <m/>
    <m/>
    <m/>
    <m/>
    <m/>
    <m/>
    <m/>
    <m/>
    <m/>
    <m/>
    <m/>
    <m/>
    <m/>
  </r>
  <r>
    <s v="Lincoln9192Irrig06"/>
    <d v="1991-12-16T00:00:00"/>
    <m/>
    <m/>
    <n v="191.99"/>
    <n v="0.08"/>
    <n v="8.5500000000000007E-2"/>
    <n v="9.7949999999999995E-2"/>
    <n v="0.11849999999999999"/>
    <n v="0.1125"/>
    <n v="0.17224999999999999"/>
    <n v="0.16184999999999999"/>
    <n v="0.1313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6"/>
    <d v="1991-12-18T00:00:00"/>
    <m/>
    <m/>
    <m/>
    <m/>
    <m/>
    <m/>
    <m/>
    <m/>
    <m/>
    <m/>
    <m/>
    <m/>
    <m/>
    <m/>
    <n v="16.551963113103142"/>
    <n v="1452.425"/>
    <n v="464.25"/>
    <n v="1.7500000000000002E-2"/>
    <n v="8.0902750000000001"/>
    <m/>
    <m/>
    <m/>
    <m/>
    <m/>
    <n v="259.62690606431062"/>
    <m/>
    <m/>
    <m/>
    <n v="1.0049999999999999"/>
    <n v="0.2123850000000001"/>
    <n v="21.5"/>
    <m/>
    <m/>
    <n v="1.0780000000000001"/>
    <n v="2.375E-2"/>
    <n v="1.8814362734242398"/>
    <n v="67.948457338921671"/>
    <m/>
    <m/>
    <n v="158.41759352881698"/>
    <m/>
    <m/>
    <m/>
    <m/>
    <m/>
    <m/>
    <n v="8.1243750000000006"/>
    <m/>
    <n v="204.62309393568938"/>
    <m/>
    <n v="6.6500000000000005E-3"/>
    <n v="5.9753502045495654"/>
    <m/>
    <n v="898.72654266107816"/>
    <n v="437.5"/>
    <m/>
    <m/>
    <m/>
    <m/>
    <m/>
    <m/>
    <m/>
    <m/>
    <m/>
    <m/>
    <m/>
    <m/>
    <m/>
    <m/>
    <m/>
    <m/>
    <m/>
    <m/>
    <m/>
    <m/>
  </r>
  <r>
    <s v="Lincoln9192Irrig06"/>
    <d v="1991-12-23T00:00:00"/>
    <m/>
    <m/>
    <n v="187.26999999999998"/>
    <n v="8.3000000000000004E-2"/>
    <n v="8.3299999999999999E-2"/>
    <n v="9.425E-2"/>
    <n v="0.11075"/>
    <n v="0.1119"/>
    <n v="0.16930000000000001"/>
    <n v="0.15565000000000001"/>
    <n v="0.12820000000000001"/>
    <m/>
    <m/>
    <m/>
    <m/>
    <n v="1699.3249999999998"/>
    <n v="666.25"/>
    <n v="1.89E-2"/>
    <n v="12.686250000000001"/>
    <m/>
    <m/>
    <m/>
    <m/>
    <m/>
    <n v="461.62690606431056"/>
    <m/>
    <m/>
    <m/>
    <n v="1.2"/>
    <n v="0.17159999999999942"/>
    <n v="14.299999999999955"/>
    <m/>
    <m/>
    <n v="0.47"/>
    <n v="2.5899999999999999E-2"/>
    <m/>
    <m/>
    <m/>
    <m/>
    <n v="75"/>
    <m/>
    <m/>
    <m/>
    <m/>
    <m/>
    <m/>
    <n v="12.592124999999999"/>
    <m/>
    <n v="204.62309393568938"/>
    <m/>
    <n v="7.7000000000000002E-3"/>
    <m/>
    <m/>
    <m/>
    <n v="530"/>
    <m/>
    <m/>
    <m/>
    <m/>
    <m/>
    <m/>
    <m/>
    <m/>
    <m/>
    <m/>
    <m/>
    <m/>
    <m/>
    <m/>
    <m/>
    <m/>
    <m/>
    <m/>
    <m/>
    <m/>
  </r>
  <r>
    <s v="Lincoln9192Irrig06"/>
    <d v="1991-12-30T00:00:00"/>
    <m/>
    <m/>
    <n v="186.20000000000005"/>
    <n v="8.7499999999999994E-2"/>
    <n v="8.2400000000000001E-2"/>
    <n v="9.3299999999999994E-2"/>
    <n v="0.11144999999999999"/>
    <n v="0.109"/>
    <n v="0.16655"/>
    <n v="0.15429999999999999"/>
    <n v="0.1265"/>
    <m/>
    <m/>
    <m/>
    <m/>
    <n v="1772.25"/>
    <n v="772"/>
    <n v="2.1049999999999999E-2"/>
    <n v="16.226974999999999"/>
    <m/>
    <m/>
    <m/>
    <m/>
    <m/>
    <n v="567.37690606431056"/>
    <m/>
    <m/>
    <m/>
    <m/>
    <m/>
    <m/>
    <m/>
    <m/>
    <m/>
    <n v="0"/>
    <m/>
    <m/>
    <m/>
    <m/>
    <m/>
    <m/>
    <m/>
    <m/>
    <m/>
    <m/>
    <m/>
    <n v="16.250599999999999"/>
    <m/>
    <n v="204.62309393568938"/>
    <m/>
    <n v="0"/>
    <m/>
    <m/>
    <m/>
    <n v="542.5"/>
    <m/>
    <m/>
    <m/>
    <m/>
    <m/>
    <m/>
    <m/>
    <m/>
    <m/>
    <m/>
    <m/>
    <m/>
    <m/>
    <m/>
    <m/>
    <m/>
    <m/>
    <m/>
    <m/>
    <m/>
  </r>
  <r>
    <s v="Lincoln9192Irrig06"/>
    <d v="1992-01-06T00:00:00"/>
    <m/>
    <m/>
    <n v="185.60000000000002"/>
    <n v="8.4500000000000006E-2"/>
    <n v="8.2400000000000001E-2"/>
    <n v="9.3299999999999994E-2"/>
    <n v="0.11144999999999999"/>
    <n v="0.109"/>
    <n v="0.16655"/>
    <n v="0.15429999999999999"/>
    <n v="0.1265"/>
    <m/>
    <m/>
    <m/>
    <m/>
    <n v="2016.5"/>
    <n v="960.25"/>
    <n v="2.0149999999999998E-2"/>
    <n v="19.2986"/>
    <m/>
    <m/>
    <m/>
    <m/>
    <m/>
    <n v="755.62690606431056"/>
    <m/>
    <m/>
    <m/>
    <m/>
    <m/>
    <m/>
    <m/>
    <m/>
    <m/>
    <n v="0"/>
    <m/>
    <m/>
    <m/>
    <m/>
    <n v="0"/>
    <m/>
    <m/>
    <m/>
    <m/>
    <m/>
    <m/>
    <n v="19.349037500000001"/>
    <m/>
    <n v="204.62309393568938"/>
    <m/>
    <n v="0"/>
    <m/>
    <m/>
    <m/>
    <n v="577.5"/>
    <m/>
    <m/>
    <m/>
    <m/>
    <m/>
    <m/>
    <m/>
    <m/>
    <m/>
    <m/>
    <m/>
    <m/>
    <m/>
    <m/>
    <m/>
    <m/>
    <m/>
    <m/>
    <m/>
    <m/>
  </r>
  <r>
    <s v="Lincoln9192Irrig06"/>
    <d v="1992-01-10T00:00:00"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0"/>
    <m/>
    <m/>
    <m/>
    <m/>
    <m/>
    <m/>
    <m/>
    <m/>
    <m/>
    <m/>
    <m/>
    <m/>
    <m/>
    <n v="204.62309393568938"/>
    <m/>
    <n v="0"/>
    <m/>
    <m/>
    <m/>
    <n v="0"/>
    <m/>
    <m/>
    <m/>
    <m/>
    <m/>
    <m/>
    <m/>
    <m/>
    <m/>
    <m/>
    <m/>
    <m/>
    <m/>
    <m/>
    <m/>
    <m/>
    <m/>
    <m/>
    <m/>
    <m/>
  </r>
  <r>
    <s v="Lincoln9192Irrig06"/>
    <d v="1992-01-13T00:00:00"/>
    <m/>
    <m/>
    <n v="187.85"/>
    <n v="7.9000000000000001E-2"/>
    <n v="8.7300000000000003E-2"/>
    <n v="9.8849999999999993E-2"/>
    <n v="0.11845"/>
    <n v="0.1135"/>
    <n v="0.16539999999999999"/>
    <n v="0.15145"/>
    <n v="0.1252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6"/>
    <d v="1992-01-15T00:00:00"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n v="204.62309393568938"/>
    <m/>
    <m/>
    <m/>
    <m/>
    <m/>
    <m/>
    <m/>
    <m/>
    <m/>
    <m/>
    <m/>
    <m/>
    <m/>
    <m/>
    <m/>
    <m/>
    <m/>
    <m/>
    <m/>
    <m/>
    <m/>
    <m/>
    <m/>
    <m/>
    <m/>
    <m/>
  </r>
  <r>
    <s v="Lincoln9192Irrig06"/>
    <d v="1992-01-20T00:00:00"/>
    <s v="BattenSpring"/>
    <m/>
    <n v="190.1"/>
    <n v="9.2999999999999999E-2"/>
    <n v="8.5500000000000007E-2"/>
    <n v="0.10105"/>
    <n v="0.12085"/>
    <n v="0.1153"/>
    <n v="0.16175"/>
    <n v="0.14954999999999999"/>
    <n v="0.1235"/>
    <m/>
    <m/>
    <m/>
    <m/>
    <n v="1338.9072283163516"/>
    <m/>
    <m/>
    <m/>
    <m/>
    <n v="3.3933999999999999E-2"/>
    <m/>
    <n v="14078.779219329363"/>
    <m/>
    <n v="477.7492940287226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7"/>
    <d v="1991-09-02T00:00:00"/>
    <m/>
    <m/>
    <n v="426.51000000000005"/>
    <n v="0.27800000000000002"/>
    <n v="0.26824999999999999"/>
    <n v="0.25355"/>
    <n v="0.2364"/>
    <n v="0.26350000000000001"/>
    <n v="0.27705000000000002"/>
    <n v="0.3392"/>
    <n v="0.2165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7"/>
    <d v="1991-09-10T00:00:00"/>
    <m/>
    <m/>
    <n v="421.10000000000008"/>
    <n v="0.27700000000000002"/>
    <n v="0.26315"/>
    <n v="0.25685000000000002"/>
    <n v="0.23280000000000001"/>
    <n v="0.26229999999999998"/>
    <n v="0.27424999999999999"/>
    <n v="0.33700000000000002"/>
    <n v="0.202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7"/>
    <d v="1991-09-16T00:00:00"/>
    <m/>
    <m/>
    <n v="424.27000000000004"/>
    <n v="0.28649999999999998"/>
    <n v="0.26769999999999999"/>
    <n v="0.25464999999999999"/>
    <n v="0.23574999999999999"/>
    <n v="0.26200000000000001"/>
    <n v="0.27474999999999999"/>
    <n v="0.33944999999999997"/>
    <n v="0.2005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7"/>
    <d v="1991-09-23T00:00:00"/>
    <m/>
    <m/>
    <n v="424.32999999999993"/>
    <n v="0.29049999999999998"/>
    <n v="0.26719999999999999"/>
    <n v="0.25409999999999999"/>
    <n v="0.23524999999999999"/>
    <n v="0.26150000000000001"/>
    <n v="0.2742"/>
    <n v="0.33879999999999999"/>
    <n v="0.2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7"/>
    <d v="1991-09-24T00:00:00"/>
    <m/>
    <m/>
    <m/>
    <m/>
    <m/>
    <m/>
    <m/>
    <m/>
    <m/>
    <m/>
    <m/>
    <m/>
    <m/>
    <m/>
    <m/>
    <n v="202.2"/>
    <m/>
    <m/>
    <m/>
    <m/>
    <m/>
    <m/>
    <m/>
    <m/>
    <m/>
    <m/>
    <m/>
    <m/>
    <m/>
    <m/>
    <m/>
    <m/>
    <m/>
    <n v="2.8306359589999999"/>
    <m/>
    <m/>
    <n v="122.9908205253348"/>
    <m/>
    <m/>
    <n v="228.61408601074299"/>
    <m/>
    <m/>
    <m/>
    <m/>
    <m/>
    <n v="210"/>
    <m/>
    <m/>
    <m/>
    <m/>
    <m/>
    <m/>
    <m/>
    <n v="79.209179474665206"/>
    <n v="777.5"/>
    <m/>
    <m/>
    <m/>
    <m/>
    <m/>
    <m/>
    <m/>
    <m/>
    <m/>
    <m/>
    <m/>
    <m/>
    <m/>
    <m/>
    <m/>
    <m/>
    <m/>
    <m/>
    <m/>
    <m/>
  </r>
  <r>
    <s v="Lincoln9192Irrig07"/>
    <d v="1991-10-01T00:00:00"/>
    <m/>
    <m/>
    <n v="400.19000000000005"/>
    <n v="0.24199999999999999"/>
    <n v="0.23619999999999999"/>
    <n v="0.23300000000000001"/>
    <n v="0.22514999999999999"/>
    <n v="0.25745000000000001"/>
    <n v="0.27195000000000003"/>
    <n v="0.33455000000000001"/>
    <n v="0.200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7"/>
    <d v="1991-10-08T00:00:00"/>
    <m/>
    <m/>
    <n v="407.89"/>
    <n v="0.26850000000000002"/>
    <n v="0.25180000000000002"/>
    <n v="0.23874999999999999"/>
    <n v="0.2263"/>
    <n v="0.25459999999999999"/>
    <n v="0.26500000000000001"/>
    <n v="0.33500000000000002"/>
    <n v="0.199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7"/>
    <d v="1991-10-10T00:00:00"/>
    <m/>
    <m/>
    <m/>
    <m/>
    <m/>
    <m/>
    <m/>
    <m/>
    <m/>
    <m/>
    <m/>
    <m/>
    <m/>
    <m/>
    <m/>
    <n v="401.82499999999993"/>
    <m/>
    <m/>
    <m/>
    <m/>
    <m/>
    <m/>
    <m/>
    <m/>
    <m/>
    <m/>
    <m/>
    <m/>
    <m/>
    <m/>
    <m/>
    <m/>
    <m/>
    <n v="6.884600571"/>
    <m/>
    <m/>
    <n v="217.68504739644203"/>
    <m/>
    <m/>
    <n v="316.11422668240851"/>
    <m/>
    <m/>
    <m/>
    <m/>
    <m/>
    <n v="265"/>
    <m/>
    <m/>
    <m/>
    <m/>
    <m/>
    <m/>
    <m/>
    <n v="184.13995260355796"/>
    <n v="840"/>
    <m/>
    <m/>
    <m/>
    <m/>
    <m/>
    <m/>
    <m/>
    <m/>
    <m/>
    <m/>
    <m/>
    <m/>
    <m/>
    <m/>
    <m/>
    <m/>
    <m/>
    <m/>
    <m/>
    <m/>
  </r>
  <r>
    <s v="Lincoln9192Irrig07"/>
    <d v="1991-10-14T00:00:00"/>
    <m/>
    <m/>
    <n v="399.27000000000004"/>
    <n v="0.2555"/>
    <n v="0.2382"/>
    <n v="0.2281"/>
    <n v="0.22165000000000001"/>
    <n v="0.25624999999999998"/>
    <n v="0.26574999999999999"/>
    <n v="0.33345000000000002"/>
    <n v="0.1974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7"/>
    <d v="1991-10-21T00:00:00"/>
    <m/>
    <m/>
    <n v="386.68999999999994"/>
    <n v="0.23949999999999999"/>
    <n v="0.22600000000000001"/>
    <n v="0.21129999999999999"/>
    <n v="0.21379999999999999"/>
    <n v="0.25054999999999999"/>
    <n v="0.26069999999999999"/>
    <n v="0.3332"/>
    <n v="0.1983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7"/>
    <d v="1991-10-22T00:00:00"/>
    <m/>
    <m/>
    <m/>
    <m/>
    <m/>
    <m/>
    <m/>
    <m/>
    <m/>
    <m/>
    <m/>
    <m/>
    <m/>
    <m/>
    <m/>
    <n v="771.52499999999986"/>
    <m/>
    <m/>
    <m/>
    <m/>
    <m/>
    <m/>
    <m/>
    <m/>
    <m/>
    <m/>
    <m/>
    <m/>
    <m/>
    <m/>
    <m/>
    <m/>
    <m/>
    <n v="10.251551839999999"/>
    <m/>
    <m/>
    <n v="369.72787274453935"/>
    <m/>
    <m/>
    <n v="275.58659056843078"/>
    <m/>
    <m/>
    <m/>
    <m/>
    <m/>
    <n v="295"/>
    <m/>
    <m/>
    <m/>
    <m/>
    <m/>
    <m/>
    <m/>
    <n v="401.79712725546051"/>
    <n v="917.5"/>
    <m/>
    <m/>
    <m/>
    <m/>
    <m/>
    <m/>
    <m/>
    <m/>
    <m/>
    <m/>
    <m/>
    <m/>
    <m/>
    <m/>
    <m/>
    <m/>
    <m/>
    <m/>
    <m/>
    <m/>
  </r>
  <r>
    <s v="Lincoln9192Irrig07"/>
    <d v="1991-10-29T00:00:00"/>
    <m/>
    <m/>
    <n v="344.68"/>
    <n v="0.17949999999999999"/>
    <n v="0.16735"/>
    <n v="0.15390000000000001"/>
    <n v="0.19964999999999999"/>
    <n v="0.24215"/>
    <n v="0.254"/>
    <n v="0.33040000000000003"/>
    <n v="0.1964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7"/>
    <d v="1991-11-04T00:00:00"/>
    <m/>
    <m/>
    <n v="322.76"/>
    <n v="0.159"/>
    <n v="0.14065"/>
    <n v="0.13189999999999999"/>
    <n v="0.18575"/>
    <n v="0.23315"/>
    <n v="0.24529999999999999"/>
    <n v="0.32450000000000001"/>
    <n v="0.193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7"/>
    <d v="1991-11-05T00:00:00"/>
    <m/>
    <m/>
    <m/>
    <m/>
    <m/>
    <m/>
    <m/>
    <m/>
    <m/>
    <m/>
    <m/>
    <m/>
    <m/>
    <m/>
    <n v="24.520204999999997"/>
    <n v="1092.7999999999997"/>
    <m/>
    <m/>
    <m/>
    <m/>
    <m/>
    <m/>
    <m/>
    <m/>
    <m/>
    <m/>
    <m/>
    <m/>
    <m/>
    <m/>
    <n v="5.3249999999999318"/>
    <m/>
    <m/>
    <n v="9.1126362459999992"/>
    <m/>
    <m/>
    <n v="395.6185674723389"/>
    <m/>
    <m/>
    <n v="230.974801810613"/>
    <m/>
    <m/>
    <m/>
    <m/>
    <m/>
    <n v="242.5"/>
    <m/>
    <m/>
    <m/>
    <m/>
    <m/>
    <m/>
    <m/>
    <n v="691.8564325276609"/>
    <n v="797.5"/>
    <m/>
    <m/>
    <m/>
    <m/>
    <m/>
    <m/>
    <m/>
    <m/>
    <m/>
    <m/>
    <m/>
    <m/>
    <m/>
    <m/>
    <m/>
    <m/>
    <m/>
    <m/>
    <m/>
    <m/>
  </r>
  <r>
    <s v="Lincoln9192Irrig07"/>
    <d v="1991-11-11T00:00:00"/>
    <m/>
    <m/>
    <n v="301.24"/>
    <n v="0.13200000000000001"/>
    <n v="0.12015000000000001"/>
    <n v="0.1062"/>
    <n v="0.17269999999999999"/>
    <n v="0.2228"/>
    <n v="0.23699999999999999"/>
    <n v="0.32429999999999998"/>
    <n v="0.19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7"/>
    <d v="1991-11-18T00:00:00"/>
    <m/>
    <m/>
    <n v="281.60000000000002"/>
    <n v="0.10150000000000001"/>
    <n v="0.10440000000000001"/>
    <n v="8.7550000000000003E-2"/>
    <n v="0.15870000000000001"/>
    <n v="0.21010000000000001"/>
    <n v="0.2311"/>
    <n v="0.32395000000000002"/>
    <n v="0.1907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7"/>
    <d v="1991-11-19T00:00:00"/>
    <m/>
    <m/>
    <m/>
    <m/>
    <m/>
    <m/>
    <m/>
    <m/>
    <m/>
    <m/>
    <m/>
    <m/>
    <m/>
    <m/>
    <n v="19.264616228227151"/>
    <n v="1508.8249999999998"/>
    <n v="238.47499999999999"/>
    <n v="1.575E-2"/>
    <n v="3.7657750000000001"/>
    <m/>
    <m/>
    <m/>
    <m/>
    <m/>
    <n v="24.398984253659506"/>
    <m/>
    <m/>
    <m/>
    <n v="0.78500000000000003"/>
    <n v="6.6642499999999993E-2"/>
    <n v="8.5"/>
    <m/>
    <m/>
    <n v="6.8769999999999998"/>
    <n v="2.9249999999999998E-2"/>
    <n v="8.8768438059482939"/>
    <n v="302.70416962657373"/>
    <m/>
    <m/>
    <n v="227.45239225615867"/>
    <m/>
    <m/>
    <m/>
    <m/>
    <m/>
    <n v="250"/>
    <n v="3.75598125"/>
    <m/>
    <n v="228.85203149268096"/>
    <m/>
    <n v="7.3499999999999998E-3"/>
    <n v="7.0492087221188857"/>
    <m/>
    <n v="959.14583037342618"/>
    <n v="675"/>
    <m/>
    <m/>
    <m/>
    <m/>
    <m/>
    <m/>
    <m/>
    <m/>
    <m/>
    <m/>
    <m/>
    <m/>
    <m/>
    <m/>
    <m/>
    <m/>
    <m/>
    <m/>
    <m/>
    <m/>
  </r>
  <r>
    <s v="Lincoln9192Irrig07"/>
    <d v="1991-11-26T00:00:00"/>
    <m/>
    <m/>
    <m/>
    <m/>
    <m/>
    <m/>
    <m/>
    <m/>
    <m/>
    <m/>
    <m/>
    <m/>
    <m/>
    <m/>
    <n v="18.678859556812284"/>
    <n v="1483.85"/>
    <n v="244.375"/>
    <n v="1.435E-2"/>
    <n v="3.5118125000000004"/>
    <m/>
    <m/>
    <m/>
    <m/>
    <m/>
    <n v="15.522968507319035"/>
    <m/>
    <m/>
    <m/>
    <n v="1.1299999999999999"/>
    <n v="0.13573500000000052"/>
    <n v="11.950000000000045"/>
    <m/>
    <m/>
    <n v="4.9039999999999999"/>
    <n v="2.785E-2"/>
    <n v="6.8937125622876554"/>
    <n v="250.21537372593428"/>
    <m/>
    <m/>
    <n v="195.07363313208822"/>
    <m/>
    <m/>
    <m/>
    <m/>
    <m/>
    <n v="255"/>
    <n v="3.50678125"/>
    <m/>
    <n v="228.85203149268096"/>
    <m/>
    <n v="8.4499999999999992E-3"/>
    <n v="8.2485418233295569"/>
    <m/>
    <n v="977.30962627406564"/>
    <n v="565"/>
    <m/>
    <m/>
    <m/>
    <m/>
    <m/>
    <m/>
    <m/>
    <m/>
    <m/>
    <m/>
    <m/>
    <m/>
    <m/>
    <m/>
    <m/>
    <m/>
    <m/>
    <m/>
    <m/>
    <m/>
  </r>
  <r>
    <s v="Lincoln9192Irrig07"/>
    <d v="1991-12-02T00:00:00"/>
    <m/>
    <m/>
    <n v="249.85999999999999"/>
    <n v="8.9499999999999996E-2"/>
    <n v="8.4099999999999994E-2"/>
    <n v="7.2650000000000006E-2"/>
    <n v="0.12645000000000001"/>
    <n v="0.18609999999999999"/>
    <n v="0.20644999999999999"/>
    <n v="0.30354999999999999"/>
    <n v="0.18049999999999999"/>
    <m/>
    <m/>
    <m/>
    <n v="22.238495327180715"/>
    <n v="1662.7750000000001"/>
    <n v="305.82499999999999"/>
    <n v="1.8100000000000002E-2"/>
    <n v="5.5330649999999997"/>
    <m/>
    <m/>
    <m/>
    <m/>
    <m/>
    <n v="76.972968507319024"/>
    <m/>
    <m/>
    <m/>
    <n v="0.94"/>
    <n v="0.10520499999999952"/>
    <n v="11.424999999999955"/>
    <m/>
    <m/>
    <n v="4.548"/>
    <n v="3.4599999999999999E-2"/>
    <n v="8.1465303297823386"/>
    <n v="235.58210190621432"/>
    <m/>
    <m/>
    <n v="191.8439351484819"/>
    <m/>
    <m/>
    <m/>
    <m/>
    <m/>
    <n v="277.5"/>
    <n v="5.5354324999999998"/>
    <m/>
    <n v="228.85203149268096"/>
    <m/>
    <n v="8.0000000000000002E-3"/>
    <n v="8.8302566751819782"/>
    <m/>
    <n v="1109.9428980937857"/>
    <n v="747.5"/>
    <m/>
    <m/>
    <m/>
    <m/>
    <m/>
    <m/>
    <m/>
    <m/>
    <m/>
    <m/>
    <m/>
    <m/>
    <m/>
    <m/>
    <m/>
    <m/>
    <m/>
    <m/>
    <m/>
    <m/>
  </r>
  <r>
    <s v="Lincoln9192Irrig07"/>
    <d v="1991-12-09T00:00:00"/>
    <m/>
    <m/>
    <n v="240.5"/>
    <n v="8.2500000000000004E-2"/>
    <n v="8.3949999999999997E-2"/>
    <n v="7.22E-2"/>
    <n v="0.11584999999999999"/>
    <n v="0.17915"/>
    <n v="0.19675000000000001"/>
    <n v="0.2964"/>
    <n v="0.1757"/>
    <m/>
    <m/>
    <m/>
    <n v="25.715800415781946"/>
    <n v="2105.8999999999996"/>
    <n v="437.5"/>
    <n v="1.6400000000000001E-2"/>
    <n v="7.1521999999999997"/>
    <m/>
    <m/>
    <m/>
    <m/>
    <m/>
    <n v="208.64796850731904"/>
    <m/>
    <m/>
    <m/>
    <n v="1.0249999999999999"/>
    <n v="0.11032500000000001"/>
    <n v="10.5"/>
    <m/>
    <m/>
    <n v="4.9989999999999997"/>
    <n v="3.1400000000000004E-2"/>
    <n v="8.3798170311436593"/>
    <n v="259.57621076416302"/>
    <m/>
    <m/>
    <n v="194.01662844036696"/>
    <m/>
    <m/>
    <m/>
    <m/>
    <m/>
    <n v="287.5"/>
    <n v="7.1749999999999998"/>
    <m/>
    <n v="228.85203149268096"/>
    <m/>
    <n v="7.0500000000000007E-3"/>
    <n v="10.132645470693927"/>
    <m/>
    <n v="1398.3237892358368"/>
    <n v="712.5"/>
    <m/>
    <m/>
    <m/>
    <m/>
    <m/>
    <m/>
    <m/>
    <m/>
    <m/>
    <m/>
    <m/>
    <m/>
    <m/>
    <m/>
    <m/>
    <m/>
    <m/>
    <m/>
    <m/>
    <m/>
  </r>
  <r>
    <s v="Lincoln9192Irrig07"/>
    <d v="1991-12-13T00:00:00"/>
    <m/>
    <m/>
    <m/>
    <m/>
    <m/>
    <m/>
    <m/>
    <m/>
    <m/>
    <m/>
    <m/>
    <m/>
    <m/>
    <m/>
    <n v="23.882085865523333"/>
    <n v="2091.7250000000004"/>
    <n v="493.75"/>
    <n v="1.7600000000000001E-2"/>
    <n v="8.6948749999999997"/>
    <m/>
    <m/>
    <m/>
    <m/>
    <m/>
    <n v="264.89796850731904"/>
    <m/>
    <m/>
    <m/>
    <n v="1.1299999999999999"/>
    <n v="0.19158500000000117"/>
    <n v="16.650000000000091"/>
    <m/>
    <m/>
    <n v="4.3730000000000002"/>
    <n v="2.9050000000000003E-2"/>
    <n v="6.681512472529521"/>
    <n v="229.8782145786393"/>
    <m/>
    <m/>
    <n v="190.58920456055495"/>
    <m/>
    <m/>
    <m/>
    <m/>
    <m/>
    <n v="275"/>
    <n v="8.69"/>
    <m/>
    <n v="228.85203149268096"/>
    <m/>
    <n v="5.9000000000000007E-3"/>
    <n v="7.9699835642946564"/>
    <m/>
    <n v="1351.4467854213608"/>
    <n v="785"/>
    <m/>
    <m/>
    <m/>
    <m/>
    <m/>
    <m/>
    <m/>
    <m/>
    <m/>
    <m/>
    <m/>
    <m/>
    <m/>
    <m/>
    <m/>
    <m/>
    <m/>
    <m/>
    <m/>
    <m/>
  </r>
  <r>
    <s v="Lincoln9192Irrig07"/>
    <d v="1991-12-16T00:00:00"/>
    <m/>
    <m/>
    <n v="231.38000000000002"/>
    <n v="8.3500000000000005E-2"/>
    <n v="8.0100000000000005E-2"/>
    <n v="6.5699999999999995E-2"/>
    <n v="0.10415000000000001"/>
    <n v="0.16975000000000001"/>
    <n v="0.18909999999999999"/>
    <n v="0.2923"/>
    <n v="0.1723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7"/>
    <d v="1991-12-18T00:00:00"/>
    <m/>
    <m/>
    <m/>
    <m/>
    <m/>
    <m/>
    <m/>
    <m/>
    <m/>
    <m/>
    <m/>
    <m/>
    <m/>
    <m/>
    <n v="19.840604271159798"/>
    <n v="1681.9750000000001"/>
    <n v="437.5"/>
    <n v="1.66E-2"/>
    <n v="7.2692499999999995"/>
    <m/>
    <m/>
    <m/>
    <m/>
    <m/>
    <n v="208.64796850731904"/>
    <m/>
    <m/>
    <m/>
    <n v="1.1600000000000001"/>
    <n v="0.1676450000000006"/>
    <n v="14.200000000000045"/>
    <m/>
    <m/>
    <n v="2.7109999999999999"/>
    <n v="3.295E-2"/>
    <n v="5.6577051321874574"/>
    <n v="172.68408824810717"/>
    <m/>
    <m/>
    <n v="156.06321815032095"/>
    <m/>
    <m/>
    <m/>
    <m/>
    <m/>
    <m/>
    <n v="7.2625000000000002"/>
    <m/>
    <n v="228.85203149268096"/>
    <m/>
    <n v="6.0999999999999995E-3"/>
    <n v="6.5246248248718448"/>
    <m/>
    <n v="1057.5909117518929"/>
    <n v="490"/>
    <m/>
    <m/>
    <m/>
    <m/>
    <m/>
    <m/>
    <m/>
    <m/>
    <m/>
    <m/>
    <m/>
    <m/>
    <m/>
    <m/>
    <m/>
    <m/>
    <m/>
    <m/>
    <m/>
    <m/>
  </r>
  <r>
    <s v="Lincoln9192Irrig07"/>
    <d v="1991-12-23T00:00:00"/>
    <m/>
    <m/>
    <n v="222.56"/>
    <n v="9.1999999999999998E-2"/>
    <n v="7.3800000000000004E-2"/>
    <n v="6.3399999999999998E-2"/>
    <n v="9.3100000000000002E-2"/>
    <n v="0.15765000000000001"/>
    <n v="0.17699999999999999"/>
    <n v="0.28744999999999998"/>
    <n v="0.16839999999999999"/>
    <m/>
    <m/>
    <m/>
    <n v="22.351865498218984"/>
    <n v="2075.2249999999999"/>
    <n v="670"/>
    <n v="1.685E-2"/>
    <n v="11.273"/>
    <m/>
    <m/>
    <m/>
    <m/>
    <m/>
    <n v="441.14796850731909"/>
    <m/>
    <m/>
    <m/>
    <n v="0.98499999999999999"/>
    <n v="0.20706999999999975"/>
    <n v="21.024999999999977"/>
    <m/>
    <m/>
    <n v="1.7250000000000001"/>
    <n v="2.4900000000000002E-2"/>
    <n v="2.5303656293604964"/>
    <n v="98.376147414292774"/>
    <m/>
    <m/>
    <n v="175.91085271317829"/>
    <m/>
    <m/>
    <m/>
    <m/>
    <m/>
    <m/>
    <n v="11.2895"/>
    <m/>
    <n v="228.85203149268096"/>
    <m/>
    <n v="6.0999999999999995E-3"/>
    <n v="7.8435255007728149"/>
    <m/>
    <n v="1285.8238525857073"/>
    <n v="555"/>
    <m/>
    <m/>
    <m/>
    <m/>
    <m/>
    <m/>
    <m/>
    <m/>
    <m/>
    <m/>
    <m/>
    <m/>
    <m/>
    <m/>
    <m/>
    <m/>
    <m/>
    <m/>
    <m/>
    <m/>
  </r>
  <r>
    <s v="Lincoln9192Irrig07"/>
    <d v="1991-12-30T00:00:00"/>
    <m/>
    <m/>
    <n v="216.48999999999998"/>
    <n v="8.7499999999999994E-2"/>
    <n v="7.3050000000000004E-2"/>
    <n v="5.9900000000000002E-2"/>
    <n v="8.72E-2"/>
    <n v="0.15379999999999999"/>
    <n v="0.1754"/>
    <n v="0.27984999999999999"/>
    <n v="0.16575000000000001"/>
    <m/>
    <m/>
    <m/>
    <n v="22.215137853447814"/>
    <n v="1831.0749999999998"/>
    <n v="751.5"/>
    <n v="1.8950000000000002E-2"/>
    <n v="14.197049999999999"/>
    <m/>
    <m/>
    <m/>
    <m/>
    <m/>
    <n v="522.64796850731909"/>
    <m/>
    <m/>
    <m/>
    <n v="0.96500000000000008"/>
    <n v="0.24553999999999937"/>
    <n v="25.449999999999932"/>
    <m/>
    <m/>
    <n v="0.80800000000000005"/>
    <n v="2.6000000000000002E-2"/>
    <n v="1.0535862559785214"/>
    <n v="40.10698311111318"/>
    <m/>
    <m/>
    <n v="202.08333333333334"/>
    <m/>
    <m/>
    <m/>
    <m/>
    <m/>
    <m/>
    <n v="14.240925000000001"/>
    <m/>
    <n v="228.85203149268096"/>
    <m/>
    <n v="6.0499999999999998E-3"/>
    <n v="6.0190642430039079"/>
    <m/>
    <n v="1014.0180168888869"/>
    <n v="510"/>
    <m/>
    <m/>
    <m/>
    <m/>
    <m/>
    <m/>
    <m/>
    <m/>
    <m/>
    <m/>
    <m/>
    <m/>
    <m/>
    <m/>
    <m/>
    <m/>
    <m/>
    <m/>
    <m/>
    <m/>
  </r>
  <r>
    <s v="Lincoln9192Irrig07"/>
    <d v="1992-01-06T00:00:00"/>
    <m/>
    <m/>
    <n v="215.29000000000002"/>
    <n v="8.5000000000000006E-2"/>
    <n v="7.4550000000000005E-2"/>
    <n v="5.985E-2"/>
    <n v="8.8150000000000006E-2"/>
    <n v="0.15475"/>
    <n v="0.1691"/>
    <n v="0.27905000000000002"/>
    <n v="0.16600000000000001"/>
    <m/>
    <m/>
    <m/>
    <m/>
    <n v="1638"/>
    <n v="748.75"/>
    <n v="1.89E-2"/>
    <n v="14.193200000000001"/>
    <m/>
    <m/>
    <m/>
    <m/>
    <m/>
    <n v="519.89796850731909"/>
    <m/>
    <m/>
    <m/>
    <m/>
    <m/>
    <m/>
    <m/>
    <m/>
    <m/>
    <n v="0"/>
    <m/>
    <m/>
    <m/>
    <m/>
    <m/>
    <m/>
    <m/>
    <m/>
    <m/>
    <m/>
    <m/>
    <n v="14.151375"/>
    <m/>
    <n v="228.85203149268096"/>
    <m/>
    <n v="0"/>
    <m/>
    <m/>
    <m/>
    <n v="435"/>
    <m/>
    <m/>
    <m/>
    <m/>
    <m/>
    <m/>
    <m/>
    <m/>
    <m/>
    <m/>
    <m/>
    <m/>
    <m/>
    <m/>
    <m/>
    <m/>
    <m/>
    <m/>
    <m/>
    <m/>
  </r>
  <r>
    <s v="Lincoln9192Irrig07"/>
    <d v="1992-01-10T00:00:00"/>
    <m/>
    <m/>
    <m/>
    <m/>
    <m/>
    <m/>
    <m/>
    <m/>
    <m/>
    <m/>
    <m/>
    <m/>
    <m/>
    <m/>
    <m/>
    <n v="2084.25"/>
    <n v="985"/>
    <n v="2.0150000000000001E-2"/>
    <n v="19.826074999999999"/>
    <m/>
    <m/>
    <m/>
    <m/>
    <m/>
    <n v="756.14796850731909"/>
    <m/>
    <m/>
    <m/>
    <m/>
    <m/>
    <m/>
    <m/>
    <m/>
    <m/>
    <n v="0"/>
    <m/>
    <m/>
    <m/>
    <m/>
    <m/>
    <m/>
    <m/>
    <m/>
    <m/>
    <m/>
    <m/>
    <n v="19.847750000000001"/>
    <m/>
    <n v="228.85203149268096"/>
    <m/>
    <n v="0"/>
    <m/>
    <m/>
    <m/>
    <n v="582.5"/>
    <m/>
    <m/>
    <m/>
    <m/>
    <m/>
    <m/>
    <m/>
    <m/>
    <m/>
    <m/>
    <m/>
    <m/>
    <m/>
    <m/>
    <m/>
    <m/>
    <m/>
    <m/>
    <m/>
    <m/>
  </r>
  <r>
    <s v="Lincoln9192Irrig07"/>
    <d v="1992-01-13T00:00:00"/>
    <m/>
    <m/>
    <n v="214.59"/>
    <n v="7.85E-2"/>
    <n v="7.4300000000000005E-2"/>
    <n v="6.2E-2"/>
    <n v="8.9899999999999994E-2"/>
    <n v="0.15715000000000001"/>
    <n v="0.17105000000000001"/>
    <n v="0.27429999999999999"/>
    <n v="0.1657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7"/>
    <d v="1992-01-15T00:00:00"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n v="228.85203149268096"/>
    <m/>
    <m/>
    <m/>
    <m/>
    <m/>
    <m/>
    <m/>
    <m/>
    <m/>
    <m/>
    <m/>
    <m/>
    <m/>
    <m/>
    <m/>
    <m/>
    <m/>
    <m/>
    <m/>
    <m/>
    <m/>
    <m/>
    <m/>
    <m/>
    <m/>
    <m/>
  </r>
  <r>
    <s v="Lincoln9192Irrig07"/>
    <d v="1992-01-20T00:00:00"/>
    <s v="BattenSpring"/>
    <m/>
    <n v="221.83"/>
    <n v="0.1105"/>
    <n v="7.4300000000000005E-2"/>
    <n v="6.3500000000000001E-2"/>
    <n v="9.425E-2"/>
    <n v="0.15909999999999999"/>
    <n v="0.1721"/>
    <n v="0.27434999999999998"/>
    <n v="0.16105"/>
    <m/>
    <m/>
    <m/>
    <m/>
    <n v="1569.5531299082804"/>
    <m/>
    <m/>
    <m/>
    <m/>
    <n v="3.2905469999999999E-2"/>
    <m/>
    <n v="16488.840823950282"/>
    <m/>
    <n v="542.57305706727129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8"/>
    <d v="1991-09-02T00:00:00"/>
    <m/>
    <m/>
    <n v="417.13"/>
    <n v="0.28100000000000003"/>
    <n v="0.27850000000000003"/>
    <n v="0.27539999999999998"/>
    <n v="0.26979999999999998"/>
    <n v="0.252"/>
    <n v="0.26715"/>
    <n v="0.26229999999999998"/>
    <n v="0.199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8"/>
    <d v="1991-09-10T00:00:00"/>
    <m/>
    <m/>
    <n v="419.04"/>
    <n v="0.29049999999999998"/>
    <n v="0.27925"/>
    <n v="0.27729999999999999"/>
    <n v="0.27310000000000001"/>
    <n v="0.25004999999999999"/>
    <n v="0.26315"/>
    <n v="0.26095000000000002"/>
    <n v="0.2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8"/>
    <d v="1991-09-16T00:00:00"/>
    <m/>
    <m/>
    <n v="421.90999999999997"/>
    <n v="0.29799999999999999"/>
    <n v="0.28075"/>
    <n v="0.28125"/>
    <n v="0.27165"/>
    <n v="0.25195000000000001"/>
    <n v="0.26334999999999997"/>
    <n v="0.26200000000000001"/>
    <n v="0.2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8"/>
    <d v="1991-09-23T00:00:00"/>
    <m/>
    <m/>
    <n v="420.97000000000008"/>
    <n v="0.29699999999999999"/>
    <n v="0.28015000000000001"/>
    <n v="0.28070000000000001"/>
    <n v="0.27115"/>
    <n v="0.25140000000000001"/>
    <n v="0.26279999999999998"/>
    <n v="0.26145000000000002"/>
    <n v="0.2001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8"/>
    <d v="1991-09-24T00:00:00"/>
    <m/>
    <m/>
    <m/>
    <m/>
    <m/>
    <m/>
    <m/>
    <m/>
    <m/>
    <m/>
    <m/>
    <m/>
    <m/>
    <m/>
    <m/>
    <n v="182.97500000000002"/>
    <m/>
    <m/>
    <m/>
    <m/>
    <m/>
    <m/>
    <m/>
    <m/>
    <m/>
    <m/>
    <m/>
    <m/>
    <m/>
    <m/>
    <m/>
    <m/>
    <m/>
    <n v="2.8457006480000002"/>
    <m/>
    <m/>
    <n v="114.11545366964444"/>
    <m/>
    <m/>
    <n v="249.56660412757975"/>
    <m/>
    <m/>
    <m/>
    <m/>
    <m/>
    <n v="207.5"/>
    <m/>
    <m/>
    <m/>
    <m/>
    <m/>
    <m/>
    <m/>
    <n v="68.859546330355585"/>
    <n v="625"/>
    <m/>
    <m/>
    <m/>
    <m/>
    <m/>
    <m/>
    <m/>
    <m/>
    <m/>
    <m/>
    <m/>
    <m/>
    <m/>
    <m/>
    <m/>
    <m/>
    <m/>
    <m/>
    <m/>
    <m/>
  </r>
  <r>
    <s v="Lincoln9192Irrig08"/>
    <d v="1991-10-01T00:00:00"/>
    <m/>
    <m/>
    <n v="397.71999999999997"/>
    <n v="0.2445"/>
    <n v="0.25505"/>
    <n v="0.26524999999999999"/>
    <n v="0.26469999999999999"/>
    <n v="0.24390000000000001"/>
    <n v="0.25895000000000001"/>
    <n v="0.25774999999999998"/>
    <n v="0.198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8"/>
    <d v="1991-10-08T00:00:00"/>
    <m/>
    <m/>
    <n v="404.33"/>
    <n v="0.27650000000000002"/>
    <n v="0.26029999999999998"/>
    <n v="0.26679999999999998"/>
    <n v="0.26279999999999998"/>
    <n v="0.24210000000000001"/>
    <n v="0.25985000000000003"/>
    <n v="0.25609999999999999"/>
    <n v="0.1971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8"/>
    <d v="1991-10-10T00:00:00"/>
    <m/>
    <m/>
    <m/>
    <m/>
    <m/>
    <m/>
    <m/>
    <m/>
    <m/>
    <m/>
    <m/>
    <m/>
    <m/>
    <m/>
    <m/>
    <n v="414.42499999999995"/>
    <m/>
    <m/>
    <m/>
    <m/>
    <m/>
    <m/>
    <m/>
    <m/>
    <m/>
    <m/>
    <m/>
    <m/>
    <m/>
    <m/>
    <m/>
    <m/>
    <m/>
    <n v="7.1178980440000004"/>
    <m/>
    <m/>
    <n v="233.17592776673294"/>
    <m/>
    <m/>
    <n v="306.7815977742448"/>
    <m/>
    <m/>
    <m/>
    <m/>
    <m/>
    <n v="275"/>
    <m/>
    <m/>
    <m/>
    <m/>
    <m/>
    <m/>
    <m/>
    <n v="181.24907223326707"/>
    <n v="802.5"/>
    <m/>
    <m/>
    <m/>
    <m/>
    <m/>
    <m/>
    <m/>
    <m/>
    <m/>
    <m/>
    <m/>
    <m/>
    <m/>
    <m/>
    <m/>
    <m/>
    <m/>
    <m/>
    <m/>
    <m/>
  </r>
  <r>
    <s v="Lincoln9192Irrig08"/>
    <d v="1991-10-14T00:00:00"/>
    <m/>
    <m/>
    <n v="396.63999999999993"/>
    <n v="0.255"/>
    <n v="0.24970000000000001"/>
    <n v="0.25724999999999998"/>
    <n v="0.26114999999999999"/>
    <n v="0.2437"/>
    <n v="0.26155"/>
    <n v="0.25885000000000002"/>
    <n v="0.196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8"/>
    <d v="1991-10-21T00:00:00"/>
    <m/>
    <m/>
    <n v="384.94"/>
    <n v="0.2455"/>
    <n v="0.23330000000000001"/>
    <n v="0.24565000000000001"/>
    <n v="0.25645000000000001"/>
    <n v="0.23644999999999999"/>
    <n v="0.25609999999999999"/>
    <n v="0.25535000000000002"/>
    <n v="0.1958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8"/>
    <d v="1991-10-22T00:00:00"/>
    <m/>
    <m/>
    <m/>
    <m/>
    <m/>
    <m/>
    <m/>
    <m/>
    <m/>
    <m/>
    <m/>
    <m/>
    <m/>
    <m/>
    <m/>
    <n v="682.15000000000009"/>
    <m/>
    <m/>
    <m/>
    <m/>
    <m/>
    <m/>
    <m/>
    <m/>
    <m/>
    <m/>
    <m/>
    <m/>
    <m/>
    <m/>
    <m/>
    <m/>
    <m/>
    <n v="8.477960199"/>
    <m/>
    <m/>
    <n v="318.76368308721203"/>
    <m/>
    <m/>
    <n v="266.20670995670991"/>
    <m/>
    <m/>
    <m/>
    <m/>
    <m/>
    <n v="235"/>
    <m/>
    <m/>
    <m/>
    <m/>
    <m/>
    <m/>
    <m/>
    <n v="363.38631691278812"/>
    <n v="785"/>
    <m/>
    <m/>
    <m/>
    <m/>
    <m/>
    <m/>
    <m/>
    <m/>
    <m/>
    <m/>
    <m/>
    <m/>
    <m/>
    <m/>
    <m/>
    <m/>
    <m/>
    <m/>
    <m/>
    <m/>
  </r>
  <r>
    <s v="Lincoln9192Irrig08"/>
    <d v="1991-10-29T00:00:00"/>
    <m/>
    <m/>
    <n v="389.71999999999997"/>
    <n v="0.26150000000000001"/>
    <n v="0.25535000000000002"/>
    <n v="0.253"/>
    <n v="0.2465"/>
    <n v="0.23194999999999999"/>
    <n v="0.25474999999999998"/>
    <n v="0.25269999999999998"/>
    <n v="0.1928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8"/>
    <d v="1991-11-04T00:00:00"/>
    <m/>
    <m/>
    <n v="403.32000000000005"/>
    <n v="0.28999999999999998"/>
    <n v="0.27550000000000002"/>
    <n v="0.26869999999999999"/>
    <n v="0.25414999999999999"/>
    <n v="0.22770000000000001"/>
    <n v="0.25045000000000001"/>
    <n v="0.25474999999999998"/>
    <n v="0.195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8"/>
    <d v="1991-11-05T00:00:00"/>
    <m/>
    <m/>
    <m/>
    <m/>
    <m/>
    <m/>
    <m/>
    <m/>
    <m/>
    <m/>
    <m/>
    <m/>
    <m/>
    <m/>
    <n v="20.613440000000001"/>
    <n v="824.57499999999993"/>
    <m/>
    <m/>
    <m/>
    <m/>
    <m/>
    <m/>
    <m/>
    <m/>
    <m/>
    <m/>
    <m/>
    <m/>
    <m/>
    <m/>
    <n v="4"/>
    <m/>
    <m/>
    <n v="7.7585468090000003"/>
    <m/>
    <m/>
    <n v="302.11982068583791"/>
    <m/>
    <m/>
    <n v="258.87362436250947"/>
    <m/>
    <m/>
    <m/>
    <m/>
    <m/>
    <n v="190"/>
    <m/>
    <m/>
    <m/>
    <m/>
    <m/>
    <m/>
    <m/>
    <n v="518.45517931416202"/>
    <n v="622.5"/>
    <m/>
    <m/>
    <m/>
    <m/>
    <m/>
    <m/>
    <m/>
    <m/>
    <m/>
    <m/>
    <m/>
    <m/>
    <m/>
    <m/>
    <m/>
    <m/>
    <m/>
    <m/>
    <m/>
    <m/>
  </r>
  <r>
    <s v="Lincoln9192Irrig08"/>
    <d v="1991-11-11T00:00:00"/>
    <m/>
    <m/>
    <n v="399.34"/>
    <n v="0.27600000000000002"/>
    <n v="0.26465"/>
    <n v="0.27039999999999997"/>
    <n v="0.25474999999999998"/>
    <n v="0.23430000000000001"/>
    <n v="0.25040000000000001"/>
    <n v="0.25214999999999999"/>
    <n v="0.19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8"/>
    <d v="1991-11-18T00:00:00"/>
    <m/>
    <m/>
    <n v="362.86"/>
    <n v="0.19950000000000001"/>
    <n v="0.21049999999999999"/>
    <n v="0.23344999999999999"/>
    <n v="0.24199999999999999"/>
    <n v="0.22764999999999999"/>
    <n v="0.24959999999999999"/>
    <n v="0.25509999999999999"/>
    <n v="0.196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8"/>
    <d v="1991-11-19T00:00:00"/>
    <m/>
    <m/>
    <m/>
    <m/>
    <m/>
    <m/>
    <m/>
    <m/>
    <m/>
    <m/>
    <m/>
    <m/>
    <m/>
    <m/>
    <n v="21.055835534043929"/>
    <n v="1647.4749999999999"/>
    <n v="240.75"/>
    <n v="1.6500000000000001E-2"/>
    <n v="3.9856400000000001"/>
    <m/>
    <m/>
    <m/>
    <m/>
    <m/>
    <n v="11.091188166789678"/>
    <m/>
    <m/>
    <m/>
    <n v="0.8"/>
    <n v="4.6050000000000001E-2"/>
    <n v="5.75"/>
    <m/>
    <m/>
    <n v="8.0739999999999998"/>
    <n v="3.0550000000000001E-2"/>
    <n v="10.125291420314602"/>
    <n v="331.46172563629386"/>
    <m/>
    <m/>
    <n v="243.59583789704271"/>
    <m/>
    <m/>
    <m/>
    <m/>
    <m/>
    <n v="225"/>
    <n v="3.972375"/>
    <m/>
    <n v="237.51762366642063"/>
    <m/>
    <n v="6.7500000000000008E-3"/>
    <n v="7.1561452526636238"/>
    <m/>
    <n v="1069.5132743637062"/>
    <n v="710"/>
    <m/>
    <m/>
    <m/>
    <m/>
    <m/>
    <m/>
    <m/>
    <m/>
    <m/>
    <m/>
    <m/>
    <m/>
    <m/>
    <m/>
    <m/>
    <m/>
    <m/>
    <m/>
    <m/>
    <m/>
  </r>
  <r>
    <s v="Lincoln9192Irrig08"/>
    <d v="1991-11-26T00:00:00"/>
    <m/>
    <m/>
    <m/>
    <m/>
    <m/>
    <m/>
    <m/>
    <m/>
    <m/>
    <m/>
    <m/>
    <m/>
    <m/>
    <m/>
    <n v="22.050172577866924"/>
    <n v="1689.1750000000002"/>
    <n v="268.7"/>
    <n v="1.4499999999999999E-2"/>
    <n v="3.89412"/>
    <m/>
    <m/>
    <m/>
    <m/>
    <m/>
    <n v="31.18237633357937"/>
    <m/>
    <m/>
    <m/>
    <n v="0.9"/>
    <n v="8.1855000000000136E-2"/>
    <n v="9.1000000000000227"/>
    <m/>
    <m/>
    <n v="6.4249999999999998"/>
    <n v="2.9600000000000001E-2"/>
    <n v="8.3737459429733381"/>
    <n v="281.41328212231781"/>
    <m/>
    <m/>
    <n v="226.67288723007198"/>
    <m/>
    <m/>
    <m/>
    <m/>
    <m/>
    <n v="247.5"/>
    <n v="3.89615"/>
    <m/>
    <n v="237.51762366642063"/>
    <m/>
    <n v="8.8999999999999999E-3"/>
    <n v="10.182778996958641"/>
    <m/>
    <n v="1129.9617178776823"/>
    <n v="647.5"/>
    <m/>
    <m/>
    <m/>
    <m/>
    <m/>
    <m/>
    <m/>
    <m/>
    <m/>
    <m/>
    <m/>
    <m/>
    <m/>
    <m/>
    <m/>
    <m/>
    <m/>
    <m/>
    <m/>
    <m/>
  </r>
  <r>
    <s v="Lincoln9192Irrig08"/>
    <d v="1991-12-02T00:00:00"/>
    <m/>
    <m/>
    <n v="296.20999999999998"/>
    <n v="0.1135"/>
    <n v="0.15254999999999999"/>
    <n v="0.15915000000000001"/>
    <n v="0.1888"/>
    <n v="0.1991"/>
    <n v="0.23039999999999999"/>
    <n v="0.2442"/>
    <n v="0.19334999999999999"/>
    <m/>
    <m/>
    <m/>
    <n v="22.352178063847262"/>
    <n v="1701.4749999999999"/>
    <n v="290.39999999999998"/>
    <n v="1.6250000000000001E-2"/>
    <n v="4.7570625"/>
    <m/>
    <m/>
    <m/>
    <m/>
    <m/>
    <n v="52.882376333579344"/>
    <m/>
    <m/>
    <m/>
    <n v="0.94499999999999995"/>
    <n v="7.4534999999999393E-2"/>
    <n v="7.3249999999999318"/>
    <m/>
    <m/>
    <n v="5.3730000000000002"/>
    <n v="3.3250000000000002E-2"/>
    <n v="8.8553084180311004"/>
    <n v="268.18056585315622"/>
    <m/>
    <m/>
    <n v="194.55968072257522"/>
    <m/>
    <m/>
    <m/>
    <m/>
    <m/>
    <n v="272.5"/>
    <n v="4.7190000000000003"/>
    <m/>
    <n v="237.51762366642063"/>
    <m/>
    <n v="8.1000000000000013E-3"/>
    <n v="9.006380879929976"/>
    <m/>
    <n v="1135.5694341468438"/>
    <n v="600"/>
    <m/>
    <m/>
    <m/>
    <m/>
    <m/>
    <m/>
    <m/>
    <m/>
    <m/>
    <m/>
    <m/>
    <m/>
    <m/>
    <m/>
    <m/>
    <m/>
    <m/>
    <m/>
    <m/>
    <m/>
  </r>
  <r>
    <s v="Lincoln9192Irrig08"/>
    <d v="1991-12-09T00:00:00"/>
    <m/>
    <m/>
    <n v="281.39999999999998"/>
    <n v="0.11849999999999999"/>
    <n v="0.1474"/>
    <n v="0.1474"/>
    <n v="0.16435"/>
    <n v="0.18074999999999999"/>
    <n v="0.21834999999999999"/>
    <n v="0.2404"/>
    <n v="0.18984999999999999"/>
    <m/>
    <m/>
    <m/>
    <n v="25.407744544694665"/>
    <n v="2266.4250000000002"/>
    <n v="433"/>
    <n v="1.5900000000000001E-2"/>
    <n v="6.8942000000000005"/>
    <m/>
    <m/>
    <m/>
    <m/>
    <m/>
    <n v="195.48237633357937"/>
    <m/>
    <m/>
    <m/>
    <n v="1.22"/>
    <n v="0.10757499999999956"/>
    <n v="9.0499999999999545"/>
    <m/>
    <m/>
    <n v="4.923"/>
    <n v="3.0449999999999998E-2"/>
    <n v="7.8080625161603097"/>
    <n v="256.6763897866839"/>
    <m/>
    <m/>
    <n v="193.4551656920078"/>
    <m/>
    <m/>
    <m/>
    <m/>
    <m/>
    <n v="270"/>
    <n v="6.8846999999999996"/>
    <m/>
    <n v="237.51762366642063"/>
    <m/>
    <n v="6.5999999999999991E-3"/>
    <n v="10.391905025856495"/>
    <m/>
    <n v="1567.698610213316"/>
    <n v="697.5"/>
    <m/>
    <m/>
    <m/>
    <m/>
    <m/>
    <m/>
    <m/>
    <m/>
    <m/>
    <m/>
    <m/>
    <m/>
    <m/>
    <m/>
    <m/>
    <m/>
    <m/>
    <m/>
    <m/>
    <m/>
  </r>
  <r>
    <s v="Lincoln9192Irrig08"/>
    <d v="1991-12-13T00:00:00"/>
    <m/>
    <m/>
    <m/>
    <m/>
    <m/>
    <m/>
    <m/>
    <m/>
    <m/>
    <m/>
    <m/>
    <m/>
    <m/>
    <m/>
    <n v="23.34649388290811"/>
    <n v="2056"/>
    <n v="456.25"/>
    <n v="1.7349999999999997E-2"/>
    <n v="7.9223499999999998"/>
    <m/>
    <m/>
    <m/>
    <m/>
    <m/>
    <n v="218.73237633357937"/>
    <m/>
    <m/>
    <m/>
    <n v="1.08"/>
    <n v="0.14070999999999934"/>
    <n v="13.074999999999932"/>
    <m/>
    <m/>
    <n v="4.5449999999999999"/>
    <n v="2.955E-2"/>
    <n v="6.5427317537632481"/>
    <n v="221.18874060756258"/>
    <m/>
    <m/>
    <n v="205.60839646673503"/>
    <m/>
    <m/>
    <m/>
    <m/>
    <m/>
    <n v="252.5"/>
    <n v="7.9159375000000001"/>
    <m/>
    <n v="237.51762366642063"/>
    <m/>
    <n v="6.3E-3"/>
    <n v="8.5655019459740629"/>
    <m/>
    <n v="1365.4862593924374"/>
    <n v="612.5"/>
    <m/>
    <m/>
    <m/>
    <m/>
    <m/>
    <m/>
    <m/>
    <m/>
    <m/>
    <m/>
    <m/>
    <m/>
    <m/>
    <m/>
    <m/>
    <m/>
    <m/>
    <m/>
    <m/>
    <m/>
  </r>
  <r>
    <s v="Lincoln9192Irrig08"/>
    <d v="1991-12-16T00:00:00"/>
    <m/>
    <m/>
    <n v="260.31"/>
    <n v="9.5500000000000002E-2"/>
    <n v="0.1356"/>
    <n v="0.12845000000000001"/>
    <n v="0.13825000000000001"/>
    <n v="0.16925000000000001"/>
    <n v="0.20849999999999999"/>
    <n v="0.23830000000000001"/>
    <n v="0.1877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8"/>
    <d v="1991-12-18T00:00:00"/>
    <m/>
    <m/>
    <m/>
    <m/>
    <m/>
    <m/>
    <m/>
    <m/>
    <m/>
    <m/>
    <m/>
    <m/>
    <m/>
    <m/>
    <n v="21.494029661449702"/>
    <n v="1863.675"/>
    <n v="463.5"/>
    <n v="1.6449999999999999E-2"/>
    <n v="7.6278000000000006"/>
    <m/>
    <m/>
    <m/>
    <m/>
    <m/>
    <n v="225.9823763335794"/>
    <m/>
    <m/>
    <m/>
    <n v="1.21"/>
    <n v="0.13866999999999938"/>
    <n v="11.199999999999932"/>
    <m/>
    <m/>
    <n v="4.0419999999999998"/>
    <n v="2.8549999999999999E-2"/>
    <n v="6.0084634912215087"/>
    <n v="211.20578376569694"/>
    <m/>
    <m/>
    <n v="190.1519379844961"/>
    <m/>
    <m/>
    <m/>
    <m/>
    <m/>
    <m/>
    <n v="7.6245750000000001"/>
    <m/>
    <n v="237.51762366642063"/>
    <m/>
    <n v="6.4000000000000003E-3"/>
    <n v="7.487820144077471"/>
    <m/>
    <n v="1177.7692162343028"/>
    <n v="525"/>
    <m/>
    <m/>
    <m/>
    <m/>
    <m/>
    <m/>
    <m/>
    <m/>
    <m/>
    <m/>
    <m/>
    <m/>
    <m/>
    <m/>
    <m/>
    <m/>
    <m/>
    <m/>
    <m/>
    <m/>
  </r>
  <r>
    <s v="Lincoln9192Irrig08"/>
    <d v="1991-12-23T00:00:00"/>
    <m/>
    <m/>
    <n v="238.12"/>
    <n v="9.2499999999999999E-2"/>
    <n v="0.11795"/>
    <n v="0.1027"/>
    <n v="0.10985"/>
    <n v="0.1525"/>
    <n v="0.19639999999999999"/>
    <n v="0.23185"/>
    <n v="0.18684999999999999"/>
    <m/>
    <m/>
    <m/>
    <n v="20.027021623318426"/>
    <n v="1831.4"/>
    <n v="593"/>
    <n v="1.635E-2"/>
    <n v="9.4233750000000001"/>
    <m/>
    <m/>
    <m/>
    <m/>
    <m/>
    <n v="355.4823763335794"/>
    <m/>
    <m/>
    <m/>
    <n v="1.125"/>
    <n v="0.2129324999999998"/>
    <n v="18.649999999999977"/>
    <m/>
    <m/>
    <n v="2.08"/>
    <n v="2.835E-2"/>
    <n v="3.3392235529027494"/>
    <n v="122.14435519009243"/>
    <m/>
    <m/>
    <n v="153.68709069704855"/>
    <m/>
    <m/>
    <m/>
    <m/>
    <m/>
    <m/>
    <n v="9.6955500000000008"/>
    <m/>
    <n v="237.51762366642063"/>
    <m/>
    <n v="6.1000000000000013E-3"/>
    <n v="6.5894823012807464"/>
    <m/>
    <n v="1097.6056448099075"/>
    <n v="515"/>
    <m/>
    <m/>
    <m/>
    <m/>
    <m/>
    <m/>
    <m/>
    <m/>
    <m/>
    <m/>
    <m/>
    <m/>
    <m/>
    <m/>
    <m/>
    <m/>
    <m/>
    <m/>
    <m/>
    <m/>
  </r>
  <r>
    <s v="Lincoln9192Irrig08"/>
    <d v="1991-12-30T00:00:00"/>
    <m/>
    <m/>
    <n v="225.16"/>
    <n v="9.1999999999999998E-2"/>
    <n v="0.11165"/>
    <n v="9.5350000000000004E-2"/>
    <n v="9.8549999999999999E-2"/>
    <n v="0.13725000000000001"/>
    <n v="0.18290000000000001"/>
    <n v="0.22439999999999999"/>
    <n v="0.1837"/>
    <m/>
    <m/>
    <m/>
    <n v="25.977473448619097"/>
    <n v="2186.3000000000002"/>
    <n v="858.25"/>
    <n v="1.8749999999999999E-2"/>
    <n v="16.104150000000001"/>
    <m/>
    <m/>
    <m/>
    <m/>
    <m/>
    <n v="620.7323763335794"/>
    <m/>
    <m/>
    <m/>
    <n v="1.1400000000000001"/>
    <n v="0.30751000000000106"/>
    <n v="27.150000000000091"/>
    <m/>
    <m/>
    <n v="1.35"/>
    <n v="2.665E-2"/>
    <n v="1.7823153553406677"/>
    <n v="66.961470531605073"/>
    <m/>
    <m/>
    <n v="201.57894736842104"/>
    <m/>
    <m/>
    <m/>
    <m/>
    <m/>
    <m/>
    <n v="16.092187500000001"/>
    <m/>
    <n v="237.51762366642063"/>
    <m/>
    <n v="5.1000000000000004E-3"/>
    <n v="6.2965813821374095"/>
    <m/>
    <n v="1233.938529468395"/>
    <n v="572.5"/>
    <m/>
    <m/>
    <m/>
    <m/>
    <m/>
    <m/>
    <m/>
    <m/>
    <m/>
    <m/>
    <m/>
    <m/>
    <m/>
    <m/>
    <m/>
    <m/>
    <m/>
    <m/>
    <m/>
    <m/>
  </r>
  <r>
    <s v="Lincoln9192Irrig08"/>
    <d v="1992-01-06T00:00:00"/>
    <m/>
    <m/>
    <n v="223.68"/>
    <n v="0.09"/>
    <n v="0.10929999999999999"/>
    <n v="9.4899999999999998E-2"/>
    <n v="9.69E-2"/>
    <n v="0.13569999999999999"/>
    <n v="0.1802"/>
    <n v="0.22585"/>
    <n v="0.18554999999999999"/>
    <m/>
    <m/>
    <m/>
    <n v="24.421658215177001"/>
    <n v="2068.9"/>
    <n v="957.5"/>
    <n v="1.9449999999999999E-2"/>
    <n v="18.642800000000001"/>
    <m/>
    <m/>
    <m/>
    <m/>
    <m/>
    <n v="719.9823763335794"/>
    <m/>
    <m/>
    <m/>
    <n v="1.1000000000000001"/>
    <n v="0.26605000000000034"/>
    <n v="24.350000000000023"/>
    <m/>
    <m/>
    <n v="0.32600000000000001"/>
    <n v="2.5000000000000001E-2"/>
    <n v="0.36031777557100297"/>
    <n v="18.84148460774578"/>
    <m/>
    <m/>
    <n v="166.28477905073652"/>
    <m/>
    <m/>
    <m/>
    <m/>
    <m/>
    <m/>
    <n v="18.623374999999999"/>
    <m/>
    <n v="237.51762366642063"/>
    <m/>
    <n v="3.3999999999999998E-3"/>
    <n v="3.5075594960278051"/>
    <m/>
    <n v="1068.2085153922542"/>
    <n v="500"/>
    <m/>
    <m/>
    <m/>
    <m/>
    <m/>
    <m/>
    <m/>
    <m/>
    <m/>
    <m/>
    <m/>
    <m/>
    <m/>
    <m/>
    <m/>
    <m/>
    <m/>
    <m/>
    <m/>
    <m/>
  </r>
  <r>
    <s v="Lincoln9192Irrig08"/>
    <d v="1992-01-10T00:00:00"/>
    <m/>
    <m/>
    <m/>
    <m/>
    <m/>
    <m/>
    <m/>
    <m/>
    <m/>
    <m/>
    <m/>
    <m/>
    <m/>
    <m/>
    <m/>
    <n v="2813"/>
    <n v="1402"/>
    <n v="0.02"/>
    <n v="28.209600000000002"/>
    <m/>
    <m/>
    <m/>
    <m/>
    <m/>
    <n v="1164.4823763335794"/>
    <m/>
    <m/>
    <m/>
    <m/>
    <m/>
    <m/>
    <m/>
    <m/>
    <m/>
    <n v="0"/>
    <m/>
    <m/>
    <m/>
    <m/>
    <m/>
    <m/>
    <m/>
    <m/>
    <m/>
    <m/>
    <m/>
    <n v="28.04"/>
    <m/>
    <n v="237.51762366642063"/>
    <m/>
    <n v="0"/>
    <m/>
    <m/>
    <m/>
    <n v="742.5"/>
    <m/>
    <m/>
    <m/>
    <m/>
    <m/>
    <m/>
    <m/>
    <m/>
    <m/>
    <m/>
    <m/>
    <m/>
    <m/>
    <m/>
    <m/>
    <m/>
    <m/>
    <m/>
    <m/>
    <m/>
  </r>
  <r>
    <s v="Lincoln9192Irrig08"/>
    <d v="1992-01-13T00:00:00"/>
    <m/>
    <m/>
    <n v="218.03999999999996"/>
    <n v="8.6499999999999994E-2"/>
    <n v="0.10885"/>
    <n v="9.4399999999999998E-2"/>
    <n v="9.4799999999999995E-2"/>
    <n v="0.12939999999999999"/>
    <n v="0.1721"/>
    <n v="0.22134999999999999"/>
    <n v="0.1827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8"/>
    <d v="1992-01-15T00:00:00"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n v="237.51762366642063"/>
    <m/>
    <m/>
    <m/>
    <m/>
    <m/>
    <m/>
    <m/>
    <m/>
    <m/>
    <m/>
    <m/>
    <m/>
    <m/>
    <m/>
    <m/>
    <m/>
    <m/>
    <m/>
    <m/>
    <m/>
    <m/>
    <m/>
    <m/>
    <m/>
    <m/>
    <m/>
  </r>
  <r>
    <s v="Lincoln9192Irrig08"/>
    <d v="1992-01-20T00:00:00"/>
    <s v="BattenSpring"/>
    <m/>
    <n v="219.87"/>
    <n v="0.10050000000000001"/>
    <n v="0.10785"/>
    <n v="9.6299999999999997E-2"/>
    <n v="9.8650000000000002E-2"/>
    <n v="0.1348"/>
    <n v="0.16985"/>
    <n v="0.21115"/>
    <n v="0.18024999999999999"/>
    <m/>
    <m/>
    <m/>
    <m/>
    <n v="1952.1901740426151"/>
    <m/>
    <m/>
    <m/>
    <m/>
    <n v="3.32247975E-2"/>
    <m/>
    <n v="21183.774188834424"/>
    <m/>
    <n v="703.82660770975053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9"/>
    <d v="1991-09-02T00:00:00"/>
    <m/>
    <m/>
    <n v="414.15999999999997"/>
    <n v="0.25950000000000001"/>
    <n v="0.28539999999999999"/>
    <n v="0.25014999999999998"/>
    <n v="0.21195"/>
    <n v="0.28370000000000001"/>
    <n v="0.30719999999999997"/>
    <n v="0.22339999999999999"/>
    <n v="0.24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9"/>
    <d v="1991-09-10T00:00:00"/>
    <m/>
    <m/>
    <n v="413.52000000000004"/>
    <n v="0.26750000000000002"/>
    <n v="0.28184999999999999"/>
    <n v="0.25004999999999999"/>
    <n v="0.21304999999999999"/>
    <n v="0.27905000000000002"/>
    <n v="0.30775000000000002"/>
    <n v="0.22090000000000001"/>
    <n v="0.247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9"/>
    <d v="1991-09-16T00:00:00"/>
    <m/>
    <m/>
    <n v="421.03000000000003"/>
    <n v="0.27950000000000003"/>
    <n v="0.2878"/>
    <n v="0.25090000000000001"/>
    <n v="0.221"/>
    <n v="0.28394999999999998"/>
    <n v="0.31045"/>
    <n v="0.22115000000000001"/>
    <n v="0.2504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9"/>
    <d v="1991-09-23T00:00:00"/>
    <m/>
    <m/>
    <n v="419.41"/>
    <n v="0.27500000000000002"/>
    <n v="0.28725000000000001"/>
    <n v="0.25035000000000002"/>
    <n v="0.22055"/>
    <n v="0.28339999999999999"/>
    <n v="0.30985000000000001"/>
    <n v="0.22070000000000001"/>
    <n v="0.2499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9"/>
    <d v="1991-09-24T00:00:00"/>
    <m/>
    <m/>
    <m/>
    <m/>
    <m/>
    <m/>
    <m/>
    <m/>
    <m/>
    <m/>
    <m/>
    <m/>
    <m/>
    <m/>
    <m/>
    <n v="250.79999999999998"/>
    <m/>
    <m/>
    <m/>
    <m/>
    <m/>
    <m/>
    <m/>
    <m/>
    <m/>
    <m/>
    <m/>
    <m/>
    <m/>
    <m/>
    <m/>
    <m/>
    <m/>
    <n v="3.665440663"/>
    <m/>
    <m/>
    <n v="156.22328185785386"/>
    <m/>
    <m/>
    <n v="234.86064659977703"/>
    <m/>
    <m/>
    <m/>
    <m/>
    <m/>
    <n v="277.5"/>
    <m/>
    <m/>
    <m/>
    <m/>
    <m/>
    <m/>
    <m/>
    <n v="94.576718142146149"/>
    <n v="895"/>
    <m/>
    <m/>
    <m/>
    <m/>
    <m/>
    <m/>
    <m/>
    <m/>
    <m/>
    <m/>
    <m/>
    <m/>
    <m/>
    <m/>
    <m/>
    <m/>
    <m/>
    <m/>
    <m/>
    <m/>
  </r>
  <r>
    <s v="Lincoln9192Irrig09"/>
    <d v="1991-10-01T00:00:00"/>
    <m/>
    <m/>
    <n v="396.52"/>
    <n v="0.23849999999999999"/>
    <n v="0.25659999999999999"/>
    <n v="0.2354"/>
    <n v="0.20225000000000001"/>
    <n v="0.27765000000000001"/>
    <n v="0.30495"/>
    <n v="0.22090000000000001"/>
    <n v="0.2463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9"/>
    <d v="1991-10-08T00:00:00"/>
    <m/>
    <m/>
    <n v="402.31"/>
    <n v="0.249"/>
    <n v="0.26950000000000002"/>
    <n v="0.2432"/>
    <n v="0.20474999999999999"/>
    <n v="0.27215"/>
    <n v="0.30635000000000001"/>
    <n v="0.21815000000000001"/>
    <n v="0.248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9"/>
    <d v="1991-10-10T00:00:00"/>
    <m/>
    <m/>
    <m/>
    <m/>
    <m/>
    <m/>
    <m/>
    <m/>
    <m/>
    <m/>
    <m/>
    <m/>
    <m/>
    <m/>
    <m/>
    <n v="438.07500000000005"/>
    <m/>
    <m/>
    <m/>
    <m/>
    <m/>
    <m/>
    <m/>
    <m/>
    <m/>
    <m/>
    <m/>
    <m/>
    <m/>
    <m/>
    <m/>
    <m/>
    <m/>
    <n v="7.6634421909999997"/>
    <m/>
    <m/>
    <n v="244.58222534645512"/>
    <m/>
    <m/>
    <n v="313.64302967563833"/>
    <m/>
    <m/>
    <m/>
    <m/>
    <m/>
    <n v="265"/>
    <m/>
    <m/>
    <m/>
    <m/>
    <m/>
    <m/>
    <m/>
    <n v="193.49277465354493"/>
    <n v="827.5"/>
    <m/>
    <m/>
    <m/>
    <m/>
    <m/>
    <m/>
    <m/>
    <m/>
    <m/>
    <m/>
    <m/>
    <m/>
    <m/>
    <m/>
    <m/>
    <m/>
    <m/>
    <m/>
    <m/>
    <m/>
  </r>
  <r>
    <s v="Lincoln9192Irrig09"/>
    <d v="1991-10-14T00:00:00"/>
    <m/>
    <m/>
    <n v="393.55999999999995"/>
    <n v="0.23549999999999999"/>
    <n v="0.25295000000000001"/>
    <n v="0.23435"/>
    <n v="0.19694999999999999"/>
    <n v="0.27474999999999999"/>
    <n v="0.30349999999999999"/>
    <n v="0.21875"/>
    <n v="0.25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9"/>
    <d v="1991-10-21T00:00:00"/>
    <m/>
    <m/>
    <n v="382.57000000000005"/>
    <n v="0.223"/>
    <n v="0.24129999999999999"/>
    <n v="0.22639999999999999"/>
    <n v="0.18890000000000001"/>
    <n v="0.26719999999999999"/>
    <n v="0.30249999999999999"/>
    <n v="0.21485000000000001"/>
    <n v="0.24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9"/>
    <d v="1991-10-22T00:00:00"/>
    <m/>
    <m/>
    <m/>
    <m/>
    <m/>
    <m/>
    <m/>
    <m/>
    <m/>
    <m/>
    <m/>
    <m/>
    <m/>
    <m/>
    <m/>
    <n v="573.20000000000005"/>
    <m/>
    <m/>
    <m/>
    <m/>
    <m/>
    <m/>
    <m/>
    <m/>
    <m/>
    <m/>
    <m/>
    <m/>
    <m/>
    <m/>
    <m/>
    <m/>
    <m/>
    <n v="7.7522143699999999"/>
    <m/>
    <m/>
    <n v="288.99844032549726"/>
    <m/>
    <m/>
    <n v="267.40629024130783"/>
    <m/>
    <m/>
    <m/>
    <m/>
    <m/>
    <n v="295"/>
    <m/>
    <m/>
    <m/>
    <m/>
    <m/>
    <m/>
    <m/>
    <n v="284.20155967450268"/>
    <n v="742.5"/>
    <m/>
    <m/>
    <m/>
    <m/>
    <m/>
    <m/>
    <m/>
    <m/>
    <m/>
    <m/>
    <m/>
    <m/>
    <m/>
    <m/>
    <m/>
    <m/>
    <m/>
    <m/>
    <m/>
    <m/>
  </r>
  <r>
    <s v="Lincoln9192Irrig09"/>
    <d v="1991-10-29T00:00:00"/>
    <m/>
    <m/>
    <n v="387.79"/>
    <n v="0.24099999999999999"/>
    <n v="0.25800000000000001"/>
    <n v="0.23085"/>
    <n v="0.18445"/>
    <n v="0.26469999999999999"/>
    <n v="0.29844999999999999"/>
    <n v="0.21429999999999999"/>
    <n v="0.24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9"/>
    <d v="1991-11-04T00:00:00"/>
    <m/>
    <m/>
    <n v="396.39"/>
    <n v="0.25900000000000001"/>
    <n v="0.27865000000000001"/>
    <n v="0.23565"/>
    <n v="0.18834999999999999"/>
    <n v="0.26465"/>
    <n v="0.29944999999999999"/>
    <n v="0.20949999999999999"/>
    <n v="0.24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9"/>
    <d v="1991-11-05T00:00:00"/>
    <m/>
    <m/>
    <m/>
    <m/>
    <m/>
    <m/>
    <m/>
    <m/>
    <m/>
    <m/>
    <m/>
    <m/>
    <m/>
    <m/>
    <n v="15.638487499999998"/>
    <n v="874.25"/>
    <m/>
    <m/>
    <m/>
    <m/>
    <m/>
    <m/>
    <m/>
    <m/>
    <m/>
    <m/>
    <m/>
    <m/>
    <m/>
    <m/>
    <n v="4.9749999999999659"/>
    <m/>
    <m/>
    <n v="8.064813225"/>
    <m/>
    <m/>
    <n v="300.95252799562167"/>
    <m/>
    <m/>
    <n v="267.93464052287584"/>
    <m/>
    <m/>
    <m/>
    <m/>
    <m/>
    <n v="242.5"/>
    <m/>
    <m/>
    <m/>
    <m/>
    <m/>
    <m/>
    <m/>
    <n v="568.32247200437837"/>
    <n v="662.5"/>
    <m/>
    <m/>
    <m/>
    <m/>
    <m/>
    <m/>
    <m/>
    <m/>
    <m/>
    <m/>
    <m/>
    <m/>
    <m/>
    <m/>
    <m/>
    <m/>
    <m/>
    <m/>
    <m/>
    <m/>
  </r>
  <r>
    <s v="Lincoln9192Irrig09"/>
    <d v="1991-11-11T00:00:00"/>
    <m/>
    <m/>
    <n v="388.90999999999997"/>
    <n v="0.2485"/>
    <n v="0.26369999999999999"/>
    <n v="0.2296"/>
    <n v="0.18415000000000001"/>
    <n v="0.26474999999999999"/>
    <n v="0.29909999999999998"/>
    <n v="0.20965"/>
    <n v="0.2451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9"/>
    <d v="1991-11-18T00:00:00"/>
    <m/>
    <m/>
    <n v="382.06"/>
    <n v="0.23050000000000001"/>
    <n v="0.25180000000000002"/>
    <n v="0.22070000000000001"/>
    <n v="0.1794"/>
    <n v="0.26715"/>
    <n v="0.30159999999999998"/>
    <n v="0.21015"/>
    <n v="0.2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9"/>
    <d v="1991-11-19T00:00:00"/>
    <m/>
    <m/>
    <m/>
    <m/>
    <m/>
    <m/>
    <m/>
    <m/>
    <m/>
    <m/>
    <m/>
    <m/>
    <m/>
    <m/>
    <n v="19.393244734374548"/>
    <n v="1575.0249999999999"/>
    <n v="226.20000000000002"/>
    <n v="1.4700000000000001E-2"/>
    <n v="3.2814900000000007"/>
    <m/>
    <m/>
    <m/>
    <m/>
    <m/>
    <n v="0"/>
    <m/>
    <m/>
    <m/>
    <n v="0.88"/>
    <n v="4.1845000000000153E-2"/>
    <n v="4.6000000000000227"/>
    <m/>
    <m/>
    <n v="9.0969999999999995"/>
    <n v="2.8200000000000003E-2"/>
    <n v="9.4524320824062791"/>
    <n v="335.63860109427253"/>
    <m/>
    <m/>
    <n v="267.09250364785993"/>
    <m/>
    <m/>
    <m/>
    <m/>
    <m/>
    <n v="260"/>
    <n v="3.3251400000000002"/>
    <m/>
    <n v="264.46511976123543"/>
    <m/>
    <n v="6.8000000000000005E-3"/>
    <n v="6.8213116387501227"/>
    <m/>
    <n v="1008.5863989057274"/>
    <n v="772.5"/>
    <m/>
    <m/>
    <m/>
    <m/>
    <m/>
    <m/>
    <m/>
    <m/>
    <m/>
    <m/>
    <m/>
    <m/>
    <m/>
    <m/>
    <m/>
    <m/>
    <m/>
    <m/>
    <m/>
    <m/>
  </r>
  <r>
    <s v="Lincoln9192Irrig09"/>
    <d v="1991-11-26T00:00:00"/>
    <m/>
    <m/>
    <m/>
    <m/>
    <m/>
    <m/>
    <m/>
    <m/>
    <m/>
    <m/>
    <m/>
    <m/>
    <m/>
    <m/>
    <n v="18.970933752784894"/>
    <n v="1622.85"/>
    <n v="246.32500000000002"/>
    <n v="1.5899999999999997E-2"/>
    <n v="3.9466725"/>
    <m/>
    <m/>
    <m/>
    <m/>
    <m/>
    <n v="0"/>
    <m/>
    <m/>
    <m/>
    <n v="0.95499999999999996"/>
    <n v="5.3540000000000212E-2"/>
    <n v="5.6000000000000227"/>
    <m/>
    <m/>
    <n v="6.7080000000000002"/>
    <n v="2.7900000000000001E-2"/>
    <n v="7.8102355870632634"/>
    <n v="280.22570482387164"/>
    <m/>
    <m/>
    <n v="237.18770019218451"/>
    <m/>
    <m/>
    <m/>
    <m/>
    <m/>
    <n v="262.5"/>
    <n v="3.9165675000000002"/>
    <m/>
    <n v="264.46511976123543"/>
    <m/>
    <n v="6.6999999999999994E-3"/>
    <n v="7.2512337402179865"/>
    <m/>
    <n v="1090.6992951761283"/>
    <n v="630"/>
    <m/>
    <m/>
    <m/>
    <m/>
    <m/>
    <m/>
    <m/>
    <m/>
    <m/>
    <m/>
    <m/>
    <m/>
    <m/>
    <m/>
    <m/>
    <m/>
    <m/>
    <m/>
    <m/>
    <m/>
  </r>
  <r>
    <s v="Lincoln9192Irrig09"/>
    <d v="1991-12-02T00:00:00"/>
    <m/>
    <m/>
    <n v="379.63"/>
    <n v="0.20150000000000001"/>
    <n v="0.27660000000000001"/>
    <n v="0.23419999999999999"/>
    <n v="0.18229999999999999"/>
    <n v="0.26100000000000001"/>
    <n v="0.29494999999999999"/>
    <n v="0.20105000000000001"/>
    <n v="0.24654999999999999"/>
    <m/>
    <m/>
    <m/>
    <n v="21.708518895652986"/>
    <n v="2028.4750000000001"/>
    <n v="301.52499999999998"/>
    <n v="1.525E-2"/>
    <n v="4.6642099999999997"/>
    <m/>
    <m/>
    <m/>
    <m/>
    <m/>
    <n v="53.24244011938228"/>
    <m/>
    <m/>
    <m/>
    <n v="0.89500000000000002"/>
    <n v="4.027000000000118E-2"/>
    <n v="4.6000000000001364"/>
    <m/>
    <m/>
    <n v="7.3"/>
    <n v="3.175E-2"/>
    <n v="9.0636534054359075"/>
    <n v="286.16972945860374"/>
    <m/>
    <m/>
    <n v="254.16383861236801"/>
    <m/>
    <m/>
    <m/>
    <m/>
    <m/>
    <n v="297.5"/>
    <n v="4.5982562500000004"/>
    <m/>
    <n v="264.46511976123543"/>
    <m/>
    <n v="5.5499999999999994E-3"/>
    <n v="8.0000082035487008"/>
    <m/>
    <n v="1436.1802705413963"/>
    <n v="707.5"/>
    <m/>
    <m/>
    <m/>
    <m/>
    <m/>
    <m/>
    <m/>
    <m/>
    <m/>
    <m/>
    <m/>
    <m/>
    <m/>
    <m/>
    <m/>
    <m/>
    <m/>
    <m/>
    <m/>
    <m/>
  </r>
  <r>
    <s v="Lincoln9192Irrig09"/>
    <d v="1991-12-09T00:00:00"/>
    <m/>
    <m/>
    <n v="367.90000000000003"/>
    <n v="0.2145"/>
    <n v="0.24310000000000001"/>
    <n v="0.21515000000000001"/>
    <n v="0.1739"/>
    <n v="0.25824999999999998"/>
    <n v="0.29160000000000003"/>
    <n v="0.20399999999999999"/>
    <n v="0.23899999999999999"/>
    <m/>
    <m/>
    <m/>
    <n v="26.087066756783759"/>
    <n v="2044.3249999999998"/>
    <n v="379.75"/>
    <n v="1.6150000000000001E-2"/>
    <n v="6.1033000000000008"/>
    <m/>
    <m/>
    <m/>
    <m/>
    <m/>
    <n v="115.28488023876457"/>
    <m/>
    <m/>
    <m/>
    <n v="1.25"/>
    <n v="0.10403999999999944"/>
    <n v="8.2999999999999545"/>
    <m/>
    <m/>
    <n v="6.6909999999999998"/>
    <n v="3.2300000000000002E-2"/>
    <n v="9.6795028118176987"/>
    <n v="299.60757105152129"/>
    <m/>
    <m/>
    <n v="223.29896460598709"/>
    <m/>
    <m/>
    <m/>
    <m/>
    <m/>
    <n v="285"/>
    <n v="6.1329624999999997"/>
    <m/>
    <n v="264.46511976123543"/>
    <m/>
    <n v="7.45E-3"/>
    <n v="10.153142189205083"/>
    <m/>
    <n v="1356.6674289484786"/>
    <n v="612.5"/>
    <m/>
    <m/>
    <m/>
    <m/>
    <m/>
    <m/>
    <m/>
    <m/>
    <m/>
    <m/>
    <m/>
    <m/>
    <m/>
    <m/>
    <m/>
    <m/>
    <m/>
    <m/>
    <m/>
    <m/>
  </r>
  <r>
    <s v="Lincoln9192Irrig09"/>
    <d v="1991-12-13T00:00:00"/>
    <m/>
    <m/>
    <m/>
    <m/>
    <m/>
    <m/>
    <m/>
    <m/>
    <m/>
    <m/>
    <m/>
    <m/>
    <m/>
    <m/>
    <n v="22.648461156272365"/>
    <n v="1968.4250000000002"/>
    <n v="403.25"/>
    <n v="1.7799999999999996E-2"/>
    <n v="7.1654749999999998"/>
    <m/>
    <m/>
    <m/>
    <m/>
    <m/>
    <n v="138.78488023876457"/>
    <m/>
    <m/>
    <m/>
    <n v="1.1099999999999999"/>
    <n v="0.12003750000000078"/>
    <n v="10.925000000000068"/>
    <m/>
    <m/>
    <n v="5.8970000000000002"/>
    <n v="3.0249999999999999E-2"/>
    <n v="7.6236997957176644"/>
    <n v="251.45429603475429"/>
    <m/>
    <m/>
    <n v="235.30326916694321"/>
    <m/>
    <m/>
    <m/>
    <m/>
    <m/>
    <n v="232.5"/>
    <n v="7.1778500000000003"/>
    <m/>
    <n v="264.46511976123543"/>
    <m/>
    <n v="5.8499999999999993E-3"/>
    <n v="7.617198509786407"/>
    <m/>
    <n v="1302.7957039652458"/>
    <n v="557.5"/>
    <m/>
    <m/>
    <m/>
    <m/>
    <m/>
    <m/>
    <m/>
    <m/>
    <m/>
    <m/>
    <m/>
    <m/>
    <m/>
    <m/>
    <m/>
    <m/>
    <m/>
    <m/>
    <m/>
    <m/>
  </r>
  <r>
    <s v="Lincoln9192Irrig09"/>
    <d v="1991-12-16T00:00:00"/>
    <m/>
    <m/>
    <n v="343.53"/>
    <n v="0.17699999999999999"/>
    <n v="0.20269999999999999"/>
    <n v="0.19370000000000001"/>
    <n v="0.16455"/>
    <n v="0.255"/>
    <n v="0.28904999999999997"/>
    <n v="0.19814999999999999"/>
    <n v="0.237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9"/>
    <d v="1991-12-18T00:00:00"/>
    <m/>
    <m/>
    <m/>
    <m/>
    <m/>
    <m/>
    <m/>
    <m/>
    <m/>
    <m/>
    <m/>
    <m/>
    <m/>
    <m/>
    <n v="25.797523105228805"/>
    <n v="2257.625"/>
    <n v="537"/>
    <n v="1.5049999999999999E-2"/>
    <n v="8.1540999999999997"/>
    <m/>
    <m/>
    <m/>
    <m/>
    <m/>
    <n v="272.53488023876457"/>
    <m/>
    <m/>
    <m/>
    <n v="1.37"/>
    <n v="0.1092649999999975"/>
    <n v="7.8249999999998181"/>
    <m/>
    <m/>
    <n v="6.6429999999999998"/>
    <n v="2.9649999999999999E-2"/>
    <n v="9.0390714536001937"/>
    <n v="305.01617079314565"/>
    <m/>
    <m/>
    <n v="217.96529284164859"/>
    <m/>
    <m/>
    <m/>
    <m/>
    <m/>
    <m/>
    <n v="8.0818499999999993"/>
    <m/>
    <n v="264.46511976123543"/>
    <m/>
    <n v="5.7999999999999996E-3"/>
    <n v="8.1711142984149241"/>
    <m/>
    <n v="1407.7838292068545"/>
    <n v="647.5"/>
    <m/>
    <m/>
    <m/>
    <m/>
    <m/>
    <m/>
    <m/>
    <m/>
    <m/>
    <m/>
    <m/>
    <m/>
    <m/>
    <m/>
    <m/>
    <m/>
    <m/>
    <m/>
    <m/>
    <m/>
  </r>
  <r>
    <s v="Lincoln9192Irrig09"/>
    <d v="1991-12-23T00:00:00"/>
    <m/>
    <m/>
    <n v="302.88"/>
    <n v="0.13350000000000001"/>
    <n v="0.13714999999999999"/>
    <n v="0.14430000000000001"/>
    <n v="0.13950000000000001"/>
    <n v="0.24295"/>
    <n v="0.28434999999999999"/>
    <n v="0.19375000000000001"/>
    <n v="0.2389"/>
    <m/>
    <m/>
    <m/>
    <n v="20.152134347584255"/>
    <n v="1932.675"/>
    <n v="579.25"/>
    <n v="1.6899999999999998E-2"/>
    <n v="9.7905749999999987"/>
    <m/>
    <m/>
    <m/>
    <m/>
    <m/>
    <n v="314.78488023876457"/>
    <m/>
    <m/>
    <m/>
    <n v="1.18"/>
    <n v="0.1387999999999992"/>
    <n v="11.699999999999932"/>
    <m/>
    <m/>
    <n v="2.9569999999999999"/>
    <n v="2.545E-2"/>
    <n v="3.9220809643102266"/>
    <n v="155.81279610083658"/>
    <m/>
    <m/>
    <n v="190.14777187716464"/>
    <m/>
    <m/>
    <m/>
    <m/>
    <m/>
    <m/>
    <n v="9.7893249999999998"/>
    <m/>
    <n v="264.46511976123543"/>
    <m/>
    <n v="4.9499999999999995E-3"/>
    <n v="5.8981580799124451"/>
    <m/>
    <n v="1185.9122038991634"/>
    <n v="475"/>
    <m/>
    <m/>
    <m/>
    <m/>
    <m/>
    <m/>
    <m/>
    <m/>
    <m/>
    <m/>
    <m/>
    <m/>
    <m/>
    <m/>
    <m/>
    <m/>
    <m/>
    <m/>
    <m/>
    <m/>
  </r>
  <r>
    <s v="Lincoln9192Irrig09"/>
    <d v="1991-12-30T00:00:00"/>
    <m/>
    <m/>
    <n v="277.97999999999996"/>
    <n v="0.10199999999999999"/>
    <n v="0.1178"/>
    <n v="0.1242"/>
    <n v="0.11075"/>
    <n v="0.2306"/>
    <n v="0.2782"/>
    <n v="0.19155"/>
    <n v="0.23480000000000001"/>
    <m/>
    <m/>
    <m/>
    <n v="12.891999999999999"/>
    <n v="2030.425"/>
    <n v="686"/>
    <n v="1.8749999999999999E-2"/>
    <n v="12.891999999999999"/>
    <m/>
    <m/>
    <m/>
    <m/>
    <m/>
    <n v="421.53488023876457"/>
    <m/>
    <m/>
    <m/>
    <m/>
    <m/>
    <n v="19.174999999999955"/>
    <m/>
    <m/>
    <n v="2.5419999999999998"/>
    <n v="0"/>
    <n v="0"/>
    <n v="121.67423523708815"/>
    <m/>
    <m/>
    <n v="194.86263736263737"/>
    <m/>
    <m/>
    <m/>
    <m/>
    <m/>
    <m/>
    <n v="12.862500000000001"/>
    <m/>
    <n v="264.46511976123543"/>
    <m/>
    <n v="0"/>
    <n v="0"/>
    <m/>
    <n v="1203.5757647629116"/>
    <n v="487.5"/>
    <m/>
    <m/>
    <m/>
    <m/>
    <m/>
    <m/>
    <m/>
    <m/>
    <m/>
    <m/>
    <m/>
    <m/>
    <m/>
    <m/>
    <m/>
    <m/>
    <m/>
    <m/>
    <m/>
    <m/>
  </r>
  <r>
    <s v="Lincoln9192Irrig09"/>
    <d v="1992-01-06T00:00:00"/>
    <m/>
    <m/>
    <n v="263.08999999999997"/>
    <n v="8.3000000000000004E-2"/>
    <n v="0.1101"/>
    <n v="0.1086"/>
    <n v="9.5149999999999998E-2"/>
    <n v="0.21959999999999999"/>
    <n v="0.27424999999999999"/>
    <n v="0.188"/>
    <n v="0.23674999999999999"/>
    <m/>
    <m/>
    <m/>
    <n v="22.157459434369997"/>
    <n v="1944.2750000000001"/>
    <n v="838"/>
    <n v="1.83E-2"/>
    <n v="15.212399999999999"/>
    <m/>
    <m/>
    <m/>
    <m/>
    <m/>
    <n v="573.53488023876457"/>
    <m/>
    <m/>
    <m/>
    <n v="1.17"/>
    <n v="0.29487249999999965"/>
    <n v="24.774999999999977"/>
    <m/>
    <m/>
    <n v="0.46"/>
    <n v="2.6000000000000002E-2"/>
    <n v="0.62554141671984687"/>
    <n v="25.789020373317346"/>
    <m/>
    <m/>
    <n v="141.91176470588235"/>
    <m/>
    <m/>
    <m/>
    <m/>
    <m/>
    <m/>
    <n v="15.3354"/>
    <m/>
    <n v="264.46511976123543"/>
    <m/>
    <n v="4.3000000000000009E-3"/>
    <n v="4.5511042470644689"/>
    <m/>
    <n v="1055.7109796266827"/>
    <n v="497.5"/>
    <m/>
    <m/>
    <m/>
    <m/>
    <m/>
    <m/>
    <m/>
    <m/>
    <m/>
    <m/>
    <m/>
    <m/>
    <m/>
    <m/>
    <m/>
    <m/>
    <m/>
    <m/>
    <m/>
    <m/>
  </r>
  <r>
    <s v="Lincoln9192Irrig09"/>
    <d v="1992-01-10T00:00:00"/>
    <m/>
    <m/>
    <m/>
    <m/>
    <m/>
    <m/>
    <m/>
    <m/>
    <m/>
    <m/>
    <m/>
    <m/>
    <m/>
    <m/>
    <m/>
    <n v="2470.65"/>
    <n v="1156.5"/>
    <n v="2.0049999999999998E-2"/>
    <n v="23.070974999999997"/>
    <m/>
    <m/>
    <m/>
    <m/>
    <m/>
    <n v="892.03488023876457"/>
    <m/>
    <m/>
    <m/>
    <m/>
    <m/>
    <n v="12.525000000000091"/>
    <m/>
    <m/>
    <n v="0.315"/>
    <n v="2.18E-2"/>
    <m/>
    <m/>
    <m/>
    <m/>
    <n v="193.61702127659575"/>
    <m/>
    <m/>
    <m/>
    <m/>
    <m/>
    <m/>
    <n v="23.187825"/>
    <m/>
    <n v="264.46511976123543"/>
    <m/>
    <n v="3.3E-3"/>
    <m/>
    <m/>
    <m/>
    <n v="565"/>
    <m/>
    <m/>
    <m/>
    <m/>
    <m/>
    <m/>
    <m/>
    <m/>
    <m/>
    <m/>
    <m/>
    <m/>
    <m/>
    <m/>
    <m/>
    <m/>
    <m/>
    <m/>
    <m/>
    <m/>
  </r>
  <r>
    <s v="Lincoln9192Irrig09"/>
    <d v="1992-01-13T00:00:00"/>
    <m/>
    <m/>
    <n v="253.26"/>
    <n v="8.2500000000000004E-2"/>
    <n v="0.10685"/>
    <n v="0.10115"/>
    <n v="8.4199999999999997E-2"/>
    <n v="0.21290000000000001"/>
    <n v="0.26274999999999998"/>
    <n v="0.182"/>
    <n v="0.2339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09"/>
    <d v="1992-01-15T00:00:00"/>
    <m/>
    <m/>
    <m/>
    <m/>
    <m/>
    <m/>
    <m/>
    <m/>
    <m/>
    <m/>
    <m/>
    <m/>
    <m/>
    <m/>
    <m/>
    <n v="2184"/>
    <n v="1071.25"/>
    <n v="1.9550000000000001E-2"/>
    <n v="20.899625"/>
    <m/>
    <m/>
    <m/>
    <m/>
    <m/>
    <n v="806.78488023876457"/>
    <m/>
    <m/>
    <m/>
    <m/>
    <m/>
    <m/>
    <m/>
    <m/>
    <m/>
    <m/>
    <m/>
    <m/>
    <m/>
    <m/>
    <m/>
    <m/>
    <m/>
    <m/>
    <m/>
    <m/>
    <m/>
    <n v="20.942937499999999"/>
    <m/>
    <n v="264.46511976123543"/>
    <m/>
    <m/>
    <m/>
    <m/>
    <m/>
    <m/>
    <m/>
    <m/>
    <m/>
    <m/>
    <m/>
    <m/>
    <m/>
    <m/>
    <m/>
    <m/>
    <m/>
    <m/>
    <m/>
    <m/>
    <m/>
    <m/>
    <m/>
    <m/>
    <m/>
    <m/>
  </r>
  <r>
    <s v="Lincoln9192Irrig09"/>
    <d v="1992-01-20T00:00:00"/>
    <s v="BattenSpring"/>
    <m/>
    <n v="256.04999999999995"/>
    <n v="0.1255"/>
    <n v="0.1013"/>
    <n v="9.8199999999999996E-2"/>
    <n v="8.1350000000000006E-2"/>
    <n v="0.20724999999999999"/>
    <n v="0.2596"/>
    <n v="0.17785000000000001"/>
    <n v="0.22919999999999999"/>
    <m/>
    <m/>
    <m/>
    <m/>
    <n v="2179.6248573955354"/>
    <m/>
    <m/>
    <m/>
    <m/>
    <n v="3.60154975E-2"/>
    <m/>
    <n v="21016.473696022076"/>
    <m/>
    <n v="756.91875585789887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0"/>
    <d v="1991-09-02T00:00:00"/>
    <m/>
    <m/>
    <n v="408.21000000000004"/>
    <n v="0.27800000000000002"/>
    <n v="0.26469999999999999"/>
    <n v="0.17344999999999999"/>
    <n v="0.24854999999999999"/>
    <n v="0.30980000000000002"/>
    <n v="0.2417"/>
    <n v="0.2427"/>
    <n v="0.2821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0"/>
    <d v="1991-09-10T00:00:00"/>
    <m/>
    <m/>
    <n v="413.31"/>
    <n v="0.28299999999999997"/>
    <n v="0.26595000000000002"/>
    <n v="0.18179999999999999"/>
    <n v="0.23995"/>
    <n v="0.31469999999999998"/>
    <n v="0.2409"/>
    <n v="0.24925"/>
    <n v="0.2909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0"/>
    <d v="1991-09-16T00:00:00"/>
    <m/>
    <m/>
    <n v="442.79999999999995"/>
    <n v="0.32100000000000001"/>
    <n v="0.27245000000000003"/>
    <n v="0.21390000000000001"/>
    <n v="0.28470000000000001"/>
    <n v="0.31935000000000002"/>
    <n v="0.26229999999999998"/>
    <n v="0.24895"/>
    <n v="0.29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0"/>
    <d v="1991-09-23T00:00:00"/>
    <m/>
    <m/>
    <n v="439.04"/>
    <n v="0.30599999999999999"/>
    <n v="0.27184999999999998"/>
    <n v="0.21345"/>
    <n v="0.28415000000000001"/>
    <n v="0.31869999999999998"/>
    <n v="0.26179999999999998"/>
    <n v="0.24845"/>
    <n v="0.2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0"/>
    <d v="1991-09-24T00:00:00"/>
    <m/>
    <m/>
    <m/>
    <m/>
    <m/>
    <m/>
    <m/>
    <m/>
    <m/>
    <m/>
    <m/>
    <m/>
    <m/>
    <m/>
    <m/>
    <n v="187.52500000000001"/>
    <m/>
    <m/>
    <m/>
    <m/>
    <m/>
    <m/>
    <m/>
    <m/>
    <m/>
    <m/>
    <m/>
    <m/>
    <m/>
    <m/>
    <m/>
    <m/>
    <m/>
    <n v="2.7386151339999998"/>
    <m/>
    <m/>
    <n v="117.38731840473767"/>
    <m/>
    <m/>
    <n v="232.78769841269843"/>
    <m/>
    <m/>
    <m/>
    <m/>
    <m/>
    <n v="192.5"/>
    <m/>
    <m/>
    <m/>
    <m/>
    <m/>
    <m/>
    <m/>
    <n v="70.137681595262336"/>
    <n v="627.5"/>
    <m/>
    <m/>
    <m/>
    <m/>
    <m/>
    <m/>
    <m/>
    <m/>
    <m/>
    <m/>
    <m/>
    <m/>
    <m/>
    <m/>
    <m/>
    <m/>
    <m/>
    <m/>
    <m/>
    <m/>
  </r>
  <r>
    <s v="Lincoln9192Irrig10"/>
    <d v="1991-10-01T00:00:00"/>
    <m/>
    <m/>
    <n v="409.74"/>
    <n v="0.26600000000000001"/>
    <n v="0.25209999999999999"/>
    <n v="0.16985"/>
    <n v="0.24199999999999999"/>
    <n v="0.31785000000000002"/>
    <n v="0.25659999999999999"/>
    <n v="0.24970000000000001"/>
    <n v="0.2945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0"/>
    <d v="1991-10-08T00:00:00"/>
    <m/>
    <m/>
    <n v="416.13"/>
    <n v="0.27650000000000002"/>
    <n v="0.26300000000000001"/>
    <n v="0.17829999999999999"/>
    <n v="0.24825"/>
    <n v="0.31514999999999999"/>
    <n v="0.25559999999999999"/>
    <n v="0.24945000000000001"/>
    <n v="0.29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0"/>
    <d v="1991-10-10T00:00:00"/>
    <m/>
    <m/>
    <m/>
    <m/>
    <m/>
    <m/>
    <m/>
    <m/>
    <m/>
    <m/>
    <m/>
    <m/>
    <m/>
    <m/>
    <m/>
    <n v="399"/>
    <m/>
    <m/>
    <m/>
    <m/>
    <m/>
    <m/>
    <m/>
    <m/>
    <m/>
    <m/>
    <m/>
    <m/>
    <m/>
    <m/>
    <m/>
    <m/>
    <m/>
    <n v="6.9698080850000004"/>
    <m/>
    <m/>
    <n v="230.06111848060178"/>
    <m/>
    <m/>
    <n v="301.67113828747324"/>
    <m/>
    <m/>
    <m/>
    <m/>
    <m/>
    <n v="247.5"/>
    <m/>
    <m/>
    <m/>
    <m/>
    <m/>
    <m/>
    <m/>
    <n v="168.93888151939822"/>
    <n v="830"/>
    <m/>
    <m/>
    <m/>
    <m/>
    <m/>
    <m/>
    <m/>
    <m/>
    <m/>
    <m/>
    <m/>
    <m/>
    <m/>
    <m/>
    <m/>
    <m/>
    <m/>
    <m/>
    <m/>
    <m/>
  </r>
  <r>
    <s v="Lincoln9192Irrig10"/>
    <d v="1991-10-14T00:00:00"/>
    <m/>
    <m/>
    <n v="409.09000000000003"/>
    <n v="0.26450000000000001"/>
    <n v="0.26029999999999998"/>
    <n v="0.16450000000000001"/>
    <n v="0.23985000000000001"/>
    <n v="0.31780000000000003"/>
    <n v="0.25535000000000002"/>
    <n v="0.24565000000000001"/>
    <n v="0.297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0"/>
    <d v="1991-10-21T00:00:00"/>
    <m/>
    <m/>
    <n v="399.83000000000004"/>
    <n v="0.26050000000000001"/>
    <n v="0.25159999999999999"/>
    <n v="0.15659999999999999"/>
    <n v="0.23219999999999999"/>
    <n v="0.31135000000000002"/>
    <n v="0.24829999999999999"/>
    <n v="0.24715000000000001"/>
    <n v="0.2914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0"/>
    <d v="1991-10-22T00:00:00"/>
    <m/>
    <m/>
    <m/>
    <m/>
    <m/>
    <m/>
    <m/>
    <m/>
    <m/>
    <m/>
    <m/>
    <m/>
    <m/>
    <m/>
    <m/>
    <n v="676.3"/>
    <m/>
    <m/>
    <m/>
    <m/>
    <m/>
    <m/>
    <m/>
    <m/>
    <m/>
    <m/>
    <m/>
    <m/>
    <m/>
    <m/>
    <m/>
    <m/>
    <m/>
    <n v="8.8118021330000005"/>
    <m/>
    <m/>
    <n v="326.24021874256084"/>
    <m/>
    <m/>
    <n v="269.61279317697227"/>
    <m/>
    <m/>
    <m/>
    <m/>
    <m/>
    <n v="270"/>
    <m/>
    <m/>
    <m/>
    <m/>
    <m/>
    <m/>
    <m/>
    <n v="350.05978125743911"/>
    <n v="777.5"/>
    <m/>
    <m/>
    <m/>
    <m/>
    <m/>
    <m/>
    <m/>
    <m/>
    <m/>
    <m/>
    <m/>
    <m/>
    <m/>
    <m/>
    <m/>
    <m/>
    <m/>
    <m/>
    <m/>
    <m/>
  </r>
  <r>
    <s v="Lincoln9192Irrig10"/>
    <d v="1991-10-29T00:00:00"/>
    <m/>
    <m/>
    <n v="404.63"/>
    <n v="0.27150000000000002"/>
    <n v="0.25969999999999999"/>
    <n v="0.16794999999999999"/>
    <n v="0.23805000000000001"/>
    <n v="0.31135000000000002"/>
    <n v="0.2414"/>
    <n v="0.24579999999999999"/>
    <n v="0.2873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0"/>
    <d v="1991-11-04T00:00:00"/>
    <m/>
    <m/>
    <n v="411.93999999999994"/>
    <n v="0.28949999999999998"/>
    <n v="0.26495000000000002"/>
    <n v="0.17695"/>
    <n v="0.25069999999999998"/>
    <n v="0.30880000000000002"/>
    <n v="0.23824999999999999"/>
    <n v="0.24254999999999999"/>
    <n v="0.2879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0"/>
    <d v="1991-11-05T00:00:00"/>
    <m/>
    <m/>
    <m/>
    <m/>
    <m/>
    <m/>
    <m/>
    <m/>
    <m/>
    <m/>
    <m/>
    <m/>
    <m/>
    <m/>
    <n v="24.593334999999996"/>
    <n v="1088.3999999999999"/>
    <m/>
    <m/>
    <m/>
    <m/>
    <m/>
    <m/>
    <m/>
    <m/>
    <m/>
    <m/>
    <m/>
    <m/>
    <m/>
    <m/>
    <n v="4.9249999999999545"/>
    <m/>
    <m/>
    <n v="9.7764080030000002"/>
    <m/>
    <m/>
    <n v="384.40057761110393"/>
    <m/>
    <m/>
    <n v="254.45597986544698"/>
    <m/>
    <m/>
    <m/>
    <m/>
    <m/>
    <n v="237.5"/>
    <m/>
    <m/>
    <m/>
    <m/>
    <m/>
    <m/>
    <m/>
    <n v="699.0744223888961"/>
    <n v="787.5"/>
    <m/>
    <m/>
    <m/>
    <m/>
    <m/>
    <m/>
    <m/>
    <m/>
    <m/>
    <m/>
    <m/>
    <m/>
    <m/>
    <m/>
    <m/>
    <m/>
    <m/>
    <m/>
    <m/>
    <m/>
  </r>
  <r>
    <s v="Lincoln9192Irrig10"/>
    <d v="1991-11-11T00:00:00"/>
    <m/>
    <m/>
    <n v="404.93999999999994"/>
    <n v="0.27500000000000002"/>
    <n v="0.26079999999999998"/>
    <n v="0.1736"/>
    <n v="0.24379999999999999"/>
    <n v="0.31019999999999998"/>
    <n v="0.23669999999999999"/>
    <n v="0.24104999999999999"/>
    <n v="0.28355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0"/>
    <d v="1991-11-18T00:00:00"/>
    <m/>
    <m/>
    <n v="395.36"/>
    <n v="0.26400000000000001"/>
    <n v="0.25390000000000001"/>
    <n v="0.15720000000000001"/>
    <n v="0.23435"/>
    <n v="0.30840000000000001"/>
    <n v="0.23515"/>
    <n v="0.2404"/>
    <n v="0.2833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0"/>
    <d v="1991-11-19T00:00:00"/>
    <m/>
    <m/>
    <m/>
    <m/>
    <m/>
    <m/>
    <m/>
    <m/>
    <m/>
    <m/>
    <m/>
    <m/>
    <m/>
    <m/>
    <n v="17.022420765822428"/>
    <n v="1266.1750000000002"/>
    <n v="183.25"/>
    <n v="1.5449999999999998E-2"/>
    <n v="2.8357799999999997"/>
    <m/>
    <m/>
    <m/>
    <m/>
    <m/>
    <n v="0"/>
    <m/>
    <m/>
    <m/>
    <n v="0.89500000000000002"/>
    <n v="3.8432500000000619E-2"/>
    <n v="4.3000000000000682"/>
    <m/>
    <m/>
    <n v="7.1360000000000001"/>
    <n v="3.295E-2"/>
    <n v="8.9447701849872754"/>
    <n v="270.64600151400259"/>
    <m/>
    <m/>
    <n v="263.50460961508418"/>
    <m/>
    <m/>
    <m/>
    <m/>
    <m/>
    <n v="215"/>
    <n v="2.8312124999999999"/>
    <m/>
    <n v="250.88211406971794"/>
    <m/>
    <n v="6.7000000000000002E-3"/>
    <n v="5.4134592898561831"/>
    <m/>
    <n v="807.97899848599741"/>
    <n v="585"/>
    <m/>
    <m/>
    <m/>
    <m/>
    <m/>
    <m/>
    <m/>
    <m/>
    <m/>
    <m/>
    <m/>
    <m/>
    <m/>
    <m/>
    <m/>
    <m/>
    <m/>
    <m/>
    <m/>
    <m/>
  </r>
  <r>
    <s v="Lincoln9192Irrig10"/>
    <d v="1991-11-26T00:00:00"/>
    <m/>
    <m/>
    <m/>
    <m/>
    <m/>
    <m/>
    <m/>
    <m/>
    <m/>
    <m/>
    <m/>
    <m/>
    <m/>
    <m/>
    <n v="23.896532254609156"/>
    <n v="1751.7749999999999"/>
    <n v="269.64999999999998"/>
    <n v="1.5800000000000002E-2"/>
    <n v="4.4542900000000003"/>
    <m/>
    <m/>
    <m/>
    <m/>
    <m/>
    <n v="53.433942965141028"/>
    <m/>
    <m/>
    <m/>
    <n v="1.0050000000000001"/>
    <n v="8.7599999999998901E-2"/>
    <n v="8.7499999999998863"/>
    <m/>
    <m/>
    <n v="7.8070000000000004"/>
    <n v="3.0449999999999998E-2"/>
    <n v="10.752485306898034"/>
    <n v="348.77740929298727"/>
    <m/>
    <m/>
    <n v="221.67218388660947"/>
    <m/>
    <m/>
    <m/>
    <m/>
    <m/>
    <n v="212.5"/>
    <n v="4.2604699999999998"/>
    <m/>
    <n v="250.88211406971794"/>
    <m/>
    <n v="8.0000000000000002E-3"/>
    <n v="9.2205468636168071"/>
    <m/>
    <n v="1124.5975907070126"/>
    <n v="700"/>
    <m/>
    <m/>
    <m/>
    <m/>
    <m/>
    <m/>
    <m/>
    <m/>
    <m/>
    <m/>
    <m/>
    <m/>
    <m/>
    <m/>
    <m/>
    <m/>
    <m/>
    <m/>
    <m/>
    <m/>
  </r>
  <r>
    <s v="Lincoln9192Irrig10"/>
    <d v="1991-12-02T00:00:00"/>
    <m/>
    <m/>
    <n v="397.01000000000005"/>
    <n v="0.26150000000000001"/>
    <n v="0.26415"/>
    <n v="0.17960000000000001"/>
    <n v="0.24410000000000001"/>
    <n v="0.30625000000000002"/>
    <n v="0.21834999999999999"/>
    <n v="0.23369999999999999"/>
    <n v="0.27739999999999998"/>
    <m/>
    <m/>
    <m/>
    <n v="26.100903977456412"/>
    <n v="1984.3000000000002"/>
    <n v="305.875"/>
    <n v="1.525E-2"/>
    <n v="4.6692499999999999"/>
    <m/>
    <m/>
    <m/>
    <m/>
    <m/>
    <n v="54.992885930282057"/>
    <m/>
    <m/>
    <m/>
    <n v="1.07"/>
    <n v="6.5805000000000974E-2"/>
    <n v="6.1500000000000909"/>
    <m/>
    <m/>
    <n v="6.282"/>
    <n v="3.2549999999999996E-2"/>
    <n v="10.174772233496423"/>
    <n v="312.64313444262945"/>
    <m/>
    <m/>
    <n v="201.06991288809471"/>
    <m/>
    <m/>
    <m/>
    <m/>
    <m/>
    <n v="227.5"/>
    <n v="4.6645937499999999"/>
    <m/>
    <n v="250.88211406971794"/>
    <m/>
    <n v="8.4499999999999992E-3"/>
    <n v="11.393040907855962"/>
    <m/>
    <n v="1359.6318655573705"/>
    <n v="672.5"/>
    <m/>
    <m/>
    <m/>
    <m/>
    <m/>
    <m/>
    <m/>
    <m/>
    <m/>
    <m/>
    <m/>
    <m/>
    <m/>
    <m/>
    <m/>
    <m/>
    <m/>
    <m/>
    <m/>
    <m/>
  </r>
  <r>
    <s v="Lincoln9192Irrig10"/>
    <d v="1991-12-09T00:00:00"/>
    <m/>
    <m/>
    <n v="403.27"/>
    <n v="0.28349999999999997"/>
    <n v="0.26684999999999998"/>
    <n v="0.19120000000000001"/>
    <n v="0.25455"/>
    <n v="0.30430000000000001"/>
    <n v="0.21604999999999999"/>
    <n v="0.22770000000000001"/>
    <n v="0.2722"/>
    <m/>
    <m/>
    <m/>
    <n v="26.3597665274375"/>
    <n v="2140"/>
    <n v="387.1"/>
    <n v="1.6049999999999998E-2"/>
    <n v="6.2053600000000007"/>
    <m/>
    <m/>
    <m/>
    <m/>
    <m/>
    <n v="136.21788593028205"/>
    <m/>
    <m/>
    <m/>
    <n v="1.2050000000000001"/>
    <n v="0.10535"/>
    <n v="8.75"/>
    <m/>
    <m/>
    <n v="5.5709999999999997"/>
    <n v="3.2850000000000004E-2"/>
    <n v="9.14434861061258"/>
    <n v="279.12476643440431"/>
    <m/>
    <m/>
    <n v="199.42592592592592"/>
    <m/>
    <m/>
    <m/>
    <m/>
    <m/>
    <n v="320"/>
    <n v="6.212955"/>
    <m/>
    <n v="250.88211406971794"/>
    <m/>
    <n v="7.4000000000000003E-3"/>
    <n v="10.8470447310448"/>
    <m/>
    <n v="1465.0252335655957"/>
    <n v="620"/>
    <m/>
    <m/>
    <m/>
    <m/>
    <m/>
    <m/>
    <m/>
    <m/>
    <m/>
    <m/>
    <m/>
    <m/>
    <m/>
    <m/>
    <m/>
    <m/>
    <m/>
    <m/>
    <m/>
    <m/>
  </r>
  <r>
    <s v="Lincoln9192Irrig10"/>
    <d v="1991-12-13T00:00:00"/>
    <m/>
    <m/>
    <m/>
    <m/>
    <m/>
    <m/>
    <m/>
    <m/>
    <m/>
    <m/>
    <m/>
    <m/>
    <m/>
    <m/>
    <n v="28.392232839861201"/>
    <n v="2301.6750000000002"/>
    <n v="484.25"/>
    <n v="1.6049999999999998E-2"/>
    <n v="7.7493000000000007"/>
    <m/>
    <m/>
    <m/>
    <m/>
    <m/>
    <n v="233.36788593028206"/>
    <m/>
    <m/>
    <m/>
    <n v="1.105"/>
    <n v="8.934250000000013E-2"/>
    <n v="8"/>
    <m/>
    <m/>
    <n v="7.4080000000000004"/>
    <n v="2.9400000000000003E-2"/>
    <n v="9.1832167590098663"/>
    <n v="311.7876512593449"/>
    <m/>
    <m/>
    <n v="237.62076711269987"/>
    <m/>
    <m/>
    <m/>
    <m/>
    <m/>
    <n v="320"/>
    <n v="7.7722125000000002"/>
    <m/>
    <n v="250.88211406971794"/>
    <m/>
    <n v="7.6E-3"/>
    <n v="11.380057963237903"/>
    <m/>
    <n v="1497.6373487406549"/>
    <n v="647.5"/>
    <m/>
    <m/>
    <m/>
    <m/>
    <m/>
    <m/>
    <m/>
    <m/>
    <m/>
    <m/>
    <m/>
    <m/>
    <m/>
    <m/>
    <m/>
    <m/>
    <m/>
    <m/>
    <m/>
    <m/>
  </r>
  <r>
    <s v="Lincoln9192Irrig10"/>
    <d v="1991-12-16T00:00:00"/>
    <m/>
    <m/>
    <n v="404.16"/>
    <n v="0.26600000000000001"/>
    <n v="0.26840000000000003"/>
    <n v="0.19814999999999999"/>
    <n v="0.26135000000000003"/>
    <n v="0.30595"/>
    <n v="0.21840000000000001"/>
    <n v="0.22714999999999999"/>
    <n v="0.2753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0"/>
    <d v="1991-12-18T00:00:00"/>
    <m/>
    <m/>
    <m/>
    <m/>
    <m/>
    <m/>
    <m/>
    <m/>
    <m/>
    <m/>
    <m/>
    <m/>
    <m/>
    <m/>
    <n v="24.686860245265972"/>
    <n v="2140.4499999999998"/>
    <n v="474.75"/>
    <n v="1.5900000000000001E-2"/>
    <n v="7.5433500000000002"/>
    <m/>
    <m/>
    <m/>
    <m/>
    <m/>
    <n v="223.86788593028206"/>
    <m/>
    <m/>
    <m/>
    <n v="1.44"/>
    <n v="9.2550000000000007E-2"/>
    <n v="6.5"/>
    <m/>
    <m/>
    <n v="5.734"/>
    <n v="2.9349999999999998E-2"/>
    <n v="8.0095700239424072"/>
    <n v="273.84656054951955"/>
    <m/>
    <m/>
    <n v="210.31658859634953"/>
    <m/>
    <m/>
    <m/>
    <m/>
    <m/>
    <m/>
    <n v="7.5485249999999997"/>
    <m/>
    <n v="250.88211406971794"/>
    <m/>
    <n v="6.4000000000000003E-3"/>
    <n v="8.8090228275156033"/>
    <m/>
    <n v="1385.3534394504804"/>
    <n v="637.5"/>
    <m/>
    <m/>
    <m/>
    <m/>
    <m/>
    <m/>
    <m/>
    <m/>
    <m/>
    <m/>
    <m/>
    <m/>
    <m/>
    <m/>
    <m/>
    <m/>
    <m/>
    <m/>
    <m/>
    <m/>
  </r>
  <r>
    <s v="Lincoln9192Irrig10"/>
    <d v="1991-12-23T00:00:00"/>
    <m/>
    <m/>
    <n v="350.27"/>
    <n v="0.19350000000000001"/>
    <n v="0.21245"/>
    <n v="0.12945000000000001"/>
    <n v="0.2145"/>
    <n v="0.29794999999999999"/>
    <n v="0.21235000000000001"/>
    <n v="0.22289999999999999"/>
    <n v="0.26824999999999999"/>
    <m/>
    <m/>
    <m/>
    <n v="30.039810027182575"/>
    <n v="2174.8249999999998"/>
    <n v="604.75"/>
    <n v="1.6899999999999998E-2"/>
    <n v="10.257524999999999"/>
    <m/>
    <m/>
    <m/>
    <m/>
    <m/>
    <n v="353.867885930282"/>
    <m/>
    <m/>
    <m/>
    <n v="1.2949999999999999"/>
    <n v="0.17440000000000178"/>
    <n v="13.475000000000136"/>
    <m/>
    <m/>
    <n v="5.5759999999999996"/>
    <n v="3.0250000000000003E-2"/>
    <n v="7.7109320836113877"/>
    <n v="249.87107455679842"/>
    <m/>
    <m/>
    <n v="222.22311040056843"/>
    <m/>
    <m/>
    <m/>
    <m/>
    <m/>
    <m/>
    <n v="10.220275000000001"/>
    <m/>
    <n v="250.88211406971794"/>
    <m/>
    <n v="8.3499999999999998E-3"/>
    <n v="11.839543498248714"/>
    <m/>
    <n v="1306.7289254432012"/>
    <n v="567.5"/>
    <m/>
    <m/>
    <m/>
    <m/>
    <m/>
    <m/>
    <m/>
    <m/>
    <m/>
    <m/>
    <m/>
    <m/>
    <m/>
    <m/>
    <m/>
    <m/>
    <m/>
    <m/>
    <m/>
    <m/>
  </r>
  <r>
    <s v="Lincoln9192Irrig10"/>
    <d v="1991-12-30T00:00:00"/>
    <m/>
    <m/>
    <n v="312.65999999999997"/>
    <n v="0.14599999999999999"/>
    <n v="0.15725"/>
    <n v="9.375E-2"/>
    <n v="0.18970000000000001"/>
    <n v="0.29004999999999997"/>
    <n v="0.19805"/>
    <n v="0.22159999999999999"/>
    <n v="0.26690000000000003"/>
    <m/>
    <m/>
    <m/>
    <n v="17.86764331225131"/>
    <n v="2112"/>
    <n v="758.25"/>
    <n v="1.8600000000000002E-2"/>
    <n v="6.5518500000000008"/>
    <m/>
    <m/>
    <m/>
    <m/>
    <m/>
    <n v="507.367885930282"/>
    <m/>
    <m/>
    <m/>
    <n v="1.2350000000000001"/>
    <n v="0.19349000000000116"/>
    <n v="15.900000000000091"/>
    <m/>
    <m/>
    <n v="3.0489999999999999"/>
    <n v="2.8849999999999997E-2"/>
    <n v="4.3310396201710368"/>
    <n v="146.48843511092355"/>
    <m/>
    <m/>
    <n v="209.01473296500922"/>
    <m/>
    <m/>
    <m/>
    <m/>
    <m/>
    <m/>
    <n v="7.0517250000000002"/>
    <m/>
    <n v="250.88211406971794"/>
    <m/>
    <n v="5.1000000000000004E-3"/>
    <n v="6.0615760940700092"/>
    <m/>
    <n v="1191.3615648890766"/>
    <n v="520"/>
    <m/>
    <m/>
    <m/>
    <m/>
    <m/>
    <m/>
    <m/>
    <m/>
    <m/>
    <m/>
    <m/>
    <m/>
    <m/>
    <m/>
    <m/>
    <m/>
    <m/>
    <m/>
    <m/>
    <m/>
  </r>
  <r>
    <s v="Lincoln9192Irrig10"/>
    <d v="1992-01-06T00:00:00"/>
    <m/>
    <m/>
    <n v="289.07"/>
    <n v="0.105"/>
    <n v="0.12575"/>
    <n v="7.8149999999999997E-2"/>
    <n v="0.17745"/>
    <n v="0.28615000000000002"/>
    <n v="0.18940000000000001"/>
    <n v="0.21959999999999999"/>
    <n v="0.26384999999999997"/>
    <m/>
    <m/>
    <m/>
    <n v="29.396660210718551"/>
    <n v="2391.8249999999998"/>
    <n v="1044.5"/>
    <n v="1.8149999999999999E-2"/>
    <n v="18.961200000000002"/>
    <m/>
    <m/>
    <m/>
    <m/>
    <m/>
    <n v="793.617885930282"/>
    <m/>
    <m/>
    <m/>
    <n v="1.28"/>
    <n v="0.22383999999999871"/>
    <n v="17.599999999999909"/>
    <m/>
    <m/>
    <n v="2.04"/>
    <n v="2.6000000000000002E-2"/>
    <n v="2.8512603528367748"/>
    <n v="104.90799621282805"/>
    <m/>
    <m/>
    <n v="196.31620868180008"/>
    <m/>
    <m/>
    <m/>
    <m/>
    <m/>
    <m/>
    <n v="18.957674999999998"/>
    <m/>
    <n v="250.88211406971794"/>
    <m/>
    <n v="5.1500000000000001E-3"/>
    <n v="6.2939955588729255"/>
    <m/>
    <n v="1224.8170037871723"/>
    <n v="587.5"/>
    <m/>
    <m/>
    <m/>
    <m/>
    <m/>
    <m/>
    <m/>
    <m/>
    <m/>
    <m/>
    <m/>
    <m/>
    <m/>
    <m/>
    <m/>
    <m/>
    <m/>
    <m/>
    <m/>
    <m/>
  </r>
  <r>
    <s v="Lincoln9192Irrig10"/>
    <d v="1992-01-10T00:00:00"/>
    <m/>
    <m/>
    <m/>
    <m/>
    <m/>
    <m/>
    <m/>
    <m/>
    <m/>
    <m/>
    <m/>
    <m/>
    <m/>
    <m/>
    <n v="28.441120927870472"/>
    <n v="2747.95"/>
    <n v="1359.25"/>
    <n v="1.8200000000000001E-2"/>
    <n v="24.770825000000002"/>
    <m/>
    <m/>
    <m/>
    <m/>
    <m/>
    <n v="1108.367885930282"/>
    <m/>
    <m/>
    <m/>
    <m/>
    <m/>
    <n v="19.724999999999909"/>
    <m/>
    <m/>
    <n v="0.38300000000000001"/>
    <n v="3.6900000000000002E-2"/>
    <n v="0.46028105569540584"/>
    <n v="21.737254860272483"/>
    <m/>
    <m/>
    <n v="170.94827586206895"/>
    <m/>
    <m/>
    <m/>
    <m/>
    <m/>
    <m/>
    <n v="24.738350000000001"/>
    <m/>
    <n v="250.88211406971794"/>
    <m/>
    <n v="3.0499999999999998E-3"/>
    <n v="4.1051487018012338"/>
    <m/>
    <n v="1347.2377451397274"/>
    <n v="617.5"/>
    <m/>
    <m/>
    <m/>
    <m/>
    <m/>
    <m/>
    <m/>
    <m/>
    <m/>
    <m/>
    <m/>
    <m/>
    <m/>
    <m/>
    <m/>
    <m/>
    <m/>
    <m/>
    <m/>
    <m/>
  </r>
  <r>
    <s v="Lincoln9192Irrig10"/>
    <d v="1992-01-13T00:00:00"/>
    <m/>
    <m/>
    <n v="273.70999999999998"/>
    <n v="0.108"/>
    <n v="0.11075"/>
    <n v="6.9550000000000001E-2"/>
    <n v="0.16250000000000001"/>
    <n v="0.27095000000000002"/>
    <n v="0.1744"/>
    <n v="0.2122"/>
    <n v="0.2601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0"/>
    <d v="1992-01-15T00:00:00"/>
    <m/>
    <m/>
    <m/>
    <m/>
    <m/>
    <m/>
    <m/>
    <m/>
    <m/>
    <m/>
    <m/>
    <m/>
    <m/>
    <m/>
    <m/>
    <n v="2511.25"/>
    <n v="1281.75"/>
    <n v="1.9199999999999998E-2"/>
    <n v="24.470624999999998"/>
    <m/>
    <m/>
    <m/>
    <m/>
    <m/>
    <n v="1030.867885930282"/>
    <m/>
    <m/>
    <m/>
    <m/>
    <m/>
    <m/>
    <m/>
    <m/>
    <m/>
    <m/>
    <m/>
    <m/>
    <m/>
    <m/>
    <m/>
    <m/>
    <m/>
    <m/>
    <m/>
    <m/>
    <m/>
    <n v="24.6096"/>
    <m/>
    <n v="250.88211406971794"/>
    <m/>
    <m/>
    <m/>
    <m/>
    <m/>
    <m/>
    <m/>
    <m/>
    <m/>
    <m/>
    <m/>
    <m/>
    <m/>
    <m/>
    <m/>
    <m/>
    <m/>
    <m/>
    <m/>
    <m/>
    <m/>
    <m/>
    <m/>
    <m/>
    <m/>
    <m/>
  </r>
  <r>
    <s v="Lincoln9192Irrig10"/>
    <d v="1992-01-20T00:00:00"/>
    <s v="BattenSpring"/>
    <m/>
    <n v="267.5"/>
    <n v="0.11700000000000001"/>
    <n v="0.1096"/>
    <n v="7.1400000000000005E-2"/>
    <n v="0.15959999999999999"/>
    <n v="0.26129999999999998"/>
    <n v="0.16445000000000001"/>
    <n v="0.2044"/>
    <n v="0.24975"/>
    <m/>
    <m/>
    <m/>
    <m/>
    <n v="2117.0510892814873"/>
    <m/>
    <m/>
    <m/>
    <m/>
    <n v="3.7273174999999999E-2"/>
    <m/>
    <n v="21446.020499522117"/>
    <m/>
    <n v="799.3612751322753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1"/>
    <d v="1991-09-02T00:00:00"/>
    <m/>
    <m/>
    <n v="376.64000000000004"/>
    <n v="0.23749999999999999"/>
    <n v="0.2666"/>
    <n v="0.26340000000000002"/>
    <n v="0.23089999999999999"/>
    <n v="0.23805000000000001"/>
    <n v="0.2339"/>
    <n v="0.22814999999999999"/>
    <n v="0.18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1"/>
    <d v="1991-09-10T00:00:00"/>
    <m/>
    <m/>
    <n v="370.24"/>
    <n v="0.2175"/>
    <n v="0.25385000000000002"/>
    <n v="0.26219999999999999"/>
    <n v="0.23094999999999999"/>
    <n v="0.23845"/>
    <n v="0.23255000000000001"/>
    <n v="0.22844999999999999"/>
    <n v="0.187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1"/>
    <d v="1991-09-16T00:00:00"/>
    <m/>
    <m/>
    <n v="362.11"/>
    <n v="0.19950000000000001"/>
    <n v="0.24024999999999999"/>
    <n v="0.25705"/>
    <n v="0.22925000000000001"/>
    <n v="0.23685"/>
    <n v="0.23219999999999999"/>
    <n v="0.22735"/>
    <n v="0.1880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1"/>
    <d v="1991-09-23T00:00:00"/>
    <m/>
    <m/>
    <n v="357.65000000000003"/>
    <n v="0.18049999999999999"/>
    <n v="0.23974999999999999"/>
    <n v="0.25655"/>
    <n v="0.22875000000000001"/>
    <n v="0.2364"/>
    <n v="0.23169999999999999"/>
    <n v="0.22689999999999999"/>
    <n v="0.1877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1"/>
    <d v="1991-09-24T00:00:00"/>
    <m/>
    <m/>
    <m/>
    <m/>
    <m/>
    <m/>
    <m/>
    <m/>
    <m/>
    <m/>
    <m/>
    <m/>
    <m/>
    <m/>
    <m/>
    <n v="164.82499999999999"/>
    <m/>
    <m/>
    <m/>
    <m/>
    <m/>
    <m/>
    <m/>
    <m/>
    <m/>
    <m/>
    <m/>
    <m/>
    <m/>
    <m/>
    <m/>
    <m/>
    <m/>
    <n v="1.940871494"/>
    <m/>
    <m/>
    <n v="97.48582324530085"/>
    <m/>
    <m/>
    <n v="195.00176587683811"/>
    <m/>
    <m/>
    <m/>
    <m/>
    <m/>
    <n v="215"/>
    <m/>
    <m/>
    <m/>
    <m/>
    <m/>
    <m/>
    <m/>
    <n v="67.339176754699167"/>
    <n v="615"/>
    <m/>
    <m/>
    <m/>
    <m/>
    <m/>
    <m/>
    <m/>
    <m/>
    <m/>
    <m/>
    <m/>
    <m/>
    <m/>
    <m/>
    <m/>
    <m/>
    <m/>
    <m/>
    <m/>
    <m/>
  </r>
  <r>
    <s v="Lincoln9192Irrig11"/>
    <d v="1991-10-01T00:00:00"/>
    <m/>
    <m/>
    <n v="343.80999999999995"/>
    <n v="0.1575"/>
    <n v="0.21285000000000001"/>
    <n v="0.24940000000000001"/>
    <n v="0.2248"/>
    <n v="0.2296"/>
    <n v="0.23125000000000001"/>
    <n v="0.2286"/>
    <n v="0.1850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1"/>
    <d v="1991-10-08T00:00:00"/>
    <m/>
    <m/>
    <n v="331.59"/>
    <n v="0.14199999999999999"/>
    <n v="0.19864999999999999"/>
    <n v="0.24145"/>
    <n v="0.21515000000000001"/>
    <n v="0.22685"/>
    <n v="0.22739999999999999"/>
    <n v="0.22464999999999999"/>
    <n v="0.1817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1"/>
    <d v="1991-10-10T00:00:00"/>
    <m/>
    <m/>
    <m/>
    <m/>
    <m/>
    <m/>
    <m/>
    <m/>
    <m/>
    <m/>
    <m/>
    <m/>
    <m/>
    <m/>
    <m/>
    <n v="395.75"/>
    <m/>
    <m/>
    <m/>
    <m/>
    <m/>
    <m/>
    <m/>
    <m/>
    <m/>
    <m/>
    <m/>
    <m/>
    <m/>
    <m/>
    <m/>
    <m/>
    <m/>
    <n v="4.558588233"/>
    <m/>
    <m/>
    <n v="185.3139632651795"/>
    <m/>
    <m/>
    <n v="245.41125541125541"/>
    <m/>
    <m/>
    <m/>
    <m/>
    <m/>
    <n v="302.5"/>
    <m/>
    <m/>
    <m/>
    <m/>
    <m/>
    <m/>
    <m/>
    <n v="210.43603673482053"/>
    <n v="777.5"/>
    <m/>
    <m/>
    <m/>
    <m/>
    <m/>
    <m/>
    <m/>
    <m/>
    <m/>
    <m/>
    <m/>
    <m/>
    <m/>
    <m/>
    <m/>
    <m/>
    <m/>
    <m/>
    <m/>
    <m/>
  </r>
  <r>
    <s v="Lincoln9192Irrig11"/>
    <d v="1991-10-14T00:00:00"/>
    <m/>
    <m/>
    <n v="319.02"/>
    <n v="0.113"/>
    <n v="0.18315000000000001"/>
    <n v="0.23365"/>
    <n v="0.2102"/>
    <n v="0.22065000000000001"/>
    <n v="0.22789999999999999"/>
    <n v="0.2228"/>
    <n v="0.18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1"/>
    <d v="1991-10-21T00:00:00"/>
    <m/>
    <m/>
    <n v="301.84000000000003"/>
    <n v="0.09"/>
    <n v="0.16475000000000001"/>
    <n v="0.21879999999999999"/>
    <n v="0.19205"/>
    <n v="0.2137"/>
    <n v="0.2213"/>
    <n v="0.22459999999999999"/>
    <n v="0.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1"/>
    <d v="1991-10-22T00:00:00"/>
    <m/>
    <m/>
    <m/>
    <m/>
    <m/>
    <m/>
    <m/>
    <m/>
    <m/>
    <m/>
    <m/>
    <m/>
    <m/>
    <m/>
    <m/>
    <n v="569.77499999999998"/>
    <m/>
    <m/>
    <m/>
    <m/>
    <m/>
    <m/>
    <m/>
    <m/>
    <m/>
    <m/>
    <m/>
    <m/>
    <m/>
    <m/>
    <m/>
    <m/>
    <m/>
    <n v="6.3142750369999998"/>
    <m/>
    <m/>
    <n v="244.63974036330495"/>
    <m/>
    <m/>
    <n v="254.93749161336495"/>
    <m/>
    <m/>
    <m/>
    <m/>
    <m/>
    <n v="270"/>
    <m/>
    <m/>
    <m/>
    <m/>
    <m/>
    <m/>
    <m/>
    <n v="325.13525963669503"/>
    <n v="680"/>
    <m/>
    <m/>
    <m/>
    <m/>
    <m/>
    <m/>
    <m/>
    <m/>
    <m/>
    <m/>
    <m/>
    <m/>
    <m/>
    <m/>
    <m/>
    <m/>
    <m/>
    <m/>
    <m/>
    <m/>
  </r>
  <r>
    <s v="Lincoln9192Irrig11"/>
    <d v="1991-10-29T00:00:00"/>
    <m/>
    <m/>
    <n v="285.08"/>
    <n v="8.3000000000000004E-2"/>
    <n v="0.15079999999999999"/>
    <n v="0.20480000000000001"/>
    <n v="0.17244999999999999"/>
    <n v="0.19994999999999999"/>
    <n v="0.21124999999999999"/>
    <n v="0.22209999999999999"/>
    <n v="0.1810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1"/>
    <d v="1991-11-04T00:00:00"/>
    <m/>
    <m/>
    <n v="276.10000000000002"/>
    <n v="8.0500000000000002E-2"/>
    <n v="0.1482"/>
    <n v="0.19755"/>
    <n v="0.15984999999999999"/>
    <n v="0.19225"/>
    <n v="0.20644999999999999"/>
    <n v="0.21904999999999999"/>
    <n v="0.176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1"/>
    <d v="1991-11-05T00:00:00"/>
    <m/>
    <m/>
    <m/>
    <m/>
    <m/>
    <m/>
    <m/>
    <m/>
    <m/>
    <m/>
    <m/>
    <m/>
    <m/>
    <m/>
    <n v="14.0964975"/>
    <n v="818.52499999999998"/>
    <m/>
    <m/>
    <m/>
    <m/>
    <m/>
    <m/>
    <m/>
    <m/>
    <m/>
    <m/>
    <m/>
    <m/>
    <m/>
    <m/>
    <n v="2.6499999999999773"/>
    <m/>
    <m/>
    <n v="4.8155442439999998"/>
    <m/>
    <m/>
    <n v="223.5951233471996"/>
    <m/>
    <m/>
    <n v="215.71854259785997"/>
    <m/>
    <m/>
    <m/>
    <m/>
    <m/>
    <n v="240"/>
    <m/>
    <m/>
    <m/>
    <m/>
    <m/>
    <m/>
    <m/>
    <n v="592.27987665280034"/>
    <n v="610"/>
    <m/>
    <m/>
    <m/>
    <m/>
    <m/>
    <m/>
    <m/>
    <m/>
    <m/>
    <m/>
    <m/>
    <m/>
    <m/>
    <m/>
    <m/>
    <m/>
    <m/>
    <m/>
    <m/>
    <m/>
  </r>
  <r>
    <s v="Lincoln9192Irrig11"/>
    <d v="1991-11-11T00:00:00"/>
    <m/>
    <m/>
    <n v="266.85000000000002"/>
    <n v="8.6499999999999994E-2"/>
    <n v="0.14185"/>
    <n v="0.186"/>
    <n v="0.14495"/>
    <n v="0.18225"/>
    <n v="0.20075000000000001"/>
    <n v="0.21659999999999999"/>
    <n v="0.1753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1"/>
    <d v="1991-11-18T00:00:00"/>
    <m/>
    <m/>
    <n v="257.66000000000003"/>
    <n v="8.6999999999999994E-2"/>
    <n v="0.13420000000000001"/>
    <n v="0.17255000000000001"/>
    <n v="0.13335"/>
    <n v="0.1729"/>
    <n v="0.1973"/>
    <n v="0.21654999999999999"/>
    <n v="0.1744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1"/>
    <d v="1991-11-19T00:00:00"/>
    <m/>
    <m/>
    <m/>
    <m/>
    <m/>
    <m/>
    <m/>
    <m/>
    <m/>
    <m/>
    <m/>
    <m/>
    <m/>
    <m/>
    <n v="11.388520169829846"/>
    <n v="1024.25"/>
    <n v="179.2"/>
    <n v="1.635E-2"/>
    <n v="2.8824125"/>
    <m/>
    <m/>
    <m/>
    <m/>
    <m/>
    <n v="28.063647063962136"/>
    <m/>
    <m/>
    <m/>
    <n v="0.76"/>
    <n v="5.6065000000000295E-2"/>
    <n v="7.5250000000000341"/>
    <m/>
    <m/>
    <n v="3.6859999999999999"/>
    <n v="2.5099999999999997E-2"/>
    <n v="4.4498975643042176"/>
    <n v="179.87121594842336"/>
    <m/>
    <m/>
    <n v="203.34580443586503"/>
    <m/>
    <m/>
    <m/>
    <m/>
    <m/>
    <n v="235"/>
    <n v="2.9299200000000001"/>
    <m/>
    <n v="153.72270587207572"/>
    <m/>
    <n v="6.2500000000000003E-3"/>
    <n v="4.1726706627921963"/>
    <m/>
    <n v="657.65378405157662"/>
    <n v="517.5"/>
    <m/>
    <m/>
    <m/>
    <m/>
    <m/>
    <m/>
    <m/>
    <m/>
    <m/>
    <m/>
    <m/>
    <m/>
    <m/>
    <m/>
    <m/>
    <m/>
    <m/>
    <m/>
    <m/>
    <m/>
  </r>
  <r>
    <s v="Lincoln9192Irrig11"/>
    <d v="1991-11-26T00:00:00"/>
    <m/>
    <m/>
    <m/>
    <m/>
    <m/>
    <m/>
    <m/>
    <m/>
    <m/>
    <m/>
    <m/>
    <m/>
    <m/>
    <m/>
    <n v="12.171628961599959"/>
    <n v="1055.4250000000002"/>
    <n v="201.4"/>
    <n v="1.52E-2"/>
    <n v="3.0240400000000003"/>
    <m/>
    <m/>
    <m/>
    <m/>
    <m/>
    <n v="47.677294127924284"/>
    <m/>
    <m/>
    <m/>
    <n v="0.98"/>
    <n v="7.5215000000000282E-2"/>
    <n v="7.6000000000000227"/>
    <m/>
    <m/>
    <n v="2.726"/>
    <n v="2.9050000000000003E-2"/>
    <n v="3.9952368672941421"/>
    <n v="137.5531901696061"/>
    <m/>
    <m/>
    <n v="198.05540371073025"/>
    <m/>
    <m/>
    <m/>
    <m/>
    <m/>
    <n v="232.5"/>
    <n v="3.06128"/>
    <m/>
    <n v="153.72270587207572"/>
    <m/>
    <n v="7.4000000000000003E-3"/>
    <n v="5.13993847861828"/>
    <m/>
    <n v="708.871809830394"/>
    <n v="545"/>
    <m/>
    <m/>
    <m/>
    <m/>
    <m/>
    <m/>
    <m/>
    <m/>
    <m/>
    <m/>
    <m/>
    <m/>
    <m/>
    <m/>
    <m/>
    <m/>
    <m/>
    <m/>
    <m/>
    <m/>
  </r>
  <r>
    <s v="Lincoln9192Irrig11"/>
    <d v="1991-12-02T00:00:00"/>
    <m/>
    <m/>
    <n v="239.19000000000003"/>
    <n v="7.7499999999999999E-2"/>
    <n v="0.12805"/>
    <n v="0.15945000000000001"/>
    <n v="0.1206"/>
    <n v="0.15390000000000001"/>
    <n v="0.18279999999999999"/>
    <n v="0.2059"/>
    <n v="0.16775000000000001"/>
    <m/>
    <m/>
    <m/>
    <n v="14.109775458893131"/>
    <n v="1266.675"/>
    <n v="264.52499999999998"/>
    <n v="1.8799999999999997E-2"/>
    <n v="4.9856550000000004"/>
    <m/>
    <m/>
    <m/>
    <m/>
    <m/>
    <n v="110.80229412792428"/>
    <m/>
    <m/>
    <m/>
    <n v="0.85499999999999998"/>
    <n v="9.6357499999999971E-2"/>
    <n v="11"/>
    <m/>
    <m/>
    <n v="2.0659999999999998"/>
    <n v="2.76E-2"/>
    <n v="3.9568860081523622"/>
    <n v="142.65443298720055"/>
    <m/>
    <m/>
    <n v="142.98019145970892"/>
    <m/>
    <m/>
    <m/>
    <m/>
    <m/>
    <n v="252.5"/>
    <n v="4.9730699999999999"/>
    <m/>
    <n v="153.72270587207572"/>
    <m/>
    <n v="6.0499999999999998E-3"/>
    <n v="5.1066757846899593"/>
    <m/>
    <n v="848.49556701279926"/>
    <n v="492.5"/>
    <m/>
    <m/>
    <m/>
    <m/>
    <m/>
    <m/>
    <m/>
    <m/>
    <m/>
    <m/>
    <m/>
    <m/>
    <m/>
    <m/>
    <m/>
    <m/>
    <m/>
    <m/>
    <m/>
    <m/>
  </r>
  <r>
    <s v="Lincoln9192Irrig11"/>
    <d v="1991-12-09T00:00:00"/>
    <m/>
    <m/>
    <n v="234.4"/>
    <n v="7.6999999999999999E-2"/>
    <n v="0.12554999999999999"/>
    <n v="0.157"/>
    <n v="0.11584999999999999"/>
    <n v="0.15129999999999999"/>
    <n v="0.17544999999999999"/>
    <n v="0.20405000000000001"/>
    <n v="0.1658"/>
    <m/>
    <m/>
    <m/>
    <n v="14.881637890802335"/>
    <n v="1387.15"/>
    <n v="331.5"/>
    <n v="1.865E-2"/>
    <n v="6.125775"/>
    <m/>
    <m/>
    <m/>
    <m/>
    <m/>
    <n v="177.77729412792428"/>
    <m/>
    <m/>
    <m/>
    <n v="1.0049999999999999"/>
    <n v="0.18212750000000011"/>
    <n v="17.725000000000023"/>
    <m/>
    <m/>
    <n v="1.5840000000000001"/>
    <n v="2.8149999999999998E-2"/>
    <n v="2.8555474317172034"/>
    <n v="101.46102187990299"/>
    <m/>
    <m/>
    <n v="156.32298373895011"/>
    <m/>
    <m/>
    <m/>
    <m/>
    <m/>
    <n v="302.5"/>
    <n v="6.1824750000000002"/>
    <m/>
    <n v="153.72270587207572"/>
    <m/>
    <n v="5.7499999999999999E-3"/>
    <n v="5.3873379124642229"/>
    <m/>
    <n v="936.46397812009684"/>
    <n v="530"/>
    <m/>
    <m/>
    <m/>
    <m/>
    <m/>
    <m/>
    <m/>
    <m/>
    <m/>
    <m/>
    <m/>
    <m/>
    <m/>
    <m/>
    <m/>
    <m/>
    <m/>
    <m/>
    <m/>
    <m/>
  </r>
  <r>
    <s v="Lincoln9192Irrig11"/>
    <d v="1991-12-13T00:00:00"/>
    <m/>
    <m/>
    <m/>
    <m/>
    <m/>
    <m/>
    <m/>
    <m/>
    <m/>
    <m/>
    <m/>
    <m/>
    <m/>
    <m/>
    <n v="13.256577354986016"/>
    <n v="1231.4250000000002"/>
    <n v="335"/>
    <n v="1.8100000000000002E-2"/>
    <n v="5.8407500000000008"/>
    <m/>
    <m/>
    <m/>
    <m/>
    <m/>
    <n v="181.27729412792428"/>
    <m/>
    <m/>
    <m/>
    <n v="0.98"/>
    <n v="0.19451250000000034"/>
    <n v="19.475000000000023"/>
    <m/>
    <m/>
    <n v="0.96699999999999997"/>
    <n v="2.3499999999999997E-2"/>
    <n v="1.3465033165912963"/>
    <n v="57.988813043067012"/>
    <m/>
    <m/>
    <n v="166.37426900584796"/>
    <m/>
    <m/>
    <m/>
    <m/>
    <m/>
    <n v="242.5"/>
    <n v="6.0635000000000003"/>
    <m/>
    <n v="153.72270587207572"/>
    <m/>
    <n v="6.8999999999999999E-3"/>
    <n v="5.5637759553569825"/>
    <m/>
    <n v="818.96118695693303"/>
    <n v="465"/>
    <m/>
    <m/>
    <m/>
    <m/>
    <m/>
    <m/>
    <m/>
    <m/>
    <m/>
    <m/>
    <m/>
    <m/>
    <m/>
    <m/>
    <m/>
    <m/>
    <m/>
    <m/>
    <m/>
    <m/>
  </r>
  <r>
    <s v="Lincoln9192Irrig11"/>
    <d v="1991-12-16T00:00:00"/>
    <m/>
    <m/>
    <n v="232.34"/>
    <n v="0.08"/>
    <n v="0.12545000000000001"/>
    <n v="0.15445"/>
    <n v="0.1147"/>
    <n v="0.14935000000000001"/>
    <n v="0.17355000000000001"/>
    <n v="0.2031"/>
    <n v="0.1610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1"/>
    <d v="1991-12-18T00:00:00"/>
    <m/>
    <m/>
    <m/>
    <m/>
    <m/>
    <m/>
    <m/>
    <m/>
    <m/>
    <m/>
    <m/>
    <m/>
    <m/>
    <m/>
    <n v="14.978670666226913"/>
    <n v="1455.9749999999999"/>
    <n v="456.75"/>
    <n v="1.89E-2"/>
    <n v="8.4749499999999998"/>
    <m/>
    <m/>
    <m/>
    <m/>
    <m/>
    <n v="303.02729412792428"/>
    <m/>
    <m/>
    <m/>
    <n v="1.1000000000000001"/>
    <n v="0.22068749999999998"/>
    <n v="19.875"/>
    <m/>
    <m/>
    <n v="0.58699999999999997"/>
    <n v="2.2000000000000002E-2"/>
    <n v="0.79064290409121396"/>
    <n v="35.364218645204559"/>
    <m/>
    <m/>
    <n v="172.46794871794873"/>
    <m/>
    <m/>
    <m/>
    <m/>
    <m/>
    <m/>
    <n v="8.6325749999999992"/>
    <m/>
    <n v="153.72270587207572"/>
    <m/>
    <n v="5.0499999999999998E-3"/>
    <n v="4.5469145271629774"/>
    <m/>
    <n v="943.98578135479545"/>
    <n v="520"/>
    <m/>
    <m/>
    <m/>
    <m/>
    <m/>
    <m/>
    <m/>
    <m/>
    <m/>
    <m/>
    <m/>
    <m/>
    <m/>
    <m/>
    <m/>
    <m/>
    <m/>
    <m/>
    <m/>
    <m/>
  </r>
  <r>
    <s v="Lincoln9192Irrig11"/>
    <d v="1991-12-23T00:00:00"/>
    <m/>
    <m/>
    <n v="230.79999999999998"/>
    <n v="8.2500000000000004E-2"/>
    <n v="0.12709999999999999"/>
    <n v="0.15434999999999999"/>
    <n v="0.11175"/>
    <n v="0.14424999999999999"/>
    <n v="0.1704"/>
    <n v="0.20094999999999999"/>
    <n v="0.16270000000000001"/>
    <m/>
    <m/>
    <m/>
    <n v="14.718635058202004"/>
    <n v="1439.8999999999999"/>
    <n v="540.25"/>
    <n v="1.7799999999999996E-2"/>
    <n v="9.0555249999999994"/>
    <m/>
    <m/>
    <m/>
    <m/>
    <m/>
    <n v="386.52729412792428"/>
    <m/>
    <m/>
    <m/>
    <n v="0.91999999999999993"/>
    <n v="0.21466999999999919"/>
    <n v="23.349999999999909"/>
    <m/>
    <m/>
    <n v="0.219"/>
    <n v="2.435E-2"/>
    <n v="0.38971193541972204"/>
    <n v="15.510236396629296"/>
    <m/>
    <m/>
    <n v="128.98550724637681"/>
    <m/>
    <m/>
    <m/>
    <m/>
    <m/>
    <m/>
    <n v="9.6164500000000004"/>
    <m/>
    <n v="153.72270587207572"/>
    <m/>
    <n v="5.0499999999999998E-3"/>
    <n v="4.3664249436973321"/>
    <m/>
    <n v="860.7897636033706"/>
    <n v="490"/>
    <m/>
    <m/>
    <m/>
    <m/>
    <m/>
    <m/>
    <m/>
    <m/>
    <m/>
    <m/>
    <m/>
    <m/>
    <m/>
    <m/>
    <m/>
    <m/>
    <m/>
    <m/>
    <m/>
    <m/>
  </r>
  <r>
    <s v="Lincoln9192Irrig11"/>
    <d v="1991-12-30T00:00:00"/>
    <m/>
    <m/>
    <n v="230.32000000000002"/>
    <n v="8.3500000000000005E-2"/>
    <n v="0.12755"/>
    <n v="0.15725"/>
    <n v="0.11505"/>
    <n v="0.14185"/>
    <n v="0.17165"/>
    <n v="0.19744999999999999"/>
    <n v="0.1573"/>
    <m/>
    <m/>
    <m/>
    <m/>
    <n v="1572.5"/>
    <n v="704.75"/>
    <n v="2.23E-2"/>
    <n v="4.6495499999999996"/>
    <m/>
    <m/>
    <m/>
    <m/>
    <m/>
    <n v="551.02729412792428"/>
    <m/>
    <m/>
    <m/>
    <m/>
    <m/>
    <m/>
    <m/>
    <m/>
    <m/>
    <n v="0"/>
    <m/>
    <m/>
    <m/>
    <m/>
    <m/>
    <m/>
    <m/>
    <m/>
    <m/>
    <m/>
    <m/>
    <n v="7.8579625000000002"/>
    <m/>
    <n v="153.72270587207572"/>
    <m/>
    <n v="0"/>
    <m/>
    <m/>
    <m/>
    <n v="570"/>
    <m/>
    <m/>
    <m/>
    <m/>
    <m/>
    <m/>
    <m/>
    <m/>
    <m/>
    <m/>
    <m/>
    <m/>
    <m/>
    <m/>
    <m/>
    <m/>
    <m/>
    <m/>
    <m/>
    <m/>
  </r>
  <r>
    <s v="Lincoln9192Irrig11"/>
    <d v="1992-01-06T00:00:00"/>
    <m/>
    <m/>
    <n v="232.35"/>
    <n v="7.4499999999999997E-2"/>
    <n v="0.13159999999999999"/>
    <n v="0.16300000000000001"/>
    <n v="0.11774999999999999"/>
    <n v="0.14799999999999999"/>
    <n v="0.1719"/>
    <n v="0.2"/>
    <n v="0.155"/>
    <m/>
    <m/>
    <m/>
    <m/>
    <m/>
    <m/>
    <m/>
    <m/>
    <m/>
    <m/>
    <m/>
    <m/>
    <m/>
    <n v="0"/>
    <m/>
    <m/>
    <m/>
    <m/>
    <m/>
    <m/>
    <m/>
    <m/>
    <m/>
    <n v="0"/>
    <m/>
    <m/>
    <m/>
    <m/>
    <m/>
    <m/>
    <m/>
    <m/>
    <m/>
    <m/>
    <m/>
    <m/>
    <m/>
    <n v="153.72270587207572"/>
    <m/>
    <n v="0"/>
    <m/>
    <m/>
    <m/>
    <m/>
    <m/>
    <m/>
    <m/>
    <m/>
    <m/>
    <m/>
    <m/>
    <m/>
    <m/>
    <m/>
    <m/>
    <m/>
    <m/>
    <m/>
    <m/>
    <m/>
    <m/>
    <m/>
    <m/>
    <m/>
  </r>
  <r>
    <s v="Lincoln9192Irrig11"/>
    <d v="1992-01-10T00:00:00"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0"/>
    <m/>
    <m/>
    <m/>
    <m/>
    <m/>
    <m/>
    <m/>
    <m/>
    <m/>
    <m/>
    <m/>
    <m/>
    <m/>
    <n v="153.72270587207572"/>
    <m/>
    <n v="0"/>
    <m/>
    <m/>
    <m/>
    <m/>
    <m/>
    <m/>
    <m/>
    <m/>
    <m/>
    <m/>
    <m/>
    <m/>
    <m/>
    <m/>
    <m/>
    <m/>
    <m/>
    <m/>
    <m/>
    <m/>
    <m/>
    <m/>
    <m/>
    <m/>
  </r>
  <r>
    <s v="Lincoln9192Irrig11"/>
    <d v="1992-01-13T00:00:00"/>
    <m/>
    <m/>
    <n v="234.69"/>
    <n v="7.7499999999999999E-2"/>
    <n v="0.13650000000000001"/>
    <n v="0.16569999999999999"/>
    <n v="0.11874999999999999"/>
    <n v="0.15060000000000001"/>
    <n v="0.17094999999999999"/>
    <n v="0.19775000000000001"/>
    <n v="0.1557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1"/>
    <d v="1992-01-15T00:00:00"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n v="153.72270587207572"/>
    <m/>
    <m/>
    <m/>
    <m/>
    <m/>
    <m/>
    <m/>
    <m/>
    <m/>
    <m/>
    <m/>
    <m/>
    <m/>
    <m/>
    <m/>
    <m/>
    <m/>
    <m/>
    <m/>
    <m/>
    <m/>
    <m/>
    <m/>
    <m/>
    <m/>
    <m/>
  </r>
  <r>
    <s v="Lincoln9192Irrig11"/>
    <d v="1992-01-20T00:00:00"/>
    <s v="BattenSpring"/>
    <m/>
    <n v="237.51000000000002"/>
    <n v="9.4500000000000001E-2"/>
    <n v="0.14144999999999999"/>
    <n v="0.16545000000000001"/>
    <n v="0.12175"/>
    <n v="0.14965000000000001"/>
    <n v="0.16905000000000001"/>
    <n v="0.19405"/>
    <n v="0.15165000000000001"/>
    <m/>
    <m/>
    <m/>
    <m/>
    <n v="969.87855784618216"/>
    <m/>
    <m/>
    <m/>
    <m/>
    <n v="3.0903240000000005E-2"/>
    <m/>
    <n v="11657.472646269567"/>
    <m/>
    <n v="360.25367498110359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2"/>
    <d v="1991-09-02T00:00:00"/>
    <m/>
    <m/>
    <n v="419.96999999999997"/>
    <n v="0.27050000000000002"/>
    <n v="0.2762"/>
    <n v="0.28860000000000002"/>
    <n v="0.28270000000000001"/>
    <n v="0.27784999999999999"/>
    <n v="0.21345"/>
    <n v="0.22514999999999999"/>
    <n v="0.26540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2"/>
    <d v="1991-09-10T00:00:00"/>
    <m/>
    <m/>
    <n v="409.96"/>
    <n v="0.255"/>
    <n v="0.25935000000000002"/>
    <n v="0.27975"/>
    <n v="0.28105000000000002"/>
    <n v="0.27660000000000001"/>
    <n v="0.21179999999999999"/>
    <n v="0.22140000000000001"/>
    <n v="0.26484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2"/>
    <d v="1991-09-16T00:00:00"/>
    <m/>
    <m/>
    <n v="420.58000000000004"/>
    <n v="0.28549999999999998"/>
    <n v="0.27639999999999998"/>
    <n v="0.28484999999999999"/>
    <n v="0.28415000000000001"/>
    <n v="0.2752"/>
    <n v="0.21229999999999999"/>
    <n v="0.22334999999999999"/>
    <n v="0.2611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2"/>
    <d v="1991-09-23T00:00:00"/>
    <m/>
    <m/>
    <n v="411.03"/>
    <n v="0.24149999999999999"/>
    <n v="0.27584999999999998"/>
    <n v="0.28425"/>
    <n v="0.28355000000000002"/>
    <n v="0.27465000000000001"/>
    <n v="0.21185000000000001"/>
    <n v="0.22289999999999999"/>
    <n v="0.26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2"/>
    <d v="1991-09-24T00:00:00"/>
    <m/>
    <m/>
    <m/>
    <m/>
    <m/>
    <m/>
    <m/>
    <m/>
    <m/>
    <m/>
    <m/>
    <m/>
    <m/>
    <m/>
    <m/>
    <n v="263.75"/>
    <m/>
    <m/>
    <m/>
    <m/>
    <m/>
    <m/>
    <m/>
    <m/>
    <m/>
    <m/>
    <m/>
    <m/>
    <m/>
    <m/>
    <m/>
    <m/>
    <m/>
    <n v="3.7615751660000001"/>
    <m/>
    <m/>
    <n v="154.61772291820193"/>
    <m/>
    <m/>
    <n v="243.03571428571428"/>
    <m/>
    <m/>
    <m/>
    <m/>
    <m/>
    <n v="265"/>
    <m/>
    <m/>
    <m/>
    <m/>
    <m/>
    <m/>
    <m/>
    <n v="109.13227708179808"/>
    <n v="867.5"/>
    <m/>
    <m/>
    <m/>
    <m/>
    <m/>
    <m/>
    <m/>
    <m/>
    <m/>
    <m/>
    <m/>
    <m/>
    <m/>
    <m/>
    <m/>
    <m/>
    <m/>
    <m/>
    <m/>
    <m/>
  </r>
  <r>
    <s v="Lincoln9192Irrig12"/>
    <d v="1991-10-01T00:00:00"/>
    <m/>
    <m/>
    <n v="388.48999999999995"/>
    <n v="0.22"/>
    <n v="0.22770000000000001"/>
    <n v="0.25905"/>
    <n v="0.27424999999999999"/>
    <n v="0.2717"/>
    <n v="0.20860000000000001"/>
    <n v="0.21829999999999999"/>
    <n v="0.26284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2"/>
    <d v="1991-10-08T00:00:00"/>
    <m/>
    <m/>
    <n v="367.84999999999997"/>
    <n v="0.18149999999999999"/>
    <n v="0.19539999999999999"/>
    <n v="0.24299999999999999"/>
    <n v="0.26840000000000003"/>
    <n v="0.27084999999999998"/>
    <n v="0.20285"/>
    <n v="0.2162"/>
    <n v="0.26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2"/>
    <d v="1991-10-10T00:00:00"/>
    <m/>
    <m/>
    <m/>
    <m/>
    <m/>
    <m/>
    <m/>
    <m/>
    <m/>
    <m/>
    <m/>
    <m/>
    <m/>
    <m/>
    <m/>
    <n v="450.5"/>
    <m/>
    <m/>
    <m/>
    <m/>
    <m/>
    <m/>
    <m/>
    <m/>
    <m/>
    <m/>
    <m/>
    <m/>
    <m/>
    <m/>
    <m/>
    <m/>
    <m/>
    <n v="6.4943299730000001"/>
    <m/>
    <m/>
    <n v="229.26730172795743"/>
    <m/>
    <m/>
    <n v="281.1020558254088"/>
    <m/>
    <m/>
    <m/>
    <m/>
    <m/>
    <n v="280"/>
    <m/>
    <m/>
    <m/>
    <m/>
    <m/>
    <m/>
    <m/>
    <n v="221.23269827204254"/>
    <n v="822.5"/>
    <m/>
    <m/>
    <m/>
    <m/>
    <m/>
    <m/>
    <m/>
    <m/>
    <m/>
    <m/>
    <m/>
    <m/>
    <m/>
    <m/>
    <m/>
    <m/>
    <m/>
    <m/>
    <m/>
    <m/>
  </r>
  <r>
    <s v="Lincoln9192Irrig12"/>
    <d v="1991-10-14T00:00:00"/>
    <m/>
    <m/>
    <n v="368.0800000000001"/>
    <n v="0.20949999999999999"/>
    <n v="0.19625000000000001"/>
    <n v="0.23419999999999999"/>
    <n v="0.26045000000000001"/>
    <n v="0.26340000000000002"/>
    <n v="0.1991"/>
    <n v="0.21545"/>
    <n v="0.2620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2"/>
    <d v="1991-10-21T00:00:00"/>
    <m/>
    <m/>
    <n v="333.09"/>
    <n v="0.13550000000000001"/>
    <n v="0.15290000000000001"/>
    <n v="0.2051"/>
    <n v="0.24435000000000001"/>
    <n v="0.25864999999999999"/>
    <n v="0.19405"/>
    <n v="0.21415000000000001"/>
    <n v="0.26074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2"/>
    <d v="1991-10-22T00:00:00"/>
    <m/>
    <m/>
    <m/>
    <m/>
    <m/>
    <m/>
    <m/>
    <m/>
    <m/>
    <m/>
    <m/>
    <m/>
    <m/>
    <m/>
    <m/>
    <n v="735.55"/>
    <m/>
    <m/>
    <m/>
    <m/>
    <m/>
    <m/>
    <m/>
    <m/>
    <m/>
    <m/>
    <m/>
    <m/>
    <m/>
    <m/>
    <m/>
    <m/>
    <m/>
    <n v="7.858399758"/>
    <m/>
    <m/>
    <n v="318.01085706819958"/>
    <m/>
    <m/>
    <n v="248.1531058617673"/>
    <m/>
    <m/>
    <m/>
    <m/>
    <m/>
    <n v="260"/>
    <m/>
    <m/>
    <m/>
    <m/>
    <m/>
    <m/>
    <m/>
    <n v="417.53914293180031"/>
    <n v="812.5"/>
    <m/>
    <m/>
    <m/>
    <m/>
    <m/>
    <m/>
    <m/>
    <m/>
    <m/>
    <m/>
    <m/>
    <m/>
    <m/>
    <m/>
    <m/>
    <m/>
    <m/>
    <m/>
    <m/>
    <m/>
  </r>
  <r>
    <s v="Lincoln9192Irrig12"/>
    <d v="1991-10-29T00:00:00"/>
    <m/>
    <m/>
    <n v="353.84000000000003"/>
    <n v="0.22650000000000001"/>
    <n v="0.20155000000000001"/>
    <n v="0.2069"/>
    <n v="0.22850000000000001"/>
    <n v="0.24934999999999999"/>
    <n v="0.18504999999999999"/>
    <n v="0.21174999999999999"/>
    <n v="0.25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2"/>
    <d v="1991-11-04T00:00:00"/>
    <m/>
    <m/>
    <n v="332.95000000000005"/>
    <n v="0.17499999999999999"/>
    <n v="0.1691"/>
    <n v="0.20135"/>
    <n v="0.22635"/>
    <n v="0.24195"/>
    <n v="0.18295"/>
    <n v="0.21010000000000001"/>
    <n v="0.2579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2"/>
    <d v="1991-11-05T00:00:00"/>
    <m/>
    <m/>
    <m/>
    <m/>
    <m/>
    <m/>
    <m/>
    <m/>
    <m/>
    <m/>
    <m/>
    <m/>
    <m/>
    <m/>
    <n v="22.850100000000001"/>
    <n v="1057.875"/>
    <m/>
    <m/>
    <m/>
    <m/>
    <m/>
    <m/>
    <m/>
    <m/>
    <m/>
    <m/>
    <m/>
    <m/>
    <m/>
    <m/>
    <n v="4.5500000000000114"/>
    <m/>
    <m/>
    <n v="7.5097736089999998"/>
    <m/>
    <m/>
    <n v="307.29312172359585"/>
    <m/>
    <m/>
    <n v="244.31077169857377"/>
    <m/>
    <m/>
    <m/>
    <m/>
    <m/>
    <n v="262.5"/>
    <m/>
    <m/>
    <m/>
    <m/>
    <m/>
    <m/>
    <m/>
    <n v="746.03187827640409"/>
    <n v="767.5"/>
    <m/>
    <m/>
    <m/>
    <m/>
    <m/>
    <m/>
    <m/>
    <m/>
    <m/>
    <m/>
    <m/>
    <m/>
    <m/>
    <m/>
    <m/>
    <m/>
    <m/>
    <m/>
    <m/>
    <m/>
  </r>
  <r>
    <s v="Lincoln9192Irrig12"/>
    <d v="1991-11-11T00:00:00"/>
    <m/>
    <m/>
    <n v="337.11999999999995"/>
    <n v="0.2185"/>
    <n v="0.17599999999999999"/>
    <n v="0.19955000000000001"/>
    <n v="0.21854999999999999"/>
    <n v="0.23369999999999999"/>
    <n v="0.17674999999999999"/>
    <n v="0.20680000000000001"/>
    <n v="0.25574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2"/>
    <d v="1991-11-18T00:00:00"/>
    <m/>
    <m/>
    <n v="303.13"/>
    <n v="0.13"/>
    <n v="0.13775000000000001"/>
    <n v="0.17745"/>
    <n v="0.20369999999999999"/>
    <n v="0.2298"/>
    <n v="0.1724"/>
    <n v="0.20524999999999999"/>
    <n v="0.2592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2"/>
    <d v="1991-11-19T00:00:00"/>
    <m/>
    <m/>
    <m/>
    <m/>
    <m/>
    <m/>
    <m/>
    <m/>
    <m/>
    <m/>
    <m/>
    <m/>
    <m/>
    <m/>
    <n v="19.660931713991982"/>
    <n v="1591.5500000000002"/>
    <n v="242.4"/>
    <n v="1.6049999999999998E-2"/>
    <n v="3.9292350000000003"/>
    <m/>
    <m/>
    <m/>
    <m/>
    <m/>
    <n v="8.6195908742622862"/>
    <m/>
    <m/>
    <m/>
    <n v="0.78"/>
    <n v="4.8562499999999863E-2"/>
    <n v="6.375"/>
    <m/>
    <m/>
    <n v="6.6340000000000003"/>
    <n v="2.8250000000000001E-2"/>
    <n v="8.5167721857279197"/>
    <n v="302.36570811990657"/>
    <m/>
    <m/>
    <n v="220.77856713521186"/>
    <m/>
    <m/>
    <m/>
    <m/>
    <m/>
    <n v="277.5"/>
    <n v="3.89052"/>
    <m/>
    <n v="251.86081825147545"/>
    <m/>
    <n v="7.0999999999999995E-3"/>
    <n v="7.4302750070197767"/>
    <m/>
    <n v="1040.4092918800936"/>
    <n v="675"/>
    <m/>
    <m/>
    <m/>
    <m/>
    <m/>
    <m/>
    <m/>
    <m/>
    <m/>
    <m/>
    <m/>
    <m/>
    <m/>
    <m/>
    <m/>
    <m/>
    <m/>
    <m/>
    <m/>
    <m/>
  </r>
  <r>
    <s v="Lincoln9192Irrig12"/>
    <d v="1991-11-26T00:00:00"/>
    <m/>
    <m/>
    <m/>
    <m/>
    <m/>
    <m/>
    <m/>
    <m/>
    <m/>
    <m/>
    <m/>
    <m/>
    <m/>
    <m/>
    <n v="12.83540467082044"/>
    <n v="1047.2249999999999"/>
    <n v="169.2"/>
    <n v="1.7649999999999999E-2"/>
    <n v="2.8691475"/>
    <m/>
    <m/>
    <m/>
    <m/>
    <m/>
    <n v="0"/>
    <m/>
    <m/>
    <m/>
    <n v="0.88"/>
    <n v="4.8464999999999703E-2"/>
    <n v="5.4749999999999659"/>
    <m/>
    <m/>
    <n v="3.8220000000000001"/>
    <n v="2.8750000000000001E-2"/>
    <n v="4.9058627026268464"/>
    <n v="170.82620579833781"/>
    <m/>
    <m/>
    <n v="224.11691467357471"/>
    <m/>
    <m/>
    <m/>
    <m/>
    <m/>
    <n v="147.5"/>
    <n v="2.98638"/>
    <m/>
    <n v="251.86081825147545"/>
    <m/>
    <n v="7.7000000000000002E-3"/>
    <n v="5.1146772957834568"/>
    <m/>
    <n v="701.72379420166203"/>
    <n v="417.5"/>
    <m/>
    <m/>
    <m/>
    <m/>
    <m/>
    <m/>
    <m/>
    <m/>
    <m/>
    <m/>
    <m/>
    <m/>
    <m/>
    <m/>
    <m/>
    <m/>
    <m/>
    <m/>
    <m/>
    <m/>
  </r>
  <r>
    <s v="Lincoln9192Irrig12"/>
    <d v="1991-12-02T00:00:00"/>
    <m/>
    <m/>
    <n v="284.45000000000005"/>
    <n v="0.1295"/>
    <n v="0.14149999999999999"/>
    <n v="0.16225000000000001"/>
    <n v="0.18154999999999999"/>
    <n v="0.20280000000000001"/>
    <n v="0.15795000000000001"/>
    <n v="0.19334999999999999"/>
    <n v="0.25335000000000002"/>
    <m/>
    <m/>
    <m/>
    <n v="21.998952064326851"/>
    <n v="1591.6"/>
    <n v="285.70000000000005"/>
    <n v="1.7150000000000002E-2"/>
    <n v="4.8892550000000004"/>
    <m/>
    <m/>
    <m/>
    <m/>
    <m/>
    <n v="33.839181748524567"/>
    <m/>
    <m/>
    <m/>
    <n v="0.93"/>
    <n v="8.8814999999999589E-2"/>
    <n v="9.5499999999999545"/>
    <m/>
    <m/>
    <n v="5.4770000000000003"/>
    <n v="3.5300000000000005E-2"/>
    <n v="8.6399284262295701"/>
    <n v="243.07079647891118"/>
    <m/>
    <m/>
    <n v="225.06338503780961"/>
    <m/>
    <m/>
    <m/>
    <m/>
    <m/>
    <n v="237.5"/>
    <n v="4.8997549999999999"/>
    <m/>
    <n v="251.86081825147545"/>
    <m/>
    <n v="8.6E-3"/>
    <n v="9.0896324146093619"/>
    <m/>
    <n v="1053.2792035210887"/>
    <n v="590"/>
    <m/>
    <m/>
    <m/>
    <m/>
    <m/>
    <m/>
    <m/>
    <m/>
    <m/>
    <m/>
    <m/>
    <m/>
    <m/>
    <m/>
    <m/>
    <m/>
    <m/>
    <m/>
    <m/>
    <m/>
  </r>
  <r>
    <s v="Lincoln9192Irrig12"/>
    <d v="1991-12-09T00:00:00"/>
    <m/>
    <m/>
    <n v="313.88"/>
    <n v="0.24299999999999999"/>
    <n v="0.19105"/>
    <n v="0.16880000000000001"/>
    <n v="0.1774"/>
    <n v="0.19875000000000001"/>
    <n v="0.15375"/>
    <n v="0.1867"/>
    <n v="0.24995000000000001"/>
    <m/>
    <m/>
    <m/>
    <n v="24.769048044042158"/>
    <n v="2155.3000000000002"/>
    <n v="453.75"/>
    <n v="1.49E-2"/>
    <n v="6.7838750000000001"/>
    <m/>
    <m/>
    <m/>
    <m/>
    <m/>
    <n v="201.88918174852455"/>
    <m/>
    <m/>
    <m/>
    <n v="1.18"/>
    <n v="0.112015"/>
    <n v="9.5"/>
    <m/>
    <m/>
    <n v="5.04"/>
    <n v="3.3300000000000003E-2"/>
    <n v="8.6834134806942149"/>
    <n v="260.68403456950642"/>
    <m/>
    <m/>
    <n v="193.22434061049097"/>
    <m/>
    <m/>
    <m/>
    <m/>
    <m/>
    <n v="277.5"/>
    <n v="6.7608750000000004"/>
    <m/>
    <n v="251.86081825147545"/>
    <m/>
    <n v="6.3E-3"/>
    <n v="9.0632774785883878"/>
    <m/>
    <n v="1431.3659654304934"/>
    <n v="627.5"/>
    <m/>
    <m/>
    <m/>
    <m/>
    <m/>
    <m/>
    <m/>
    <m/>
    <m/>
    <m/>
    <m/>
    <m/>
    <m/>
    <m/>
    <m/>
    <m/>
    <m/>
    <m/>
    <m/>
    <m/>
  </r>
  <r>
    <s v="Lincoln9192Irrig12"/>
    <d v="1991-12-13T00:00:00"/>
    <m/>
    <m/>
    <m/>
    <m/>
    <m/>
    <m/>
    <m/>
    <m/>
    <m/>
    <m/>
    <m/>
    <m/>
    <m/>
    <m/>
    <n v="27.133976771718302"/>
    <n v="2204.6999999999998"/>
    <n v="536.5"/>
    <n v="1.8550000000000001E-2"/>
    <n v="10.000824999999999"/>
    <m/>
    <m/>
    <m/>
    <m/>
    <m/>
    <n v="284.63918174852455"/>
    <m/>
    <m/>
    <m/>
    <n v="0.99"/>
    <n v="9.4710000000001404E-2"/>
    <n v="9.4750000000001364"/>
    <m/>
    <m/>
    <n v="5.5179999999999998"/>
    <n v="3.125E-2"/>
    <n v="7.6213673957170602"/>
    <n v="244.09763632229522"/>
    <m/>
    <m/>
    <n v="225.94819905816468"/>
    <m/>
    <m/>
    <m/>
    <m/>
    <m/>
    <n v="262.5"/>
    <n v="9.9520750000000007"/>
    <m/>
    <n v="251.86081825147545"/>
    <m/>
    <n v="6.6999999999999994E-3"/>
    <n v="9.466396491173672"/>
    <m/>
    <n v="1414.6273636777046"/>
    <n v="632.5"/>
    <m/>
    <m/>
    <m/>
    <m/>
    <m/>
    <m/>
    <m/>
    <m/>
    <m/>
    <m/>
    <m/>
    <m/>
    <m/>
    <m/>
    <m/>
    <m/>
    <m/>
    <m/>
    <m/>
    <m/>
  </r>
  <r>
    <s v="Lincoln9192Irrig12"/>
    <d v="1991-12-16T00:00:00"/>
    <m/>
    <m/>
    <n v="291.39999999999998"/>
    <n v="0.17349999999999999"/>
    <n v="0.15534999999999999"/>
    <n v="0.16675000000000001"/>
    <n v="0.17915"/>
    <n v="0.19614999999999999"/>
    <n v="0.15295"/>
    <n v="0.1842"/>
    <n v="0.248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2"/>
    <d v="1991-12-18T00:00:00"/>
    <m/>
    <m/>
    <m/>
    <m/>
    <m/>
    <m/>
    <m/>
    <m/>
    <m/>
    <m/>
    <m/>
    <m/>
    <m/>
    <m/>
    <n v="20.648135825136208"/>
    <n v="1912.625"/>
    <n v="496.5"/>
    <n v="1.7049999999999999E-2"/>
    <n v="8.4359999999999999"/>
    <m/>
    <m/>
    <m/>
    <m/>
    <m/>
    <n v="244.63918174852455"/>
    <m/>
    <m/>
    <m/>
    <n v="1.2850000000000001"/>
    <n v="9.9582499999999033E-2"/>
    <n v="7.6999999999999318"/>
    <m/>
    <m/>
    <n v="4.2629999999999999"/>
    <n v="2.8600000000000004E-2"/>
    <n v="6.0984551601311043"/>
    <n v="213.3293190987518"/>
    <m/>
    <m/>
    <n v="200.89468091927489"/>
    <m/>
    <m/>
    <m/>
    <m/>
    <m/>
    <m/>
    <n v="8.465325"/>
    <m/>
    <n v="251.86081825147545"/>
    <m/>
    <n v="4.7999999999999996E-3"/>
    <n v="5.7364592683259925"/>
    <m/>
    <n v="1195.0956809012482"/>
    <n v="587.5"/>
    <m/>
    <m/>
    <m/>
    <m/>
    <m/>
    <m/>
    <m/>
    <m/>
    <m/>
    <m/>
    <m/>
    <m/>
    <m/>
    <m/>
    <m/>
    <m/>
    <m/>
    <m/>
    <m/>
    <m/>
  </r>
  <r>
    <s v="Lincoln9192Irrig12"/>
    <d v="1991-12-23T00:00:00"/>
    <m/>
    <m/>
    <n v="289.02999999999997"/>
    <n v="0.1835"/>
    <n v="0.16305"/>
    <n v="0.16064999999999999"/>
    <n v="0.17194999999999999"/>
    <n v="0.18959999999999999"/>
    <n v="0.14935000000000001"/>
    <n v="0.17985000000000001"/>
    <n v="0.2472"/>
    <m/>
    <m/>
    <m/>
    <n v="25.336018030041256"/>
    <n v="2238.625"/>
    <n v="714"/>
    <n v="1.7650000000000002E-2"/>
    <n v="12.600299999999999"/>
    <m/>
    <m/>
    <m/>
    <m/>
    <m/>
    <n v="462.13918174852455"/>
    <m/>
    <m/>
    <m/>
    <n v="1.1800000000000002"/>
    <n v="0.11269499999999991"/>
    <n v="9.375"/>
    <m/>
    <m/>
    <n v="3.617"/>
    <n v="2.46E-2"/>
    <n v="4.5591140334706415"/>
    <n v="186.0046152375545"/>
    <m/>
    <m/>
    <n v="191.88852813852813"/>
    <m/>
    <m/>
    <m/>
    <m/>
    <m/>
    <m/>
    <n v="12.6021"/>
    <m/>
    <n v="251.86081825147545"/>
    <m/>
    <n v="5.7499999999999999E-3"/>
    <n v="7.6820619226627613"/>
    <m/>
    <n v="1329.2453847624456"/>
    <n v="577.5"/>
    <m/>
    <m/>
    <m/>
    <m/>
    <m/>
    <m/>
    <m/>
    <m/>
    <m/>
    <m/>
    <m/>
    <m/>
    <m/>
    <m/>
    <m/>
    <m/>
    <m/>
    <m/>
    <m/>
    <m/>
  </r>
  <r>
    <s v="Lincoln9192Irrig12"/>
    <d v="1991-12-30T00:00:00"/>
    <m/>
    <m/>
    <n v="260.49"/>
    <n v="0.1055"/>
    <n v="0.13195000000000001"/>
    <n v="0.151"/>
    <n v="0.16275000000000001"/>
    <n v="0.1837"/>
    <n v="0.14545"/>
    <n v="0.17865"/>
    <n v="0.24345"/>
    <m/>
    <m/>
    <m/>
    <n v="31.775401864366859"/>
    <n v="2452.3999999999996"/>
    <n v="989.5"/>
    <n v="2.1299999999999999E-2"/>
    <n v="21.07855"/>
    <m/>
    <m/>
    <m/>
    <m/>
    <m/>
    <n v="737.63918174852461"/>
    <m/>
    <m/>
    <m/>
    <n v="0.995"/>
    <n v="0.25478249999999997"/>
    <n v="25.5"/>
    <m/>
    <m/>
    <n v="2.2789999999999999"/>
    <n v="2.92E-2"/>
    <n v="3.2904635242963742"/>
    <n v="113.19233797520417"/>
    <m/>
    <m/>
    <n v="200.84688346883468"/>
    <m/>
    <m/>
    <m/>
    <m/>
    <m/>
    <m/>
    <n v="21.076350000000001"/>
    <m/>
    <n v="251.86081825147545"/>
    <m/>
    <n v="4.7499999999999999E-3"/>
    <n v="6.3078600846113151"/>
    <m/>
    <n v="1324.2076620247956"/>
    <n v="582.5"/>
    <m/>
    <m/>
    <m/>
    <m/>
    <m/>
    <m/>
    <m/>
    <m/>
    <m/>
    <m/>
    <m/>
    <m/>
    <m/>
    <m/>
    <m/>
    <m/>
    <m/>
    <m/>
    <m/>
    <m/>
  </r>
  <r>
    <s v="Lincoln9192Irrig12"/>
    <d v="1992-01-06T00:00:00"/>
    <m/>
    <m/>
    <n v="297.03999999999996"/>
    <n v="0.22500000000000001"/>
    <n v="0.19989999999999999"/>
    <n v="0.15705"/>
    <n v="0.16250000000000001"/>
    <n v="0.17765"/>
    <n v="0.14674999999999999"/>
    <n v="0.17465"/>
    <n v="0.2417"/>
    <m/>
    <m/>
    <m/>
    <n v="27.046963427661098"/>
    <n v="2308.2749999999996"/>
    <n v="1061"/>
    <n v="1.925E-2"/>
    <n v="20.734300000000001"/>
    <m/>
    <m/>
    <m/>
    <m/>
    <m/>
    <n v="809.13918174852461"/>
    <m/>
    <m/>
    <m/>
    <n v="1.0449999999999999"/>
    <n v="0.22858000000000098"/>
    <n v="21.775000000000091"/>
    <m/>
    <m/>
    <n v="0.40899999999999997"/>
    <n v="2.4799999999999999E-2"/>
    <n v="0.5681206564554605"/>
    <n v="22.739332589196852"/>
    <m/>
    <m/>
    <n v="178.30459770114942"/>
    <m/>
    <m/>
    <m/>
    <m/>
    <m/>
    <m/>
    <n v="20.424250000000001"/>
    <m/>
    <n v="251.86081825147545"/>
    <m/>
    <n v="3.3999999999999998E-3"/>
    <n v="4.1117335822286121"/>
    <m/>
    <n v="1202.7606674108031"/>
    <n v="512.5"/>
    <m/>
    <m/>
    <m/>
    <m/>
    <m/>
    <m/>
    <m/>
    <m/>
    <m/>
    <m/>
    <m/>
    <m/>
    <m/>
    <m/>
    <m/>
    <m/>
    <m/>
    <m/>
    <m/>
    <m/>
  </r>
  <r>
    <s v="Lincoln9192Irrig12"/>
    <d v="1992-01-10T00:00:00"/>
    <m/>
    <m/>
    <m/>
    <m/>
    <m/>
    <m/>
    <m/>
    <m/>
    <m/>
    <m/>
    <m/>
    <m/>
    <m/>
    <m/>
    <n v="27.553221117511519"/>
    <n v="2427.6750000000002"/>
    <n v="1208.5"/>
    <n v="2.0099999999999996E-2"/>
    <n v="24.290849999999999"/>
    <m/>
    <m/>
    <m/>
    <m/>
    <m/>
    <n v="956.63918174852461"/>
    <m/>
    <m/>
    <m/>
    <m/>
    <m/>
    <n v="20.599999999999909"/>
    <m/>
    <m/>
    <n v="0.377"/>
    <n v="1.6800000000000002E-2"/>
    <n v="0.34798136184354456"/>
    <n v="20.637593636276797"/>
    <m/>
    <m/>
    <n v="181.66666666666669"/>
    <m/>
    <m/>
    <m/>
    <m/>
    <m/>
    <m/>
    <n v="24.290849999999999"/>
    <m/>
    <n v="251.86081825147545"/>
    <m/>
    <n v="3.0499999999999998E-3"/>
    <n v="3.5944551217387151"/>
    <m/>
    <n v="1177.9374063637233"/>
    <n v="712.5"/>
    <m/>
    <m/>
    <m/>
    <m/>
    <m/>
    <m/>
    <m/>
    <m/>
    <m/>
    <m/>
    <m/>
    <m/>
    <m/>
    <m/>
    <m/>
    <m/>
    <m/>
    <m/>
    <m/>
    <m/>
  </r>
  <r>
    <s v="Lincoln9192Irrig12"/>
    <d v="1992-01-13T00:00:00"/>
    <m/>
    <m/>
    <n v="278.67"/>
    <n v="0.16"/>
    <n v="0.17330000000000001"/>
    <n v="0.16175"/>
    <n v="0.16339999999999999"/>
    <n v="0.18035000000000001"/>
    <n v="0.14530000000000001"/>
    <n v="0.17030000000000001"/>
    <n v="0.238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2"/>
    <d v="1992-01-15T00:00:00"/>
    <m/>
    <m/>
    <m/>
    <m/>
    <m/>
    <m/>
    <m/>
    <m/>
    <m/>
    <m/>
    <m/>
    <m/>
    <m/>
    <m/>
    <m/>
    <n v="2466"/>
    <n v="1254.75"/>
    <n v="2.1949999999999997E-2"/>
    <n v="27.562075"/>
    <m/>
    <m/>
    <m/>
    <m/>
    <m/>
    <n v="1002.8891817485246"/>
    <m/>
    <m/>
    <m/>
    <m/>
    <m/>
    <m/>
    <m/>
    <m/>
    <m/>
    <m/>
    <m/>
    <m/>
    <m/>
    <m/>
    <m/>
    <m/>
    <m/>
    <m/>
    <m/>
    <m/>
    <m/>
    <n v="27.541762500000001"/>
    <m/>
    <n v="251.86081825147545"/>
    <m/>
    <m/>
    <m/>
    <m/>
    <m/>
    <m/>
    <m/>
    <m/>
    <m/>
    <m/>
    <m/>
    <m/>
    <m/>
    <m/>
    <m/>
    <m/>
    <m/>
    <m/>
    <m/>
    <m/>
    <m/>
    <m/>
    <m/>
    <m/>
    <m/>
    <m/>
  </r>
  <r>
    <s v="Lincoln9192Irrig12"/>
    <d v="1992-01-20T00:00:00"/>
    <s v="BattenSpring"/>
    <m/>
    <n v="272.72999999999996"/>
    <n v="0.14349999999999999"/>
    <n v="0.16195000000000001"/>
    <n v="0.16305"/>
    <n v="0.16635"/>
    <n v="0.18054999999999999"/>
    <n v="0.14735000000000001"/>
    <n v="0.16905000000000001"/>
    <n v="0.23185"/>
    <m/>
    <m/>
    <m/>
    <m/>
    <n v="1962.8623815778597"/>
    <m/>
    <m/>
    <m/>
    <m/>
    <n v="3.7564357499999999E-2"/>
    <m/>
    <n v="19640.433828204779"/>
    <m/>
    <n v="737.78027777777788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09-02T00:00:00"/>
    <m/>
    <m/>
    <n v="463.84000000000003"/>
    <n v="0.2515"/>
    <n v="0.30580000000000002"/>
    <n v="0.2792"/>
    <n v="0.29915000000000003"/>
    <n v="0.29935"/>
    <n v="0.26674999999999999"/>
    <n v="0.31919999999999998"/>
    <n v="0.29825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09-10T00:00:00"/>
    <m/>
    <m/>
    <n v="462.89"/>
    <n v="0.26100000000000001"/>
    <n v="0.30435000000000001"/>
    <n v="0.2762"/>
    <n v="0.29815000000000003"/>
    <n v="0.30014999999999997"/>
    <n v="0.2641"/>
    <n v="0.31724999999999998"/>
    <n v="0.2932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09-16T00:00:00"/>
    <m/>
    <m/>
    <n v="464.96"/>
    <n v="0.28000000000000003"/>
    <n v="0.30259999999999998"/>
    <n v="0.27500000000000002"/>
    <n v="0.29749999999999999"/>
    <n v="0.29930000000000001"/>
    <n v="0.26050000000000001"/>
    <n v="0.31419999999999998"/>
    <n v="0.29570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09-23T00:00:00"/>
    <m/>
    <m/>
    <n v="463.41999999999996"/>
    <n v="0.27650000000000002"/>
    <n v="0.30199999999999999"/>
    <n v="0.27445000000000003"/>
    <n v="0.2969"/>
    <n v="0.29870000000000002"/>
    <n v="0.25990000000000002"/>
    <n v="0.31359999999999999"/>
    <n v="0.29504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10-01T00:00:00"/>
    <m/>
    <m/>
    <n v="442.3"/>
    <n v="0.23749999999999999"/>
    <n v="0.28334999999999999"/>
    <n v="0.26229999999999998"/>
    <n v="0.28789999999999999"/>
    <n v="0.28965000000000002"/>
    <n v="0.24840000000000001"/>
    <n v="0.31059999999999999"/>
    <n v="0.29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10-08T00:00:00"/>
    <m/>
    <m/>
    <n v="437.4"/>
    <n v="0.22850000000000001"/>
    <n v="0.27975"/>
    <n v="0.26055"/>
    <n v="0.28705000000000003"/>
    <n v="0.29025000000000001"/>
    <n v="0.246"/>
    <n v="0.30709999999999998"/>
    <n v="0.28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10-14T00:00:00"/>
    <m/>
    <m/>
    <n v="426.27"/>
    <n v="0.21299999999999999"/>
    <n v="0.26074999999999998"/>
    <n v="0.25369999999999998"/>
    <n v="0.28455000000000003"/>
    <n v="0.2863"/>
    <n v="0.24260000000000001"/>
    <n v="0.30475000000000002"/>
    <n v="0.2857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10-21T00:00:00"/>
    <m/>
    <m/>
    <n v="406.66999999999996"/>
    <n v="0.1895"/>
    <n v="0.23769999999999999"/>
    <n v="0.23069999999999999"/>
    <n v="0.27495000000000003"/>
    <n v="0.27710000000000001"/>
    <n v="0.2364"/>
    <n v="0.30185000000000001"/>
    <n v="0.2851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10-29T00:00:00"/>
    <m/>
    <m/>
    <n v="397.2"/>
    <n v="0.16950000000000001"/>
    <n v="0.23685"/>
    <n v="0.21884999999999999"/>
    <n v="0.26445000000000002"/>
    <n v="0.27725"/>
    <n v="0.23135"/>
    <n v="0.30404999999999999"/>
    <n v="0.2837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11-04T00:00:00"/>
    <m/>
    <m/>
    <n v="432.21"/>
    <n v="0.308"/>
    <n v="0.26405000000000001"/>
    <n v="0.22425"/>
    <n v="0.26665"/>
    <n v="0.27994999999999998"/>
    <n v="0.2334"/>
    <n v="0.30309999999999998"/>
    <n v="0.2816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11-11T00:00:00"/>
    <m/>
    <m/>
    <n v="417.12"/>
    <n v="0.28000000000000003"/>
    <n v="0.25319999999999998"/>
    <n v="0.21879999999999999"/>
    <n v="0.2581"/>
    <n v="0.27160000000000001"/>
    <n v="0.22595000000000001"/>
    <n v="0.29875000000000002"/>
    <n v="0.27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11-18T00:00:00"/>
    <m/>
    <m/>
    <n v="383.78000000000003"/>
    <n v="0.17899999999999999"/>
    <n v="0.22045000000000001"/>
    <n v="0.20455000000000001"/>
    <n v="0.24575"/>
    <n v="0.26319999999999999"/>
    <n v="0.22370000000000001"/>
    <n v="0.29885"/>
    <n v="0.2833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12-02T00:00:00"/>
    <m/>
    <m/>
    <n v="390.35"/>
    <n v="0.2535"/>
    <n v="0.24199999999999999"/>
    <n v="0.21129999999999999"/>
    <n v="0.23565"/>
    <n v="0.23880000000000001"/>
    <n v="0.21010000000000001"/>
    <n v="0.28670000000000001"/>
    <n v="0.27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12-09T00:00:00"/>
    <m/>
    <m/>
    <n v="377.40999999999997"/>
    <n v="0.20899999999999999"/>
    <n v="0.23955000000000001"/>
    <n v="0.21304999999999999"/>
    <n v="0.23580000000000001"/>
    <n v="0.23305000000000001"/>
    <n v="0.2041"/>
    <n v="0.27950000000000003"/>
    <n v="0.27300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12-16T00:00:00"/>
    <m/>
    <m/>
    <n v="367.7"/>
    <n v="0.183"/>
    <n v="0.2341"/>
    <n v="0.20669999999999999"/>
    <n v="0.22925000000000001"/>
    <n v="0.2331"/>
    <n v="0.20444999999999999"/>
    <n v="0.2782"/>
    <n v="0.2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12-23T00:00:00"/>
    <m/>
    <m/>
    <n v="354.52"/>
    <n v="0.16450000000000001"/>
    <n v="0.22459999999999999"/>
    <n v="0.20324999999999999"/>
    <n v="0.21704999999999999"/>
    <n v="0.22059999999999999"/>
    <n v="0.20150000000000001"/>
    <n v="0.27415"/>
    <n v="0.26695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1-12-30T00:00:00"/>
    <m/>
    <m/>
    <n v="392.63"/>
    <n v="0.33"/>
    <n v="0.24224999999999999"/>
    <n v="0.20745"/>
    <n v="0.2172"/>
    <n v="0.21790000000000001"/>
    <n v="0.20175000000000001"/>
    <n v="0.27250000000000002"/>
    <n v="0.2741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2-01-06T00:00:00"/>
    <m/>
    <m/>
    <n v="358.37"/>
    <n v="0.188"/>
    <n v="0.22925000000000001"/>
    <n v="0.20300000000000001"/>
    <n v="0.21440000000000001"/>
    <n v="0.21529999999999999"/>
    <n v="0.2031"/>
    <n v="0.27184999999999998"/>
    <n v="0.26695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2-01-13T00:00:00"/>
    <m/>
    <m/>
    <n v="347.24"/>
    <n v="0.156"/>
    <n v="0.23055"/>
    <n v="0.2024"/>
    <n v="0.21195"/>
    <n v="0.21104999999999999"/>
    <n v="0.19819999999999999"/>
    <n v="0.26669999999999999"/>
    <n v="0.25935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3"/>
    <d v="1992-01-20T00:00:00"/>
    <m/>
    <m/>
    <n v="330.76"/>
    <n v="0.16200000000000001"/>
    <n v="0.1958"/>
    <n v="0.18675"/>
    <n v="0.20219999999999999"/>
    <n v="0.19894999999999999"/>
    <n v="0.19234999999999999"/>
    <n v="0.26064999999999999"/>
    <n v="0.2550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09-02T00:00:00"/>
    <m/>
    <m/>
    <n v="450.66999999999996"/>
    <n v="0.23050000000000001"/>
    <n v="0.30795"/>
    <n v="0.28620000000000001"/>
    <n v="0.30435000000000001"/>
    <n v="0.28420000000000001"/>
    <n v="0.31069999999999998"/>
    <n v="0.26879999999999998"/>
    <n v="0.2606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09-10T00:00:00"/>
    <m/>
    <m/>
    <n v="449.08000000000004"/>
    <n v="0.24"/>
    <n v="0.3049"/>
    <n v="0.27925"/>
    <n v="0.30375000000000002"/>
    <n v="0.28284999999999999"/>
    <n v="0.31069999999999998"/>
    <n v="0.26505000000000001"/>
    <n v="0.25890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09-16T00:00:00"/>
    <m/>
    <m/>
    <n v="448.53000000000003"/>
    <n v="0.2505"/>
    <n v="0.30325000000000002"/>
    <n v="0.28220000000000001"/>
    <n v="0.30359999999999998"/>
    <n v="0.27905000000000002"/>
    <n v="0.30559999999999998"/>
    <n v="0.2616"/>
    <n v="0.25685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09-23T00:00:00"/>
    <m/>
    <m/>
    <n v="447.92999999999995"/>
    <n v="0.2515"/>
    <n v="0.30264999999999997"/>
    <n v="0.28165000000000001"/>
    <n v="0.30299999999999999"/>
    <n v="0.27844999999999998"/>
    <n v="0.30495"/>
    <n v="0.2611"/>
    <n v="0.25635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10-01T00:00:00"/>
    <m/>
    <m/>
    <n v="428.25"/>
    <n v="0.20799999999999999"/>
    <n v="0.28594999999999998"/>
    <n v="0.27705000000000002"/>
    <n v="0.29504999999999998"/>
    <n v="0.26989999999999997"/>
    <n v="0.30014999999999997"/>
    <n v="0.24934999999999999"/>
    <n v="0.25580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10-08T00:00:00"/>
    <m/>
    <m/>
    <n v="421.65"/>
    <n v="0.20499999999999999"/>
    <n v="0.27905000000000002"/>
    <n v="0.2707"/>
    <n v="0.29944999999999999"/>
    <n v="0.26369999999999999"/>
    <n v="0.29449999999999998"/>
    <n v="0.24299999999999999"/>
    <n v="0.25285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10-14T00:00:00"/>
    <m/>
    <m/>
    <n v="409.63999999999993"/>
    <n v="0.17899999999999999"/>
    <n v="0.25874999999999998"/>
    <n v="0.26745000000000002"/>
    <n v="0.29315000000000002"/>
    <n v="0.26090000000000002"/>
    <n v="0.29525000000000001"/>
    <n v="0.2392"/>
    <n v="0.25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10-21T00:00:00"/>
    <m/>
    <m/>
    <n v="391.06"/>
    <n v="0.14949999999999999"/>
    <n v="0.23280000000000001"/>
    <n v="0.25369999999999998"/>
    <n v="0.28820000000000001"/>
    <n v="0.25840000000000002"/>
    <n v="0.28970000000000001"/>
    <n v="0.23325000000000001"/>
    <n v="0.249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10-29T00:00:00"/>
    <m/>
    <m/>
    <n v="383.73"/>
    <n v="0.155"/>
    <n v="0.2303"/>
    <n v="0.24825"/>
    <n v="0.28499999999999998"/>
    <n v="0.24784999999999999"/>
    <n v="0.28510000000000002"/>
    <n v="0.22314999999999999"/>
    <n v="0.243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11-04T00:00:00"/>
    <m/>
    <m/>
    <n v="418.62000000000006"/>
    <n v="0.29699999999999999"/>
    <n v="0.26079999999999998"/>
    <n v="0.249"/>
    <n v="0.28410000000000002"/>
    <n v="0.25395000000000001"/>
    <n v="0.28770000000000001"/>
    <n v="0.21640000000000001"/>
    <n v="0.2441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11-11T00:00:00"/>
    <m/>
    <m/>
    <n v="401.54999999999995"/>
    <n v="0.25950000000000001"/>
    <n v="0.25214999999999999"/>
    <n v="0.24790000000000001"/>
    <n v="0.27839999999999998"/>
    <n v="0.23924999999999999"/>
    <n v="0.28025"/>
    <n v="0.21115"/>
    <n v="0.239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11-18T00:00:00"/>
    <m/>
    <m/>
    <n v="368.96999999999997"/>
    <n v="0.14699999999999999"/>
    <n v="0.22894999999999999"/>
    <n v="0.2397"/>
    <n v="0.27150000000000002"/>
    <n v="0.23955000000000001"/>
    <n v="0.2722"/>
    <n v="0.20710000000000001"/>
    <n v="0.2388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12-02T00:00:00"/>
    <m/>
    <m/>
    <n v="367.91999999999996"/>
    <n v="0.21199999999999999"/>
    <n v="0.23530000000000001"/>
    <n v="0.23769999999999999"/>
    <n v="0.25829999999999997"/>
    <n v="0.22105"/>
    <n v="0.25290000000000001"/>
    <n v="0.18920000000000001"/>
    <n v="0.233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12-09T00:00:00"/>
    <m/>
    <m/>
    <n v="356.60999999999996"/>
    <n v="0.18"/>
    <n v="0.23805000000000001"/>
    <n v="0.23899999999999999"/>
    <n v="0.25330000000000003"/>
    <n v="0.21535000000000001"/>
    <n v="0.24595"/>
    <n v="0.18415000000000001"/>
    <n v="0.2272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12-16T00:00:00"/>
    <m/>
    <m/>
    <n v="355.56"/>
    <n v="0.18"/>
    <n v="0.23774999999999999"/>
    <n v="0.24060000000000001"/>
    <n v="0.25814999999999999"/>
    <n v="0.21579999999999999"/>
    <n v="0.24015"/>
    <n v="0.18135000000000001"/>
    <n v="0.2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12-23T00:00:00"/>
    <m/>
    <m/>
    <n v="342.12"/>
    <n v="0.16200000000000001"/>
    <n v="0.22239999999999999"/>
    <n v="0.23044999999999999"/>
    <n v="0.24975"/>
    <n v="0.21035000000000001"/>
    <n v="0.23930000000000001"/>
    <n v="0.17385"/>
    <n v="0.2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1-12-30T00:00:00"/>
    <m/>
    <m/>
    <n v="375.40999999999997"/>
    <n v="0.317"/>
    <n v="0.24415000000000001"/>
    <n v="0.2356"/>
    <n v="0.25185000000000002"/>
    <n v="0.20455000000000001"/>
    <n v="0.22900000000000001"/>
    <n v="0.17480000000000001"/>
    <n v="0.2200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2-01-06T00:00:00"/>
    <m/>
    <m/>
    <n v="354.21000000000004"/>
    <n v="0.217"/>
    <n v="0.2455"/>
    <n v="0.23555000000000001"/>
    <n v="0.24615000000000001"/>
    <n v="0.2087"/>
    <n v="0.2276"/>
    <n v="0.17215"/>
    <n v="0.2184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2-01-13T00:00:00"/>
    <m/>
    <m/>
    <n v="342.89"/>
    <n v="0.185"/>
    <n v="0.24525"/>
    <n v="0.23549999999999999"/>
    <n v="0.24274999999999999"/>
    <n v="0.2"/>
    <n v="0.222"/>
    <n v="0.16830000000000001"/>
    <n v="0.2156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9192Irrig14"/>
    <d v="1992-01-20T00:00:00"/>
    <m/>
    <m/>
    <n v="323.10000000000002"/>
    <n v="0.17349999999999999"/>
    <n v="0.2157"/>
    <n v="0.22545000000000001"/>
    <n v="0.22305"/>
    <n v="0.19284999999999999"/>
    <n v="0.20860000000000001"/>
    <n v="0.16495000000000001"/>
    <n v="0.2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4"/>
    <d v="2004-10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4"/>
    <d v="2005-03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4"/>
    <d v="2005-03-14T00:00:00"/>
    <m/>
    <m/>
    <m/>
    <m/>
    <m/>
    <m/>
    <m/>
    <m/>
    <m/>
    <m/>
    <m/>
    <m/>
    <m/>
    <m/>
    <m/>
    <n v="41.2573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4"/>
    <d v="2005-03-27T00:00:00"/>
    <m/>
    <m/>
    <m/>
    <m/>
    <m/>
    <m/>
    <m/>
    <m/>
    <m/>
    <m/>
    <m/>
    <m/>
    <m/>
    <m/>
    <m/>
    <n v="100.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4"/>
    <d v="2005-04-10T00:00:00"/>
    <m/>
    <m/>
    <m/>
    <m/>
    <m/>
    <m/>
    <m/>
    <m/>
    <m/>
    <m/>
    <m/>
    <m/>
    <m/>
    <m/>
    <m/>
    <n v="235.756"/>
    <m/>
    <m/>
    <m/>
    <m/>
    <m/>
    <m/>
    <m/>
    <m/>
    <m/>
    <m/>
    <m/>
    <m/>
    <m/>
    <m/>
    <n v="17.681699999999999"/>
    <m/>
    <m/>
    <m/>
    <m/>
    <m/>
    <n v="70.726900000000001"/>
    <m/>
    <m/>
    <m/>
    <m/>
    <m/>
    <m/>
    <m/>
    <m/>
    <m/>
    <m/>
    <m/>
    <m/>
    <m/>
    <m/>
    <m/>
    <m/>
    <n v="76.620800000000003"/>
    <m/>
    <m/>
    <m/>
    <m/>
    <m/>
    <m/>
    <m/>
    <m/>
    <m/>
    <m/>
    <m/>
    <m/>
    <m/>
    <m/>
    <m/>
    <m/>
    <m/>
    <m/>
    <m/>
    <m/>
    <m/>
  </r>
  <r>
    <s v="Lonzee04"/>
    <d v="2005-04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4"/>
    <d v="2005-04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4"/>
    <d v="2005-04-17T00:00:00"/>
    <m/>
    <m/>
    <m/>
    <m/>
    <m/>
    <m/>
    <m/>
    <m/>
    <m/>
    <m/>
    <m/>
    <m/>
    <m/>
    <m/>
    <m/>
    <n v="259.33199999999999"/>
    <m/>
    <m/>
    <m/>
    <m/>
    <m/>
    <m/>
    <m/>
    <m/>
    <m/>
    <m/>
    <m/>
    <m/>
    <m/>
    <m/>
    <n v="11.787800000000001"/>
    <m/>
    <m/>
    <m/>
    <m/>
    <m/>
    <n v="123.77200000000001"/>
    <m/>
    <m/>
    <m/>
    <m/>
    <m/>
    <m/>
    <m/>
    <m/>
    <m/>
    <m/>
    <m/>
    <m/>
    <m/>
    <m/>
    <m/>
    <m/>
    <n v="141.45400000000001"/>
    <m/>
    <m/>
    <m/>
    <m/>
    <m/>
    <m/>
    <m/>
    <m/>
    <m/>
    <m/>
    <m/>
    <m/>
    <m/>
    <m/>
    <m/>
    <m/>
    <m/>
    <m/>
    <m/>
    <m/>
    <m/>
  </r>
  <r>
    <s v="Lonzee04"/>
    <d v="2005-04-23T00:00:00"/>
    <m/>
    <m/>
    <m/>
    <m/>
    <m/>
    <m/>
    <m/>
    <m/>
    <m/>
    <m/>
    <m/>
    <m/>
    <m/>
    <m/>
    <m/>
    <n v="394.892"/>
    <m/>
    <m/>
    <m/>
    <m/>
    <m/>
    <m/>
    <m/>
    <m/>
    <m/>
    <m/>
    <m/>
    <m/>
    <m/>
    <m/>
    <n v="17.681699999999999"/>
    <m/>
    <m/>
    <m/>
    <m/>
    <m/>
    <n v="159.136"/>
    <m/>
    <m/>
    <m/>
    <m/>
    <m/>
    <m/>
    <m/>
    <m/>
    <m/>
    <m/>
    <m/>
    <m/>
    <m/>
    <m/>
    <m/>
    <m/>
    <n v="200.393"/>
    <m/>
    <m/>
    <m/>
    <m/>
    <m/>
    <m/>
    <m/>
    <m/>
    <m/>
    <m/>
    <m/>
    <m/>
    <m/>
    <m/>
    <m/>
    <m/>
    <m/>
    <m/>
    <m/>
    <m/>
    <m/>
  </r>
  <r>
    <s v="Lonzee04"/>
    <d v="2005-04-30T00:00:00"/>
    <m/>
    <m/>
    <m/>
    <m/>
    <m/>
    <m/>
    <m/>
    <m/>
    <m/>
    <m/>
    <m/>
    <m/>
    <m/>
    <m/>
    <m/>
    <n v="506.87599999999998"/>
    <m/>
    <m/>
    <m/>
    <m/>
    <m/>
    <m/>
    <m/>
    <m/>
    <m/>
    <m/>
    <m/>
    <m/>
    <m/>
    <m/>
    <n v="11.787800000000001"/>
    <m/>
    <m/>
    <m/>
    <m/>
    <m/>
    <n v="153.24199999999999"/>
    <m/>
    <m/>
    <m/>
    <m/>
    <m/>
    <m/>
    <m/>
    <m/>
    <m/>
    <m/>
    <m/>
    <m/>
    <m/>
    <m/>
    <m/>
    <m/>
    <n v="300.589"/>
    <m/>
    <m/>
    <m/>
    <m/>
    <m/>
    <m/>
    <m/>
    <m/>
    <m/>
    <m/>
    <m/>
    <m/>
    <m/>
    <m/>
    <m/>
    <m/>
    <m/>
    <m/>
    <m/>
    <m/>
    <m/>
  </r>
  <r>
    <s v="Lonzee04"/>
    <d v="2005-05-08T00:00:00"/>
    <m/>
    <m/>
    <m/>
    <m/>
    <m/>
    <m/>
    <m/>
    <m/>
    <m/>
    <m/>
    <m/>
    <m/>
    <m/>
    <m/>
    <m/>
    <n v="666.01199999999994"/>
    <m/>
    <m/>
    <m/>
    <m/>
    <m/>
    <m/>
    <m/>
    <m/>
    <m/>
    <m/>
    <m/>
    <m/>
    <m/>
    <m/>
    <n v="41.257399999999997"/>
    <m/>
    <m/>
    <m/>
    <m/>
    <m/>
    <n v="218.07499999999999"/>
    <m/>
    <m/>
    <m/>
    <m/>
    <m/>
    <m/>
    <m/>
    <m/>
    <m/>
    <m/>
    <m/>
    <m/>
    <m/>
    <m/>
    <m/>
    <m/>
    <n v="412.57400000000001"/>
    <m/>
    <m/>
    <m/>
    <m/>
    <m/>
    <m/>
    <m/>
    <m/>
    <m/>
    <m/>
    <m/>
    <m/>
    <m/>
    <m/>
    <m/>
    <m/>
    <m/>
    <m/>
    <m/>
    <m/>
    <m/>
  </r>
  <r>
    <s v="Lonzee04"/>
    <d v="2005-05-14T00:00:00"/>
    <m/>
    <m/>
    <m/>
    <m/>
    <m/>
    <m/>
    <m/>
    <m/>
    <m/>
    <m/>
    <m/>
    <m/>
    <m/>
    <m/>
    <m/>
    <n v="854.61699999999996"/>
    <m/>
    <m/>
    <m/>
    <m/>
    <m/>
    <m/>
    <m/>
    <m/>
    <m/>
    <m/>
    <m/>
    <m/>
    <m/>
    <m/>
    <n v="47.151299999999999"/>
    <m/>
    <m/>
    <m/>
    <m/>
    <m/>
    <n v="194.499"/>
    <m/>
    <m/>
    <m/>
    <m/>
    <m/>
    <m/>
    <m/>
    <m/>
    <m/>
    <m/>
    <m/>
    <m/>
    <m/>
    <m/>
    <m/>
    <m/>
    <n v="618.86099999999999"/>
    <m/>
    <m/>
    <m/>
    <m/>
    <m/>
    <m/>
    <m/>
    <m/>
    <m/>
    <m/>
    <m/>
    <m/>
    <m/>
    <m/>
    <m/>
    <m/>
    <m/>
    <m/>
    <m/>
    <m/>
    <m/>
  </r>
  <r>
    <s v="Lonzee04"/>
    <d v="2005-05-20T00:00:00"/>
    <m/>
    <m/>
    <m/>
    <m/>
    <m/>
    <m/>
    <m/>
    <m/>
    <m/>
    <m/>
    <m/>
    <m/>
    <m/>
    <m/>
    <m/>
    <n v="1113.95"/>
    <m/>
    <m/>
    <m/>
    <m/>
    <m/>
    <m/>
    <m/>
    <m/>
    <m/>
    <m/>
    <m/>
    <m/>
    <m/>
    <m/>
    <n v="53.045200000000001"/>
    <m/>
    <m/>
    <m/>
    <m/>
    <m/>
    <n v="153.24199999999999"/>
    <m/>
    <m/>
    <m/>
    <m/>
    <m/>
    <m/>
    <m/>
    <n v="39"/>
    <m/>
    <m/>
    <m/>
    <m/>
    <m/>
    <m/>
    <m/>
    <m/>
    <n v="548.13400000000001"/>
    <m/>
    <m/>
    <m/>
    <m/>
    <m/>
    <m/>
    <m/>
    <m/>
    <m/>
    <m/>
    <m/>
    <m/>
    <m/>
    <m/>
    <m/>
    <m/>
    <m/>
    <m/>
    <m/>
    <m/>
    <m/>
  </r>
  <r>
    <s v="Lonzee04"/>
    <d v="2005-05-28T00:00:00"/>
    <m/>
    <m/>
    <m/>
    <m/>
    <m/>
    <m/>
    <m/>
    <m/>
    <m/>
    <m/>
    <m/>
    <m/>
    <m/>
    <m/>
    <m/>
    <n v="1119.8399999999999"/>
    <n v="91.690700000000007"/>
    <m/>
    <m/>
    <m/>
    <m/>
    <m/>
    <m/>
    <m/>
    <m/>
    <m/>
    <m/>
    <m/>
    <m/>
    <m/>
    <n v="82.514700000000005"/>
    <m/>
    <m/>
    <m/>
    <m/>
    <m/>
    <n v="159.136"/>
    <m/>
    <m/>
    <m/>
    <m/>
    <m/>
    <m/>
    <m/>
    <m/>
    <m/>
    <m/>
    <m/>
    <m/>
    <m/>
    <m/>
    <m/>
    <m/>
    <n v="719.05700000000002"/>
    <m/>
    <m/>
    <m/>
    <m/>
    <m/>
    <m/>
    <m/>
    <m/>
    <m/>
    <m/>
    <m/>
    <m/>
    <m/>
    <m/>
    <m/>
    <m/>
    <m/>
    <m/>
    <m/>
    <m/>
    <m/>
  </r>
  <r>
    <s v="Lonzee04"/>
    <d v="2005-06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4"/>
    <d v="2005-06-03T00:00:00"/>
    <m/>
    <m/>
    <m/>
    <m/>
    <m/>
    <m/>
    <m/>
    <m/>
    <m/>
    <m/>
    <m/>
    <m/>
    <m/>
    <m/>
    <m/>
    <n v="1408.64"/>
    <n v="162.55500000000001"/>
    <m/>
    <m/>
    <m/>
    <m/>
    <m/>
    <m/>
    <m/>
    <m/>
    <m/>
    <m/>
    <m/>
    <m/>
    <m/>
    <n v="100.196"/>
    <m/>
    <m/>
    <m/>
    <m/>
    <m/>
    <n v="165.029"/>
    <m/>
    <m/>
    <m/>
    <m/>
    <m/>
    <m/>
    <m/>
    <m/>
    <m/>
    <m/>
    <m/>
    <m/>
    <m/>
    <m/>
    <m/>
    <m/>
    <n v="795.678"/>
    <m/>
    <m/>
    <m/>
    <m/>
    <m/>
    <m/>
    <m/>
    <m/>
    <m/>
    <m/>
    <m/>
    <m/>
    <m/>
    <m/>
    <m/>
    <m/>
    <m/>
    <m/>
    <m/>
    <m/>
    <m/>
  </r>
  <r>
    <s v="Lonzee04"/>
    <d v="2005-06-10T00:00:00"/>
    <m/>
    <m/>
    <m/>
    <m/>
    <m/>
    <m/>
    <m/>
    <m/>
    <m/>
    <m/>
    <m/>
    <m/>
    <m/>
    <m/>
    <m/>
    <n v="1532.42"/>
    <n v="215.74199999999999"/>
    <m/>
    <m/>
    <m/>
    <m/>
    <m/>
    <m/>
    <m/>
    <m/>
    <m/>
    <m/>
    <m/>
    <m/>
    <m/>
    <n v="123.77200000000001"/>
    <m/>
    <m/>
    <m/>
    <m/>
    <m/>
    <n v="135.56"/>
    <m/>
    <m/>
    <m/>
    <m/>
    <m/>
    <m/>
    <m/>
    <m/>
    <m/>
    <m/>
    <m/>
    <m/>
    <m/>
    <m/>
    <m/>
    <m/>
    <n v="760.31399999999996"/>
    <m/>
    <m/>
    <m/>
    <m/>
    <m/>
    <m/>
    <m/>
    <m/>
    <m/>
    <m/>
    <m/>
    <m/>
    <m/>
    <m/>
    <m/>
    <m/>
    <m/>
    <m/>
    <m/>
    <m/>
    <m/>
  </r>
  <r>
    <s v="Lonzee04"/>
    <d v="2005-06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4"/>
    <d v="2005-06-17T00:00:00"/>
    <m/>
    <m/>
    <m/>
    <m/>
    <m/>
    <m/>
    <m/>
    <m/>
    <m/>
    <m/>
    <m/>
    <m/>
    <m/>
    <m/>
    <m/>
    <n v="1732.81"/>
    <n v="380.73200000000003"/>
    <m/>
    <m/>
    <m/>
    <m/>
    <m/>
    <m/>
    <m/>
    <m/>
    <m/>
    <m/>
    <m/>
    <m/>
    <m/>
    <n v="153.24199999999999"/>
    <m/>
    <m/>
    <m/>
    <m/>
    <m/>
    <n v="88.408600000000007"/>
    <m/>
    <m/>
    <m/>
    <m/>
    <m/>
    <m/>
    <m/>
    <m/>
    <m/>
    <m/>
    <m/>
    <m/>
    <m/>
    <m/>
    <m/>
    <m/>
    <n v="736.73900000000003"/>
    <m/>
    <m/>
    <m/>
    <m/>
    <m/>
    <m/>
    <m/>
    <m/>
    <m/>
    <m/>
    <m/>
    <m/>
    <m/>
    <m/>
    <m/>
    <m/>
    <m/>
    <m/>
    <m/>
    <m/>
    <m/>
  </r>
  <r>
    <s v="Lonzee04"/>
    <d v="2005-06-23T00:00:00"/>
    <m/>
    <m/>
    <m/>
    <m/>
    <m/>
    <m/>
    <m/>
    <m/>
    <m/>
    <m/>
    <m/>
    <m/>
    <m/>
    <m/>
    <m/>
    <n v="2056.9699999999998"/>
    <n v="728.04300000000001"/>
    <m/>
    <m/>
    <m/>
    <m/>
    <m/>
    <m/>
    <m/>
    <m/>
    <m/>
    <m/>
    <m/>
    <m/>
    <m/>
    <n v="153.24199999999999"/>
    <m/>
    <m/>
    <m/>
    <m/>
    <m/>
    <n v="88.408600000000007"/>
    <m/>
    <m/>
    <m/>
    <m/>
    <m/>
    <m/>
    <m/>
    <m/>
    <m/>
    <m/>
    <m/>
    <m/>
    <m/>
    <m/>
    <m/>
    <m/>
    <n v="583.49699999999996"/>
    <m/>
    <m/>
    <m/>
    <m/>
    <m/>
    <m/>
    <m/>
    <m/>
    <m/>
    <m/>
    <m/>
    <m/>
    <m/>
    <m/>
    <m/>
    <m/>
    <m/>
    <m/>
    <m/>
    <m/>
    <m/>
  </r>
  <r>
    <s v="Lonzee04"/>
    <d v="2005-06-30T00:00:00"/>
    <m/>
    <m/>
    <m/>
    <m/>
    <m/>
    <m/>
    <m/>
    <m/>
    <m/>
    <m/>
    <m/>
    <m/>
    <m/>
    <m/>
    <m/>
    <n v="2068.7600000000002"/>
    <n v="940.07600000000002"/>
    <m/>
    <m/>
    <m/>
    <m/>
    <m/>
    <m/>
    <m/>
    <m/>
    <m/>
    <m/>
    <m/>
    <m/>
    <m/>
    <n v="170.923"/>
    <m/>
    <m/>
    <m/>
    <m/>
    <m/>
    <n v="41.257399999999997"/>
    <m/>
    <m/>
    <m/>
    <m/>
    <m/>
    <m/>
    <m/>
    <n v="70"/>
    <m/>
    <m/>
    <m/>
    <m/>
    <m/>
    <m/>
    <m/>
    <m/>
    <n v="559.92100000000005"/>
    <m/>
    <m/>
    <m/>
    <m/>
    <m/>
    <m/>
    <m/>
    <m/>
    <m/>
    <m/>
    <m/>
    <m/>
    <m/>
    <m/>
    <m/>
    <m/>
    <m/>
    <m/>
    <m/>
    <m/>
    <m/>
  </r>
  <r>
    <s v="Lonzee04"/>
    <d v="2005-07-07T00:00:00"/>
    <m/>
    <m/>
    <m/>
    <m/>
    <m/>
    <m/>
    <m/>
    <m/>
    <m/>
    <m/>
    <m/>
    <m/>
    <m/>
    <m/>
    <m/>
    <n v="2068.7600000000002"/>
    <n v="1052.0999999999999"/>
    <m/>
    <m/>
    <m/>
    <m/>
    <m/>
    <m/>
    <m/>
    <m/>
    <m/>
    <m/>
    <m/>
    <m/>
    <m/>
    <n v="229.86199999999999"/>
    <m/>
    <m/>
    <m/>
    <m/>
    <m/>
    <n v="0"/>
    <m/>
    <m/>
    <m/>
    <m/>
    <m/>
    <m/>
    <m/>
    <m/>
    <m/>
    <m/>
    <m/>
    <m/>
    <m/>
    <m/>
    <m/>
    <m/>
    <n v="506.87599999999998"/>
    <m/>
    <m/>
    <m/>
    <m/>
    <m/>
    <m/>
    <m/>
    <m/>
    <m/>
    <m/>
    <m/>
    <m/>
    <m/>
    <m/>
    <m/>
    <m/>
    <m/>
    <m/>
    <m/>
    <m/>
    <m/>
  </r>
  <r>
    <s v="Lonzee04"/>
    <d v="2005-07-14T00:00:00"/>
    <m/>
    <m/>
    <m/>
    <m/>
    <m/>
    <m/>
    <m/>
    <m/>
    <m/>
    <m/>
    <m/>
    <m/>
    <m/>
    <m/>
    <m/>
    <n v="2186.64"/>
    <n v="1152.36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4"/>
    <d v="2005-07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4"/>
    <d v="2005-07-20T00:00:00"/>
    <m/>
    <m/>
    <m/>
    <m/>
    <m/>
    <m/>
    <m/>
    <m/>
    <m/>
    <m/>
    <m/>
    <m/>
    <m/>
    <m/>
    <m/>
    <n v="1998.04"/>
    <n v="1082.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4"/>
    <d v="2005-07-3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4"/>
    <d v="2005-08-03T00:00:00"/>
    <m/>
    <m/>
    <m/>
    <m/>
    <m/>
    <m/>
    <m/>
    <m/>
    <m/>
    <m/>
    <m/>
    <m/>
    <m/>
    <m/>
    <m/>
    <n v="1962.67"/>
    <n v="1064.6199999999999"/>
    <m/>
    <m/>
    <m/>
    <m/>
    <m/>
    <m/>
    <m/>
    <n v="890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n v="464"/>
    <m/>
    <m/>
    <m/>
    <m/>
    <m/>
    <m/>
    <m/>
    <m/>
    <m/>
    <m/>
    <m/>
    <m/>
    <m/>
    <m/>
    <m/>
    <m/>
    <m/>
    <m/>
    <m/>
    <m/>
  </r>
  <r>
    <s v="Lonzee06"/>
    <d v="2006-10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6"/>
    <d v="2007-01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6"/>
    <d v="2007-03-2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6"/>
    <d v="2007-04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6"/>
    <d v="2007-05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6"/>
    <d v="2007-05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6"/>
    <d v="2007-06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6"/>
    <d v="2007-06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6"/>
    <d v="2007-06-3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6"/>
    <d v="2007-08-05T00:00:00"/>
    <m/>
    <m/>
    <m/>
    <m/>
    <m/>
    <m/>
    <m/>
    <m/>
    <m/>
    <m/>
    <m/>
    <m/>
    <m/>
    <m/>
    <m/>
    <m/>
    <m/>
    <m/>
    <m/>
    <m/>
    <m/>
    <m/>
    <m/>
    <m/>
    <n v="750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n v="464"/>
    <m/>
    <m/>
    <m/>
    <m/>
    <m/>
    <m/>
    <m/>
    <m/>
    <m/>
    <m/>
    <m/>
    <m/>
    <m/>
    <m/>
    <m/>
    <m/>
    <m/>
    <m/>
    <m/>
    <m/>
  </r>
  <r>
    <s v="Lonzee08"/>
    <d v="2008-11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8"/>
    <d v="2008-12-1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8"/>
    <d v="2009-03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8"/>
    <d v="2009-04-2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8"/>
    <d v="2009-06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8"/>
    <d v="2009-06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8"/>
    <d v="2009-06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8"/>
    <d v="2009-07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8"/>
    <d v="2009-07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onzee08"/>
    <d v="2009-08-07T00:00:00"/>
    <m/>
    <m/>
    <m/>
    <m/>
    <m/>
    <m/>
    <m/>
    <m/>
    <m/>
    <m/>
    <m/>
    <m/>
    <m/>
    <m/>
    <m/>
    <m/>
    <m/>
    <m/>
    <m/>
    <m/>
    <m/>
    <m/>
    <m/>
    <m/>
    <n v="910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n v="426"/>
    <m/>
    <m/>
    <m/>
    <m/>
    <m/>
    <m/>
    <m/>
    <m/>
    <m/>
    <m/>
    <m/>
    <m/>
    <m/>
    <m/>
    <m/>
    <m/>
    <m/>
    <m/>
    <m/>
    <m/>
  </r>
  <r>
    <s v="Mer73NRate0WaterDry"/>
    <m/>
    <m/>
    <m/>
    <m/>
    <m/>
    <m/>
    <m/>
    <m/>
    <m/>
    <m/>
    <m/>
    <m/>
    <m/>
    <m/>
    <m/>
    <m/>
    <m/>
    <m/>
    <m/>
    <m/>
    <m/>
    <n v="32.700000000000003"/>
    <m/>
    <n v="6984"/>
    <m/>
    <n v="246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73NRate15Water150"/>
    <m/>
    <m/>
    <m/>
    <m/>
    <m/>
    <m/>
    <m/>
    <m/>
    <m/>
    <m/>
    <m/>
    <m/>
    <m/>
    <m/>
    <m/>
    <m/>
    <m/>
    <m/>
    <m/>
    <m/>
    <m/>
    <n v="37"/>
    <m/>
    <n v="11360"/>
    <m/>
    <n v="40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73NRate15Water40"/>
    <m/>
    <m/>
    <m/>
    <m/>
    <m/>
    <m/>
    <m/>
    <m/>
    <m/>
    <m/>
    <m/>
    <m/>
    <m/>
    <m/>
    <m/>
    <m/>
    <m/>
    <m/>
    <m/>
    <m/>
    <m/>
    <n v="32"/>
    <m/>
    <n v="10804"/>
    <m/>
    <n v="31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73NRate15WaterDry"/>
    <m/>
    <m/>
    <m/>
    <m/>
    <m/>
    <m/>
    <m/>
    <m/>
    <m/>
    <m/>
    <m/>
    <m/>
    <m/>
    <m/>
    <m/>
    <m/>
    <n v="715"/>
    <m/>
    <m/>
    <m/>
    <m/>
    <n v="34.5"/>
    <m/>
    <n v="7980"/>
    <m/>
    <n v="26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86NRate15WaterDry"/>
    <m/>
    <m/>
    <m/>
    <m/>
    <m/>
    <m/>
    <m/>
    <m/>
    <m/>
    <m/>
    <m/>
    <m/>
    <m/>
    <m/>
    <m/>
    <m/>
    <n v="482"/>
    <m/>
    <m/>
    <m/>
    <m/>
    <n v="37.9"/>
    <m/>
    <n v="5046"/>
    <m/>
    <n v="19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86NRate15WaterWet"/>
    <m/>
    <m/>
    <m/>
    <m/>
    <m/>
    <m/>
    <m/>
    <m/>
    <m/>
    <m/>
    <m/>
    <m/>
    <m/>
    <m/>
    <m/>
    <m/>
    <n v="502"/>
    <m/>
    <m/>
    <m/>
    <m/>
    <n v="41.4"/>
    <m/>
    <n v="4615"/>
    <m/>
    <n v="19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86NRate60WaterDry"/>
    <m/>
    <m/>
    <m/>
    <m/>
    <m/>
    <m/>
    <m/>
    <m/>
    <m/>
    <m/>
    <m/>
    <m/>
    <m/>
    <m/>
    <m/>
    <m/>
    <n v="593"/>
    <m/>
    <m/>
    <m/>
    <m/>
    <n v="37.6"/>
    <m/>
    <n v="5907"/>
    <m/>
    <n v="23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r86NRate60WaterWet"/>
    <m/>
    <m/>
    <m/>
    <m/>
    <m/>
    <m/>
    <m/>
    <m/>
    <m/>
    <m/>
    <m/>
    <m/>
    <m/>
    <m/>
    <m/>
    <m/>
    <n v="735"/>
    <m/>
    <m/>
    <m/>
    <m/>
    <n v="41.6"/>
    <m/>
    <n v="6303"/>
    <m/>
    <n v="264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00Date2002-09-10"/>
    <m/>
    <m/>
    <m/>
    <m/>
    <m/>
    <m/>
    <m/>
    <m/>
    <m/>
    <m/>
    <m/>
    <m/>
    <m/>
    <m/>
    <m/>
    <m/>
    <m/>
    <m/>
    <m/>
    <m/>
    <m/>
    <m/>
    <m/>
    <m/>
    <m/>
    <n v="412.14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00Date2002-09-10"/>
    <d v="2002-07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00Date2002-09-10"/>
    <d v="2002-09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00Date2002-09-10"/>
    <d v="2002-11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64"/>
    <m/>
    <m/>
    <m/>
    <m/>
    <m/>
    <m/>
    <m/>
    <m/>
    <m/>
    <m/>
    <m/>
    <m/>
    <m/>
    <m/>
    <m/>
    <m/>
    <m/>
    <m/>
    <m/>
    <m/>
  </r>
  <r>
    <s v="MouseRemoval0.00Date2002-09-10"/>
    <d v="2002-10-3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"/>
    <m/>
    <m/>
    <m/>
    <m/>
    <m/>
    <m/>
    <m/>
    <m/>
    <m/>
    <n v="879"/>
    <m/>
    <m/>
    <m/>
    <m/>
    <m/>
    <m/>
    <m/>
    <m/>
    <m/>
    <m/>
    <m/>
    <m/>
    <m/>
    <m/>
    <m/>
    <m/>
    <m/>
    <m/>
    <m/>
    <m/>
  </r>
  <r>
    <s v="MouseRemoval0.00Date2002-09-10"/>
    <d v="2002-11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00Date2002-09-10"/>
    <d v="2002-11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"/>
    <m/>
    <m/>
    <m/>
    <m/>
    <m/>
    <m/>
    <m/>
    <m/>
    <m/>
    <n v="793"/>
    <m/>
    <m/>
    <m/>
    <m/>
    <m/>
    <m/>
    <m/>
    <m/>
    <m/>
    <m/>
    <m/>
    <m/>
    <m/>
    <m/>
    <m/>
    <m/>
    <m/>
    <m/>
    <m/>
    <m/>
  </r>
  <r>
    <s v="MouseRemoval0.00Date2002-09-10"/>
    <d v="2002-12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05Date2002-09-10"/>
    <m/>
    <m/>
    <m/>
    <m/>
    <m/>
    <m/>
    <m/>
    <m/>
    <m/>
    <m/>
    <m/>
    <m/>
    <m/>
    <m/>
    <m/>
    <m/>
    <m/>
    <m/>
    <m/>
    <m/>
    <m/>
    <m/>
    <m/>
    <m/>
    <m/>
    <n v="413.2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05Date2002-10-11"/>
    <m/>
    <m/>
    <m/>
    <m/>
    <m/>
    <m/>
    <m/>
    <m/>
    <m/>
    <m/>
    <m/>
    <m/>
    <m/>
    <m/>
    <m/>
    <m/>
    <m/>
    <m/>
    <m/>
    <m/>
    <m/>
    <m/>
    <m/>
    <m/>
    <m/>
    <n v="428.9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05Date2002-10-31"/>
    <m/>
    <m/>
    <m/>
    <m/>
    <m/>
    <m/>
    <m/>
    <m/>
    <m/>
    <m/>
    <m/>
    <m/>
    <m/>
    <m/>
    <m/>
    <m/>
    <m/>
    <m/>
    <m/>
    <m/>
    <m/>
    <m/>
    <m/>
    <m/>
    <m/>
    <n v="483.64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05Date2002-12-13"/>
    <m/>
    <m/>
    <m/>
    <m/>
    <m/>
    <m/>
    <m/>
    <m/>
    <m/>
    <m/>
    <m/>
    <m/>
    <m/>
    <m/>
    <m/>
    <m/>
    <m/>
    <m/>
    <m/>
    <m/>
    <m/>
    <m/>
    <m/>
    <m/>
    <m/>
    <n v="443.54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10Date2002-09-10"/>
    <m/>
    <m/>
    <m/>
    <m/>
    <m/>
    <m/>
    <m/>
    <m/>
    <m/>
    <m/>
    <m/>
    <m/>
    <m/>
    <m/>
    <m/>
    <m/>
    <m/>
    <m/>
    <m/>
    <m/>
    <m/>
    <m/>
    <m/>
    <m/>
    <m/>
    <n v="394.4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10Date2002-10-11"/>
    <m/>
    <m/>
    <m/>
    <m/>
    <m/>
    <m/>
    <m/>
    <m/>
    <m/>
    <m/>
    <m/>
    <m/>
    <m/>
    <m/>
    <m/>
    <m/>
    <m/>
    <m/>
    <m/>
    <m/>
    <m/>
    <m/>
    <m/>
    <m/>
    <m/>
    <n v="425.7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10Date2002-10-31"/>
    <m/>
    <m/>
    <m/>
    <m/>
    <m/>
    <m/>
    <m/>
    <m/>
    <m/>
    <m/>
    <m/>
    <m/>
    <m/>
    <m/>
    <m/>
    <m/>
    <m/>
    <m/>
    <m/>
    <m/>
    <m/>
    <m/>
    <m/>
    <m/>
    <m/>
    <n v="407.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10Date2002-12-13"/>
    <m/>
    <m/>
    <m/>
    <m/>
    <m/>
    <m/>
    <m/>
    <m/>
    <m/>
    <m/>
    <m/>
    <m/>
    <m/>
    <m/>
    <m/>
    <m/>
    <m/>
    <m/>
    <m/>
    <m/>
    <m/>
    <m/>
    <m/>
    <m/>
    <m/>
    <n v="348.24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25Date2002-09-10"/>
    <m/>
    <m/>
    <m/>
    <m/>
    <m/>
    <m/>
    <m/>
    <m/>
    <m/>
    <m/>
    <m/>
    <m/>
    <m/>
    <m/>
    <m/>
    <m/>
    <m/>
    <m/>
    <m/>
    <m/>
    <m/>
    <m/>
    <m/>
    <m/>
    <m/>
    <n v="478.49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25Date2002-10-11"/>
    <m/>
    <m/>
    <m/>
    <m/>
    <m/>
    <m/>
    <m/>
    <m/>
    <m/>
    <m/>
    <m/>
    <m/>
    <m/>
    <m/>
    <m/>
    <m/>
    <m/>
    <m/>
    <m/>
    <m/>
    <m/>
    <m/>
    <m/>
    <m/>
    <m/>
    <n v="355.8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25Date2002-10-31"/>
    <m/>
    <m/>
    <m/>
    <m/>
    <m/>
    <m/>
    <m/>
    <m/>
    <m/>
    <m/>
    <m/>
    <m/>
    <m/>
    <m/>
    <m/>
    <m/>
    <m/>
    <m/>
    <m/>
    <m/>
    <m/>
    <m/>
    <m/>
    <m/>
    <m/>
    <n v="331.7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25Date2002-12-13"/>
    <m/>
    <m/>
    <m/>
    <m/>
    <m/>
    <m/>
    <m/>
    <m/>
    <m/>
    <m/>
    <m/>
    <m/>
    <m/>
    <m/>
    <m/>
    <m/>
    <m/>
    <m/>
    <m/>
    <m/>
    <m/>
    <m/>
    <m/>
    <m/>
    <m/>
    <n v="291.2099999999999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50Date2002-09-10"/>
    <m/>
    <m/>
    <m/>
    <m/>
    <m/>
    <m/>
    <m/>
    <m/>
    <m/>
    <m/>
    <m/>
    <m/>
    <m/>
    <m/>
    <m/>
    <m/>
    <m/>
    <m/>
    <m/>
    <m/>
    <m/>
    <m/>
    <m/>
    <m/>
    <m/>
    <n v="398.0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50Date2002-10-11"/>
    <m/>
    <m/>
    <m/>
    <m/>
    <m/>
    <m/>
    <m/>
    <m/>
    <m/>
    <m/>
    <m/>
    <m/>
    <m/>
    <m/>
    <m/>
    <m/>
    <m/>
    <m/>
    <m/>
    <m/>
    <m/>
    <m/>
    <m/>
    <m/>
    <m/>
    <n v="361.5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50Date2002-10-31"/>
    <m/>
    <m/>
    <m/>
    <m/>
    <m/>
    <m/>
    <m/>
    <m/>
    <m/>
    <m/>
    <m/>
    <m/>
    <m/>
    <m/>
    <m/>
    <m/>
    <m/>
    <m/>
    <m/>
    <m/>
    <m/>
    <m/>
    <m/>
    <m/>
    <m/>
    <n v="270.5299999999999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useRemoval0.50Date2002-12-13"/>
    <m/>
    <m/>
    <m/>
    <m/>
    <m/>
    <m/>
    <m/>
    <m/>
    <m/>
    <m/>
    <m/>
    <m/>
    <m/>
    <m/>
    <m/>
    <m/>
    <m/>
    <m/>
    <m/>
    <m/>
    <m/>
    <m/>
    <m/>
    <m/>
    <m/>
    <n v="186.7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ngwee2012CultJanzTOS1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7"/>
    <n v="120"/>
    <n v="1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ngwee2012CultJanzTOS2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9"/>
    <n v="110"/>
    <n v="1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ngwee2012CultJanzTOS3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7"/>
    <n v="96"/>
    <n v="1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ngwee2012CultLangTOS1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7"/>
    <n v="119"/>
    <n v="1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ngwee2012CultLangTOS2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3"/>
    <n v="110"/>
    <n v="1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ngwee2012CultLangTOS3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7"/>
    <n v="94"/>
    <n v="1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gga2013CvGregoryWaterDry"/>
    <d v="2013-12-31T00:00:00"/>
    <s v="EGAGregory"/>
    <m/>
    <m/>
    <m/>
    <m/>
    <m/>
    <m/>
    <m/>
    <m/>
    <m/>
    <m/>
    <m/>
    <m/>
    <m/>
    <m/>
    <n v="554"/>
    <m/>
    <m/>
    <m/>
    <m/>
    <n v="24.066144987450201"/>
    <m/>
    <n v="6773"/>
    <n v="11.9"/>
    <n v="16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gga2013CvGregoryWaterWet"/>
    <d v="2013-12-31T00:00:00"/>
    <s v="EGAGregory"/>
    <m/>
    <m/>
    <m/>
    <m/>
    <m/>
    <m/>
    <m/>
    <m/>
    <m/>
    <m/>
    <m/>
    <m/>
    <m/>
    <m/>
    <n v="994"/>
    <m/>
    <m/>
    <m/>
    <m/>
    <n v="37.451262056228202"/>
    <m/>
    <n v="9746"/>
    <n v="6.9"/>
    <n v="36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gga2013CvLivingstonWaterDry"/>
    <d v="2013-12-31T00:00:00"/>
    <s v="Livingston"/>
    <m/>
    <m/>
    <m/>
    <m/>
    <m/>
    <m/>
    <m/>
    <m/>
    <m/>
    <m/>
    <m/>
    <m/>
    <m/>
    <m/>
    <n v="610"/>
    <m/>
    <m/>
    <m/>
    <m/>
    <n v="27.167235494880501"/>
    <m/>
    <n v="7325"/>
    <n v="8.6999999999999993"/>
    <n v="199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gga2013CvLivingstonWaterWet"/>
    <d v="2013-12-31T00:00:00"/>
    <s v="Livingston"/>
    <m/>
    <m/>
    <m/>
    <m/>
    <m/>
    <m/>
    <m/>
    <m/>
    <m/>
    <m/>
    <m/>
    <m/>
    <m/>
    <m/>
    <n v="787"/>
    <m/>
    <m/>
    <m/>
    <m/>
    <n v="34.2661336379212"/>
    <m/>
    <n v="8755"/>
    <n v="7.5"/>
    <n v="30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gga2014CvGregoryWaterDry"/>
    <d v="2014-12-31T00:00:00"/>
    <s v="EGAGregory"/>
    <m/>
    <m/>
    <m/>
    <m/>
    <m/>
    <m/>
    <m/>
    <m/>
    <m/>
    <m/>
    <m/>
    <m/>
    <m/>
    <m/>
    <n v="1437"/>
    <m/>
    <m/>
    <m/>
    <m/>
    <n v="34.589800443458998"/>
    <m/>
    <n v="13530"/>
    <n v="8.6999999999999993"/>
    <n v="46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gga2014CvGregoryWaterWet"/>
    <d v="2014-12-31T00:00:00"/>
    <s v="EGAGregory"/>
    <m/>
    <m/>
    <m/>
    <m/>
    <m/>
    <m/>
    <m/>
    <m/>
    <m/>
    <m/>
    <m/>
    <m/>
    <m/>
    <m/>
    <n v="1784"/>
    <m/>
    <m/>
    <m/>
    <m/>
    <n v="39.907038512616197"/>
    <m/>
    <n v="15060"/>
    <n v="7.6"/>
    <n v="60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gga2014CvLivingstonWaterDry"/>
    <d v="2014-12-31T00:00:00"/>
    <s v="Livingston"/>
    <m/>
    <m/>
    <m/>
    <m/>
    <m/>
    <m/>
    <m/>
    <m/>
    <m/>
    <m/>
    <m/>
    <m/>
    <m/>
    <m/>
    <n v="1392"/>
    <m/>
    <m/>
    <m/>
    <m/>
    <n v="35.587489433643299"/>
    <m/>
    <n v="11830"/>
    <n v="10.3"/>
    <n v="42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gga2014CvLivingstonWaterWet"/>
    <d v="2014-12-31T00:00:00"/>
    <s v="Livingston"/>
    <m/>
    <m/>
    <m/>
    <m/>
    <m/>
    <m/>
    <m/>
    <m/>
    <m/>
    <m/>
    <m/>
    <m/>
    <m/>
    <m/>
    <n v="1408"/>
    <m/>
    <m/>
    <m/>
    <m/>
    <n v="37.192118226601004"/>
    <m/>
    <n v="12180"/>
    <n v="7.5"/>
    <n v="453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Beverley90_Early"/>
    <m/>
    <m/>
    <m/>
    <m/>
    <m/>
    <m/>
    <m/>
    <m/>
    <m/>
    <m/>
    <m/>
    <m/>
    <m/>
    <m/>
    <m/>
    <m/>
    <n v="641.5"/>
    <m/>
    <m/>
    <m/>
    <n v="2.1000000000000001E-2"/>
    <n v="34.700000000000003"/>
    <n v="5.4"/>
    <n v="7384.5"/>
    <n v="12.2"/>
    <n v="254.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Beverley90_Late"/>
    <m/>
    <m/>
    <m/>
    <m/>
    <m/>
    <m/>
    <m/>
    <m/>
    <m/>
    <m/>
    <m/>
    <m/>
    <m/>
    <m/>
    <m/>
    <m/>
    <n v="521.70000000000005"/>
    <m/>
    <m/>
    <m/>
    <n v="2.4E-2"/>
    <n v="36.299999999999997"/>
    <n v="4.9000000000000004"/>
    <n v="5706.2"/>
    <n v="13.5"/>
    <n v="207.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Beverley90_n15"/>
    <m/>
    <m/>
    <m/>
    <m/>
    <m/>
    <m/>
    <m/>
    <m/>
    <m/>
    <m/>
    <m/>
    <m/>
    <m/>
    <m/>
    <m/>
    <n v="5"/>
    <n v="624"/>
    <m/>
    <m/>
    <m/>
    <n v="1.7999999999999999E-2"/>
    <n v="30.4"/>
    <n v="3.5"/>
    <n v="5734"/>
    <n v="10.1"/>
    <n v="19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Beverley90_n30"/>
    <m/>
    <m/>
    <m/>
    <m/>
    <m/>
    <m/>
    <m/>
    <m/>
    <m/>
    <m/>
    <m/>
    <m/>
    <m/>
    <m/>
    <m/>
    <n v="6.3"/>
    <n v="690"/>
    <m/>
    <m/>
    <m/>
    <n v="0.02"/>
    <n v="30.5"/>
    <n v="4.5"/>
    <n v="6474"/>
    <n v="11.5"/>
    <n v="224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Beverley90_n60"/>
    <m/>
    <m/>
    <m/>
    <m/>
    <m/>
    <m/>
    <m/>
    <m/>
    <m/>
    <m/>
    <m/>
    <m/>
    <m/>
    <m/>
    <m/>
    <n v="7.5"/>
    <n v="735"/>
    <m/>
    <m/>
    <m/>
    <n v="2.3E-2"/>
    <n v="25.6"/>
    <n v="5.4"/>
    <n v="9196"/>
    <n v="13.1"/>
    <n v="23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Corrigin_10mmBasal"/>
    <m/>
    <m/>
    <m/>
    <m/>
    <m/>
    <m/>
    <m/>
    <m/>
    <m/>
    <m/>
    <m/>
    <m/>
    <m/>
    <m/>
    <m/>
    <m/>
    <m/>
    <m/>
    <m/>
    <m/>
    <n v="1.66E-2"/>
    <m/>
    <n v="5.2789999999999999"/>
    <m/>
    <n v="9.5"/>
    <n v="31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Corrigin_10mmBasalTopDress"/>
    <m/>
    <m/>
    <m/>
    <m/>
    <m/>
    <m/>
    <m/>
    <m/>
    <m/>
    <m/>
    <m/>
    <m/>
    <m/>
    <m/>
    <m/>
    <m/>
    <m/>
    <m/>
    <m/>
    <m/>
    <n v="1.7299999999999999E-2"/>
    <m/>
    <n v="5.9169999999999998"/>
    <m/>
    <n v="9.9"/>
    <n v="34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Corrigin_40mmBasal"/>
    <m/>
    <m/>
    <m/>
    <m/>
    <m/>
    <m/>
    <m/>
    <m/>
    <m/>
    <m/>
    <m/>
    <m/>
    <m/>
    <m/>
    <m/>
    <m/>
    <m/>
    <m/>
    <m/>
    <m/>
    <n v="1.49E-2"/>
    <m/>
    <n v="4.1870000000000003"/>
    <m/>
    <n v="8.6"/>
    <n v="28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Corrigin_40mmBasalTopDress"/>
    <m/>
    <m/>
    <m/>
    <m/>
    <m/>
    <m/>
    <m/>
    <m/>
    <m/>
    <m/>
    <m/>
    <m/>
    <m/>
    <m/>
    <m/>
    <m/>
    <m/>
    <m/>
    <m/>
    <m/>
    <n v="2.06E-2"/>
    <m/>
    <n v="6.7569999999999997"/>
    <m/>
    <n v="11.8"/>
    <n v="32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Corrigin_DryBasal"/>
    <m/>
    <m/>
    <m/>
    <m/>
    <m/>
    <m/>
    <m/>
    <m/>
    <m/>
    <m/>
    <m/>
    <m/>
    <m/>
    <m/>
    <m/>
    <m/>
    <m/>
    <m/>
    <m/>
    <m/>
    <n v="1.7600000000000001E-2"/>
    <m/>
    <n v="4.0129999999999999"/>
    <m/>
    <n v="10.1"/>
    <n v="22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Corrigin_DryBasalTopDress"/>
    <m/>
    <m/>
    <m/>
    <m/>
    <m/>
    <m/>
    <m/>
    <m/>
    <m/>
    <m/>
    <m/>
    <m/>
    <m/>
    <m/>
    <m/>
    <m/>
    <m/>
    <m/>
    <m/>
    <m/>
    <n v="1.7600000000000001E-2"/>
    <m/>
    <n v="4.2060000000000004"/>
    <m/>
    <n v="10.1"/>
    <n v="239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Moora94_N0"/>
    <m/>
    <m/>
    <m/>
    <m/>
    <m/>
    <m/>
    <m/>
    <m/>
    <m/>
    <m/>
    <m/>
    <m/>
    <m/>
    <m/>
    <m/>
    <m/>
    <m/>
    <m/>
    <m/>
    <m/>
    <n v="1.84E-2"/>
    <m/>
    <n v="2.99"/>
    <m/>
    <n v="10.5"/>
    <n v="16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Moora94_N50"/>
    <m/>
    <m/>
    <m/>
    <m/>
    <m/>
    <m/>
    <m/>
    <m/>
    <m/>
    <m/>
    <m/>
    <m/>
    <m/>
    <m/>
    <m/>
    <m/>
    <m/>
    <m/>
    <m/>
    <m/>
    <n v="2.0400000000000001E-2"/>
    <m/>
    <n v="4.55"/>
    <m/>
    <n v="11.6"/>
    <n v="22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Moora95_N0"/>
    <m/>
    <m/>
    <m/>
    <m/>
    <m/>
    <m/>
    <m/>
    <m/>
    <m/>
    <m/>
    <m/>
    <m/>
    <m/>
    <m/>
    <m/>
    <n v="3.7"/>
    <n v="388"/>
    <m/>
    <m/>
    <m/>
    <n v="1.66E-2"/>
    <n v="38.5"/>
    <n v="2.66"/>
    <n v="4155"/>
    <n v="9.5"/>
    <n v="16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Moora95_N80"/>
    <m/>
    <m/>
    <m/>
    <m/>
    <m/>
    <m/>
    <m/>
    <m/>
    <m/>
    <m/>
    <m/>
    <m/>
    <m/>
    <m/>
    <m/>
    <m/>
    <m/>
    <m/>
    <m/>
    <m/>
    <n v="1.8200000000000001E-2"/>
    <n v="32.1"/>
    <n v="3.82"/>
    <n v="6542.2"/>
    <n v="10.4"/>
    <n v="21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Wongan83_Single"/>
    <m/>
    <m/>
    <m/>
    <m/>
    <m/>
    <m/>
    <m/>
    <m/>
    <m/>
    <m/>
    <m/>
    <m/>
    <m/>
    <m/>
    <m/>
    <m/>
    <n v="773.7"/>
    <m/>
    <m/>
    <m/>
    <m/>
    <m/>
    <m/>
    <n v="9857"/>
    <m/>
    <n v="322.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Wongan84_N000"/>
    <m/>
    <m/>
    <m/>
    <m/>
    <m/>
    <m/>
    <m/>
    <m/>
    <m/>
    <m/>
    <m/>
    <m/>
    <m/>
    <m/>
    <m/>
    <m/>
    <m/>
    <m/>
    <m/>
    <m/>
    <n v="1.9400000000000001E-2"/>
    <n v="34.299999999999997"/>
    <n v="3.3"/>
    <n v="4956.2"/>
    <n v="11.1"/>
    <n v="17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Wongan84_N050"/>
    <m/>
    <m/>
    <m/>
    <m/>
    <m/>
    <m/>
    <m/>
    <m/>
    <m/>
    <m/>
    <m/>
    <m/>
    <m/>
    <m/>
    <m/>
    <m/>
    <m/>
    <m/>
    <m/>
    <m/>
    <n v="1.9199999999999998E-2"/>
    <n v="32.799999999999997"/>
    <n v="4.8"/>
    <n v="7621.9"/>
    <n v="11"/>
    <n v="25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Wongan84_N300"/>
    <m/>
    <m/>
    <m/>
    <m/>
    <m/>
    <m/>
    <m/>
    <m/>
    <m/>
    <m/>
    <m/>
    <m/>
    <m/>
    <m/>
    <m/>
    <m/>
    <m/>
    <m/>
    <m/>
    <m/>
    <n v="2.35E-2"/>
    <n v="31.7"/>
    <n v="5.4"/>
    <n v="7255.5"/>
    <n v="13.4"/>
    <n v="23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heat_Wongan84_N325"/>
    <m/>
    <m/>
    <m/>
    <m/>
    <m/>
    <m/>
    <m/>
    <m/>
    <m/>
    <m/>
    <m/>
    <m/>
    <m/>
    <m/>
    <m/>
    <m/>
    <m/>
    <m/>
    <m/>
    <m/>
    <n v="2.4199999999999999E-2"/>
    <n v="31.6"/>
    <n v="6.3"/>
    <n v="8227.7999999999993"/>
    <n v="13.8"/>
    <n v="26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RippedN0"/>
    <d v="1983-09-07T00:00:00"/>
    <m/>
    <m/>
    <m/>
    <m/>
    <m/>
    <m/>
    <m/>
    <m/>
    <m/>
    <m/>
    <m/>
    <m/>
    <m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RippedN0"/>
    <d v="1983-10-21T00:00:00"/>
    <m/>
    <m/>
    <m/>
    <m/>
    <m/>
    <m/>
    <m/>
    <m/>
    <m/>
    <m/>
    <m/>
    <m/>
    <m/>
    <m/>
    <m/>
    <n v="4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RippedN0"/>
    <d v="1983-11-30T00:00:00"/>
    <m/>
    <m/>
    <m/>
    <m/>
    <m/>
    <m/>
    <m/>
    <m/>
    <m/>
    <m/>
    <m/>
    <m/>
    <m/>
    <m/>
    <m/>
    <n v="590"/>
    <m/>
    <m/>
    <m/>
    <n v="2.06E-2"/>
    <n v="27.7"/>
    <n v="6.1"/>
    <n v="8221.1"/>
    <n v="11.7"/>
    <n v="296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RippedN10"/>
    <d v="1983-09-07T00:00:00"/>
    <m/>
    <m/>
    <m/>
    <m/>
    <m/>
    <m/>
    <m/>
    <m/>
    <m/>
    <m/>
    <m/>
    <m/>
    <m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RippedN10"/>
    <d v="1983-10-21T00:00:00"/>
    <m/>
    <m/>
    <m/>
    <m/>
    <m/>
    <m/>
    <m/>
    <m/>
    <m/>
    <m/>
    <m/>
    <m/>
    <m/>
    <m/>
    <m/>
    <n v="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RippedN10"/>
    <d v="1983-11-30T00:00:00"/>
    <m/>
    <m/>
    <m/>
    <m/>
    <m/>
    <m/>
    <m/>
    <m/>
    <m/>
    <m/>
    <m/>
    <m/>
    <m/>
    <m/>
    <m/>
    <n v="580"/>
    <m/>
    <m/>
    <m/>
    <n v="2.0400000000000001E-2"/>
    <n v="30.9"/>
    <n v="5.7"/>
    <n v="8114.9"/>
    <n v="11.6"/>
    <n v="28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RippedN100"/>
    <d v="1983-09-07T00:00:00"/>
    <m/>
    <m/>
    <m/>
    <m/>
    <m/>
    <m/>
    <m/>
    <m/>
    <m/>
    <m/>
    <m/>
    <m/>
    <m/>
    <m/>
    <m/>
    <n v="2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RippedN100"/>
    <d v="1983-10-21T00:00:00"/>
    <m/>
    <m/>
    <m/>
    <m/>
    <m/>
    <m/>
    <m/>
    <m/>
    <m/>
    <m/>
    <m/>
    <m/>
    <m/>
    <m/>
    <m/>
    <n v="8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RippedN100"/>
    <d v="1983-11-30T00:00:00"/>
    <m/>
    <m/>
    <m/>
    <m/>
    <m/>
    <m/>
    <m/>
    <m/>
    <m/>
    <m/>
    <m/>
    <m/>
    <m/>
    <m/>
    <m/>
    <n v="820"/>
    <m/>
    <m/>
    <m/>
    <n v="2.52E-2"/>
    <n v="22.7"/>
    <n v="8"/>
    <n v="10786.68"/>
    <n v="14.3"/>
    <n v="31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RippedN25"/>
    <d v="1983-09-07T00:00:00"/>
    <m/>
    <m/>
    <m/>
    <m/>
    <m/>
    <m/>
    <m/>
    <m/>
    <m/>
    <m/>
    <m/>
    <m/>
    <m/>
    <m/>
    <m/>
    <n v="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RippedN25"/>
    <d v="1983-10-21T00:00:00"/>
    <m/>
    <m/>
    <m/>
    <m/>
    <m/>
    <m/>
    <m/>
    <m/>
    <m/>
    <m/>
    <m/>
    <m/>
    <m/>
    <m/>
    <m/>
    <n v="6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RippedN25"/>
    <d v="1983-11-30T00:00:00"/>
    <m/>
    <m/>
    <m/>
    <m/>
    <m/>
    <m/>
    <m/>
    <m/>
    <m/>
    <m/>
    <m/>
    <m/>
    <m/>
    <m/>
    <m/>
    <n v="730"/>
    <m/>
    <m/>
    <m/>
    <n v="1.83E-2"/>
    <n v="21.7"/>
    <n v="6"/>
    <n v="11694.5"/>
    <n v="10.4"/>
    <n v="32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RippedN50"/>
    <d v="1983-09-07T00:00:00"/>
    <m/>
    <m/>
    <m/>
    <m/>
    <m/>
    <m/>
    <m/>
    <m/>
    <m/>
    <m/>
    <m/>
    <m/>
    <m/>
    <m/>
    <m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RippedN50"/>
    <d v="1983-10-21T00:00:00"/>
    <m/>
    <m/>
    <m/>
    <m/>
    <m/>
    <m/>
    <m/>
    <m/>
    <m/>
    <m/>
    <m/>
    <m/>
    <m/>
    <m/>
    <m/>
    <n v="8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RippedN50"/>
    <d v="1983-11-30T00:00:00"/>
    <m/>
    <m/>
    <m/>
    <m/>
    <m/>
    <m/>
    <m/>
    <m/>
    <m/>
    <m/>
    <m/>
    <m/>
    <m/>
    <m/>
    <m/>
    <n v="750"/>
    <m/>
    <m/>
    <m/>
    <n v="2.1399999999999999E-2"/>
    <n v="24.5"/>
    <n v="7.1"/>
    <n v="10901.3"/>
    <n v="12.2"/>
    <n v="33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UnrippedN0"/>
    <d v="1983-09-07T00:00:00"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UnrippedN0"/>
    <d v="1983-10-21T00:00:00"/>
    <m/>
    <m/>
    <m/>
    <m/>
    <m/>
    <m/>
    <m/>
    <m/>
    <m/>
    <m/>
    <m/>
    <m/>
    <m/>
    <m/>
    <m/>
    <n v="2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UnrippedN0"/>
    <d v="1983-11-30T00:00:00"/>
    <m/>
    <m/>
    <m/>
    <m/>
    <m/>
    <m/>
    <m/>
    <m/>
    <m/>
    <m/>
    <m/>
    <m/>
    <m/>
    <m/>
    <m/>
    <n v="240"/>
    <m/>
    <m/>
    <m/>
    <n v="1.67E-2"/>
    <n v="26.6"/>
    <n v="2"/>
    <n v="3717.8"/>
    <n v="9.5"/>
    <n v="120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UnrippedN10"/>
    <d v="1983-09-07T00:00:00"/>
    <m/>
    <m/>
    <m/>
    <m/>
    <m/>
    <m/>
    <m/>
    <m/>
    <m/>
    <m/>
    <m/>
    <m/>
    <m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UnrippedN10"/>
    <d v="1983-10-21T00:00:00"/>
    <m/>
    <m/>
    <m/>
    <m/>
    <m/>
    <m/>
    <m/>
    <m/>
    <m/>
    <m/>
    <m/>
    <m/>
    <m/>
    <m/>
    <m/>
    <n v="3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UnrippedN10"/>
    <d v="1983-11-30T00:00:00"/>
    <m/>
    <m/>
    <m/>
    <m/>
    <m/>
    <m/>
    <m/>
    <m/>
    <m/>
    <m/>
    <m/>
    <m/>
    <m/>
    <m/>
    <m/>
    <n v="320"/>
    <m/>
    <m/>
    <m/>
    <n v="1.7399999999999999E-2"/>
    <n v="27.2"/>
    <n v="2.9"/>
    <n v="5286.9"/>
    <n v="9.8000000000000007"/>
    <n v="167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UnrippedN100"/>
    <d v="1983-09-07T00:00:00"/>
    <m/>
    <m/>
    <m/>
    <m/>
    <m/>
    <m/>
    <m/>
    <m/>
    <m/>
    <m/>
    <m/>
    <m/>
    <m/>
    <m/>
    <m/>
    <n v="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UnrippedN100"/>
    <d v="1983-10-21T00:00:00"/>
    <m/>
    <m/>
    <m/>
    <m/>
    <m/>
    <m/>
    <m/>
    <m/>
    <m/>
    <m/>
    <m/>
    <m/>
    <m/>
    <m/>
    <m/>
    <n v="6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UnrippedN100"/>
    <d v="1983-11-30T00:00:00"/>
    <m/>
    <m/>
    <m/>
    <m/>
    <m/>
    <m/>
    <m/>
    <m/>
    <m/>
    <m/>
    <m/>
    <m/>
    <m/>
    <m/>
    <m/>
    <n v="600"/>
    <m/>
    <m/>
    <m/>
    <n v="1.8800000000000001E-2"/>
    <n v="27"/>
    <n v="6.1"/>
    <n v="8349.2999999999993"/>
    <n v="10.6"/>
    <n v="32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UnrippedN25"/>
    <d v="1983-09-07T00:00:00"/>
    <m/>
    <m/>
    <m/>
    <m/>
    <m/>
    <m/>
    <m/>
    <m/>
    <m/>
    <m/>
    <m/>
    <m/>
    <m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UnrippedN25"/>
    <d v="1983-10-21T00:00:00"/>
    <m/>
    <m/>
    <m/>
    <m/>
    <m/>
    <m/>
    <m/>
    <m/>
    <m/>
    <m/>
    <m/>
    <m/>
    <m/>
    <m/>
    <m/>
    <n v="4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UnrippedN25"/>
    <d v="1983-11-30T00:00:00"/>
    <m/>
    <m/>
    <m/>
    <m/>
    <m/>
    <m/>
    <m/>
    <m/>
    <m/>
    <m/>
    <m/>
    <m/>
    <m/>
    <m/>
    <m/>
    <n v="390"/>
    <m/>
    <m/>
    <m/>
    <n v="1.83E-2"/>
    <n v="28.5"/>
    <n v="3.7"/>
    <n v="6170.5"/>
    <n v="10.4"/>
    <n v="202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UnrippedN50"/>
    <d v="1983-09-07T00:00:00"/>
    <m/>
    <m/>
    <m/>
    <m/>
    <m/>
    <m/>
    <m/>
    <m/>
    <m/>
    <m/>
    <m/>
    <m/>
    <m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UnrippedN50"/>
    <d v="1983-10-21T00:00:00"/>
    <m/>
    <m/>
    <m/>
    <m/>
    <m/>
    <m/>
    <m/>
    <m/>
    <m/>
    <m/>
    <m/>
    <m/>
    <m/>
    <m/>
    <m/>
    <n v="4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ongan83SoilUnrippedN50"/>
    <d v="1983-11-30T00:00:00"/>
    <m/>
    <m/>
    <m/>
    <m/>
    <m/>
    <m/>
    <m/>
    <m/>
    <m/>
    <m/>
    <m/>
    <m/>
    <m/>
    <m/>
    <m/>
    <n v="520"/>
    <m/>
    <m/>
    <m/>
    <n v="1.8700000000000001E-2"/>
    <n v="27.5"/>
    <n v="4.7"/>
    <n v="7501"/>
    <n v="10.6"/>
    <n v="251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6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6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6-2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6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6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6-2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6-2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6-26T00:00:00"/>
    <m/>
    <m/>
    <n v="904.78270880573803"/>
    <m/>
    <n v="0.46336650178340999"/>
    <n v="0.52871179953828895"/>
    <n v="0.54485817589700702"/>
    <n v="0.52897094450766602"/>
    <n v="0.51462622600062802"/>
    <n v="0.54345742022487398"/>
    <n v="0.50275464008076498"/>
    <n v="0.46624444147805399"/>
    <n v="0.43092339451799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6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6-2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6-2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6-3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0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1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2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2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25T00:00:00"/>
    <m/>
    <m/>
    <n v="897.75645123572303"/>
    <m/>
    <n v="0.44612710192039101"/>
    <n v="0.52952518366686097"/>
    <n v="0.53790888791554603"/>
    <n v="0.52759201630554997"/>
    <n v="0.50656632179201799"/>
    <n v="0.53834621822054296"/>
    <n v="0.50228573792617603"/>
    <n v="0.46664457708616203"/>
    <n v="0.43378621134536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26T00:00:00"/>
    <m/>
    <n v="0.673872715756703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27T00:00:00"/>
    <m/>
    <n v="1.035164730813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28T00:00:00"/>
    <m/>
    <n v="1.726913707792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29T00:00:00"/>
    <m/>
    <n v="1.358657209037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30T00:00:00"/>
    <m/>
    <n v="1.301444859134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7-31T00:00:00"/>
    <m/>
    <n v="1.5454640980371701"/>
    <n v="936.55537238603995"/>
    <m/>
    <n v="0.51599831768576498"/>
    <n v="0.54256720218397203"/>
    <n v="0.55037263864340802"/>
    <n v="0.53493614691175795"/>
    <n v="0.52054159650691501"/>
    <n v="0.55307697682190504"/>
    <n v="0.54361362746165698"/>
    <n v="0.48395772090924"/>
    <n v="0.43771263480557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01T00:00:00"/>
    <m/>
    <n v="1.6451911048274599"/>
    <m/>
    <m/>
    <m/>
    <m/>
    <m/>
    <m/>
    <m/>
    <m/>
    <m/>
    <m/>
    <m/>
    <m/>
    <m/>
    <n v="9.5756172839506206"/>
    <m/>
    <m/>
    <m/>
    <m/>
    <m/>
    <m/>
    <m/>
    <m/>
    <m/>
    <m/>
    <m/>
    <m/>
    <m/>
    <m/>
    <m/>
    <m/>
    <m/>
    <n v="0.14380216049382699"/>
    <m/>
    <m/>
    <m/>
    <m/>
    <m/>
    <m/>
    <m/>
    <m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02T00:00:00"/>
    <m/>
    <n v="1.507361620551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03T00:00:00"/>
    <m/>
    <n v="1.5218428191501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04T00:00:00"/>
    <m/>
    <n v="1.5188297393741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05T00:00:00"/>
    <m/>
    <n v="2.2268454522655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06T00:00:00"/>
    <m/>
    <n v="1.812698966671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07T00:00:00"/>
    <m/>
    <n v="1.7870748189880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1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17T00:00:00"/>
    <m/>
    <n v="1.7397869493438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18T00:00:00"/>
    <m/>
    <n v="2.7803305540546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19T00:00:00"/>
    <m/>
    <n v="1.7091170744916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20T00:00:00"/>
    <m/>
    <n v="1.45355744823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21T00:00:00"/>
    <m/>
    <n v="1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22T00:00:00"/>
    <m/>
    <n v="1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23T00:00:00"/>
    <m/>
    <n v="1.82509483242702"/>
    <m/>
    <m/>
    <m/>
    <m/>
    <m/>
    <m/>
    <m/>
    <m/>
    <m/>
    <m/>
    <m/>
    <m/>
    <m/>
    <n v="76.3888888888889"/>
    <m/>
    <m/>
    <m/>
    <m/>
    <m/>
    <m/>
    <m/>
    <m/>
    <m/>
    <m/>
    <m/>
    <m/>
    <m/>
    <m/>
    <m/>
    <m/>
    <m/>
    <n v="0.95409122776148103"/>
    <m/>
    <m/>
    <m/>
    <m/>
    <m/>
    <m/>
    <m/>
    <m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24T00:00:00"/>
    <m/>
    <n v="1.86652498294983"/>
    <n v="917.08209705901197"/>
    <m/>
    <n v="0.51961580866143997"/>
    <n v="0.54321630929966003"/>
    <n v="0.550913907041642"/>
    <n v="0.53011666279275704"/>
    <n v="0.52735824922219199"/>
    <n v="0.54973183641163303"/>
    <n v="0.48035779706697601"/>
    <n v="0.45473452662424901"/>
    <n v="0.42936538817450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25T00:00:00"/>
    <m/>
    <n v="1.834057401448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26T00:00:00"/>
    <m/>
    <n v="1.4905721512068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27T00:00:00"/>
    <m/>
    <n v="1.490974497841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28T00:00:00"/>
    <m/>
    <n v="2.067111329573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29T00:00:00"/>
    <m/>
    <n v="1.2566132018213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30T00:00:00"/>
    <m/>
    <n v="1.7094057615957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8-31T00:00:00"/>
    <m/>
    <n v="2.6645781568422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01T00:00:00"/>
    <m/>
    <n v="3.5702415711162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02T00:00:00"/>
    <m/>
    <n v="2.9726684453780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03T00:00:00"/>
    <m/>
    <n v="2.3734136900208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04T00:00:00"/>
    <m/>
    <n v="2.1442586720252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05T00:00:00"/>
    <m/>
    <n v="2.520183197698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06T00:00:00"/>
    <m/>
    <n v="3.004753909797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07T00:00:00"/>
    <m/>
    <n v="1.51462141343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08T00:00:00"/>
    <m/>
    <n v="1.664763669747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09T00:00:00"/>
    <m/>
    <n v="2.877633747828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10T00:00:00"/>
    <m/>
    <n v="3.4369111795743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11T00:00:00"/>
    <m/>
    <n v="3.06976708056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12T00:00:00"/>
    <m/>
    <n v="3.3231527224725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13T00:00:00"/>
    <m/>
    <n v="3.8254505886744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14T00:00:00"/>
    <m/>
    <n v="2.2336273120770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15T00:00:00"/>
    <m/>
    <n v="4.08161906600253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16T00:00:00"/>
    <m/>
    <n v="4.52728450291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17T00:00:00"/>
    <m/>
    <n v="4.9449854076067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18T00:00:00"/>
    <m/>
    <n v="4.5309412590448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19T00:00:00"/>
    <m/>
    <n v="4.0624717261318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20T00:00:00"/>
    <m/>
    <n v="3.9883141046808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21T00:00:00"/>
    <m/>
    <n v="5.12593500056183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22T00:00:00"/>
    <m/>
    <n v="4.96537616874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23T00:00:00"/>
    <m/>
    <n v="3.98939422922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24T00:00:00"/>
    <m/>
    <n v="4.9890171424116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25T00:00:00"/>
    <m/>
    <n v="5.33275016413005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26T00:00:00"/>
    <m/>
    <n v="4.2028824887406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27T00:00:00"/>
    <m/>
    <n v="4.7231995393102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28T00:00:00"/>
    <m/>
    <n v="4.762300953229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29T00:00:00"/>
    <m/>
    <n v="4.8671582089148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09-30T00:00:00"/>
    <m/>
    <n v="5.5331295650111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01T00:00:00"/>
    <m/>
    <n v="4.9700742407771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02T00:00:00"/>
    <m/>
    <n v="3.9117315750168502"/>
    <n v="781.24223856149899"/>
    <m/>
    <n v="0.34382444998586298"/>
    <n v="0.37584514094051202"/>
    <n v="0.42134658847522399"/>
    <n v="0.43958124768398699"/>
    <n v="0.46439152101895298"/>
    <n v="0.51203355913485604"/>
    <n v="0.473761748466976"/>
    <n v="0.45440500422598201"/>
    <n v="0.42102193287514"/>
    <m/>
    <m/>
    <n v="608.66319444444503"/>
    <m/>
    <m/>
    <m/>
    <m/>
    <m/>
    <m/>
    <m/>
    <m/>
    <m/>
    <m/>
    <m/>
    <m/>
    <m/>
    <m/>
    <m/>
    <m/>
    <m/>
    <n v="5.6411081976358597"/>
    <m/>
    <m/>
    <m/>
    <m/>
    <m/>
    <m/>
    <m/>
    <m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03T00:00:00"/>
    <m/>
    <n v="4.7292463977840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04T00:00:00"/>
    <m/>
    <n v="5.3700764090767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05T00:00:00"/>
    <m/>
    <n v="5.28398917956198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06T00:00:00"/>
    <m/>
    <n v="6.1227761769600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07T00:00:00"/>
    <m/>
    <n v="4.9929489396676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08T00:00:00"/>
    <m/>
    <n v="4.8010890287344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09T00:00:00"/>
    <m/>
    <n v="4.9086933092250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10T00:00:00"/>
    <m/>
    <n v="4.6242454715352102"/>
    <n v="760.95883640208899"/>
    <m/>
    <n v="0.33764096723288201"/>
    <n v="0.35624176126266299"/>
    <n v="0.39474561362548399"/>
    <n v="0.41791669295525202"/>
    <n v="0.44869264649829299"/>
    <n v="0.50706232309325305"/>
    <n v="0.47096823033137603"/>
    <n v="0.449906703801701"/>
    <n v="0.42161924320953897"/>
    <m/>
    <m/>
    <n v="809.05478395061698"/>
    <m/>
    <m/>
    <m/>
    <m/>
    <m/>
    <m/>
    <m/>
    <m/>
    <m/>
    <m/>
    <m/>
    <m/>
    <m/>
    <m/>
    <m/>
    <m/>
    <m/>
    <n v="5.0373054346986104"/>
    <m/>
    <m/>
    <m/>
    <m/>
    <m/>
    <m/>
    <m/>
    <m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11T00:00:00"/>
    <m/>
    <n v="0.655354606492415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12T00:00:00"/>
    <m/>
    <n v="5.63353515394976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13T00:00:00"/>
    <m/>
    <n v="5.36456687826405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14T00:00:00"/>
    <m/>
    <n v="3.09542763403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15T00:00:00"/>
    <m/>
    <n v="5.2583698405856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16T00:00:00"/>
    <m/>
    <n v="4.98897881665466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17T00:00:00"/>
    <m/>
    <n v="4.7492333726332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18T00:00:00"/>
    <m/>
    <n v="4.9392232099936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19T00:00:00"/>
    <m/>
    <n v="4.9073716488642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20T00:00:00"/>
    <m/>
    <n v="4.6431264699206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21T00:00:00"/>
    <m/>
    <n v="4.8584557475729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22T00:00:00"/>
    <m/>
    <n v="5.2673792469271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23T00:00:00"/>
    <m/>
    <n v="5.52918263339130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24T00:00:00"/>
    <m/>
    <n v="1.1818226198749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25T00:00:00"/>
    <m/>
    <n v="4.2739168816878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26T00:00:00"/>
    <m/>
    <n v="3.3486918179720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27T00:00:00"/>
    <m/>
    <n v="4.83722667769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28T00:00:00"/>
    <m/>
    <n v="5.5894745627217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29T00:00:00"/>
    <m/>
    <n v="5.7764282149802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30T00:00:00"/>
    <m/>
    <n v="5.34686176434036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0-31T00:00:00"/>
    <m/>
    <n v="5.0192323461903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01T00:00:00"/>
    <m/>
    <n v="5.05669085026726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02T00:00:00"/>
    <m/>
    <n v="5.9165780336421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03T00:00:00"/>
    <m/>
    <n v="4.919507196590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04T00:00:00"/>
    <m/>
    <n v="5.07805841054754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05T00:00:00"/>
    <m/>
    <n v="4.7547340060910104"/>
    <n v="672.26132498316497"/>
    <m/>
    <n v="0.27391534189002797"/>
    <n v="0.29179351070458698"/>
    <n v="0.32172120887333"/>
    <n v="0.34464302424277399"/>
    <n v="0.381217062177231"/>
    <n v="0.44286482501949997"/>
    <n v="0.43931877262460101"/>
    <n v="0.44232547651572401"/>
    <n v="0.4235074028680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06T00:00:00"/>
    <m/>
    <n v="4.1029807195916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07T00:00:00"/>
    <m/>
    <n v="4.0042559811026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08T00:00:00"/>
    <m/>
    <n v="4.7268732853947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09T00:00:00"/>
    <m/>
    <n v="1.494455208493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10T00:00:00"/>
    <m/>
    <n v="5.4214635564543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11T00:00:00"/>
    <m/>
    <n v="3.7072926844625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12T00:00:00"/>
    <m/>
    <n v="4.9976405377161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13T00:00:00"/>
    <m/>
    <n v="4.18517890341187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14T00:00:00"/>
    <m/>
    <n v="5.8206170833082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15T00:00:00"/>
    <m/>
    <n v="1.7558846720005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16T00:00:00"/>
    <m/>
    <n v="5.304564417808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17T00:00:00"/>
    <m/>
    <n v="5.2865995190472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18T00:00:00"/>
    <m/>
    <n v="3.7355451985035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19T00:00:00"/>
    <m/>
    <n v="2.573457819037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20T00:00:00"/>
    <m/>
    <n v="2.555269533716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21T00:00:00"/>
    <m/>
    <n v="3.2516344635922398"/>
    <n v="687.68728594656204"/>
    <m/>
    <n v="0.341877498984483"/>
    <n v="0.307417672714701"/>
    <n v="0.32245484202390301"/>
    <n v="0.34060554711649099"/>
    <n v="0.37865568982417802"/>
    <n v="0.439023494453126"/>
    <n v="0.43520393076437602"/>
    <n v="0.44342822444943802"/>
    <n v="0.42976952940211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22T00:00:00"/>
    <m/>
    <n v="3.727910799059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23T00:00:00"/>
    <m/>
    <n v="3.3259424892734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24T00:00:00"/>
    <m/>
    <n v="3.454451692029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25T00:00:00"/>
    <m/>
    <n v="1.835675024465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26T00:00:00"/>
    <m/>
    <n v="1.2172382285402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27T00:00:00"/>
    <m/>
    <n v="2.5890187901638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28T00:00:00"/>
    <m/>
    <n v="4.27706527890245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29T00:00:00"/>
    <m/>
    <n v="3.496811129529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1-30T00:00:00"/>
    <m/>
    <n v="4.1637312196171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2-01T00:00:00"/>
    <m/>
    <n v="4.7442173822931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2-02T00:00:00"/>
    <m/>
    <n v="3.727674305140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2-03T00:00:00"/>
    <m/>
    <n v="4.0677862870066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2-04T00:00:00"/>
    <m/>
    <n v="5.3014063520062997"/>
    <m/>
    <m/>
    <m/>
    <m/>
    <m/>
    <m/>
    <m/>
    <m/>
    <m/>
    <m/>
    <m/>
    <m/>
    <m/>
    <n v="1469.52932098765"/>
    <m/>
    <m/>
    <m/>
    <m/>
    <n v="3.8199999999999998E-2"/>
    <m/>
    <n v="18869.109947643978"/>
    <m/>
    <n v="720.8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arrabahCreek"/>
    <d v="2001-12-05T00:00:00"/>
    <m/>
    <m/>
    <n v="724.00029456307595"/>
    <m/>
    <n v="0.43116573657706098"/>
    <n v="0.36661783595799602"/>
    <n v="0.34921838875901701"/>
    <n v="0.35659408138284898"/>
    <n v="0.38457441496299799"/>
    <n v="0.44137710614422598"/>
    <n v="0.43300305927935301"/>
    <n v="0.43591572858981598"/>
    <n v="0.42153512116206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1-04T00:00:00"/>
    <m/>
    <m/>
    <n v="474.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1-14T00:00:00"/>
    <m/>
    <m/>
    <n v="515.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1-23T00:00:00"/>
    <m/>
    <m/>
    <n v="490.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2-04T00:00:00"/>
    <m/>
    <m/>
    <n v="474.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2-24T00:00:00"/>
    <m/>
    <m/>
    <n v="442.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3-06T00:00:00"/>
    <m/>
    <m/>
    <n v="421.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3-11T00:00:00"/>
    <m/>
    <m/>
    <n v="427.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3-16T00:00:00"/>
    <m/>
    <m/>
    <n v="429.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3-19T00:00:00"/>
    <m/>
    <m/>
    <m/>
    <m/>
    <m/>
    <m/>
    <m/>
    <m/>
    <m/>
    <m/>
    <m/>
    <m/>
    <m/>
    <m/>
    <m/>
    <n v="57.62"/>
    <m/>
    <m/>
    <m/>
    <m/>
    <m/>
    <m/>
    <m/>
    <m/>
    <m/>
    <m/>
    <m/>
    <m/>
    <m/>
    <m/>
    <m/>
    <m/>
    <m/>
    <n v="0.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3-21T00:00:00"/>
    <m/>
    <m/>
    <n v="432.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3-2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3-26T00:00:00"/>
    <m/>
    <m/>
    <n v="392.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3-27T00:00:00"/>
    <m/>
    <m/>
    <m/>
    <m/>
    <m/>
    <m/>
    <m/>
    <m/>
    <m/>
    <m/>
    <m/>
    <m/>
    <m/>
    <m/>
    <m/>
    <n v="86.63"/>
    <m/>
    <m/>
    <m/>
    <m/>
    <m/>
    <m/>
    <m/>
    <m/>
    <m/>
    <m/>
    <m/>
    <m/>
    <m/>
    <m/>
    <m/>
    <m/>
    <m/>
    <n v="0.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3-31T00:00:00"/>
    <m/>
    <m/>
    <n v="484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4-04T00:00:00"/>
    <m/>
    <m/>
    <m/>
    <m/>
    <m/>
    <m/>
    <m/>
    <m/>
    <m/>
    <m/>
    <m/>
    <m/>
    <m/>
    <m/>
    <m/>
    <n v="225.99"/>
    <m/>
    <m/>
    <m/>
    <m/>
    <m/>
    <m/>
    <m/>
    <m/>
    <m/>
    <m/>
    <m/>
    <m/>
    <m/>
    <m/>
    <m/>
    <m/>
    <m/>
    <n v="0.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4-06T00:00:00"/>
    <m/>
    <m/>
    <n v="466.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4-10T00:00:00"/>
    <m/>
    <m/>
    <m/>
    <m/>
    <m/>
    <m/>
    <m/>
    <m/>
    <m/>
    <m/>
    <m/>
    <m/>
    <m/>
    <m/>
    <m/>
    <n v="312.01"/>
    <m/>
    <m/>
    <m/>
    <m/>
    <m/>
    <m/>
    <m/>
    <m/>
    <m/>
    <m/>
    <m/>
    <m/>
    <m/>
    <m/>
    <m/>
    <m/>
    <m/>
    <n v="1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4-11T00:00:00"/>
    <m/>
    <m/>
    <n v="454.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4-15T00:00:00"/>
    <m/>
    <m/>
    <m/>
    <m/>
    <m/>
    <m/>
    <m/>
    <m/>
    <m/>
    <m/>
    <m/>
    <m/>
    <m/>
    <m/>
    <m/>
    <n v="416.98"/>
    <m/>
    <m/>
    <m/>
    <m/>
    <m/>
    <m/>
    <m/>
    <m/>
    <m/>
    <m/>
    <m/>
    <m/>
    <m/>
    <m/>
    <m/>
    <m/>
    <m/>
    <n v="2.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4-16T00:00:00"/>
    <m/>
    <m/>
    <n v="444.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4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4-21T00:00:00"/>
    <m/>
    <m/>
    <n v="530.3200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4-23T00:00:00"/>
    <m/>
    <m/>
    <n v="511.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4-25T00:00:00"/>
    <m/>
    <m/>
    <m/>
    <m/>
    <m/>
    <m/>
    <m/>
    <m/>
    <m/>
    <m/>
    <m/>
    <m/>
    <m/>
    <m/>
    <m/>
    <n v="546.79"/>
    <m/>
    <m/>
    <m/>
    <m/>
    <m/>
    <m/>
    <m/>
    <m/>
    <m/>
    <m/>
    <m/>
    <m/>
    <m/>
    <m/>
    <m/>
    <m/>
    <m/>
    <n v="5.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4-26T00:00:00"/>
    <m/>
    <m/>
    <n v="503.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4-2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4-29T00:00:00"/>
    <m/>
    <m/>
    <n v="495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4-3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5-05T00:00:00"/>
    <m/>
    <m/>
    <n v="476.83"/>
    <m/>
    <m/>
    <m/>
    <m/>
    <m/>
    <m/>
    <m/>
    <m/>
    <m/>
    <m/>
    <m/>
    <m/>
    <n v="797.05"/>
    <m/>
    <m/>
    <m/>
    <m/>
    <m/>
    <m/>
    <m/>
    <m/>
    <m/>
    <m/>
    <m/>
    <m/>
    <m/>
    <m/>
    <m/>
    <m/>
    <m/>
    <n v="4.889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5-10T00:00:00"/>
    <m/>
    <m/>
    <n v="454.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5-15T00:00:00"/>
    <m/>
    <m/>
    <n v="452.7"/>
    <m/>
    <m/>
    <m/>
    <m/>
    <m/>
    <m/>
    <m/>
    <m/>
    <m/>
    <m/>
    <m/>
    <m/>
    <n v="1128.73"/>
    <m/>
    <m/>
    <m/>
    <m/>
    <m/>
    <m/>
    <m/>
    <m/>
    <m/>
    <m/>
    <m/>
    <m/>
    <m/>
    <m/>
    <m/>
    <m/>
    <m/>
    <n v="3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5-20T00:00:00"/>
    <m/>
    <m/>
    <n v="521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5-25T00:00:00"/>
    <m/>
    <m/>
    <n v="472.22"/>
    <m/>
    <m/>
    <m/>
    <m/>
    <m/>
    <m/>
    <m/>
    <m/>
    <m/>
    <m/>
    <m/>
    <m/>
    <n v="1279.8"/>
    <m/>
    <m/>
    <m/>
    <m/>
    <m/>
    <m/>
    <m/>
    <m/>
    <m/>
    <m/>
    <m/>
    <m/>
    <m/>
    <m/>
    <m/>
    <m/>
    <m/>
    <n v="2.509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5-30T00:00:00"/>
    <m/>
    <m/>
    <n v="460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6-04T00:00:00"/>
    <m/>
    <m/>
    <m/>
    <m/>
    <m/>
    <m/>
    <m/>
    <m/>
    <m/>
    <m/>
    <m/>
    <m/>
    <m/>
    <m/>
    <m/>
    <n v="922.8"/>
    <m/>
    <m/>
    <m/>
    <m/>
    <m/>
    <m/>
    <m/>
    <m/>
    <n v="526.05999999999995"/>
    <m/>
    <m/>
    <m/>
    <m/>
    <m/>
    <m/>
    <m/>
    <m/>
    <n v="0.78"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6-05T00:00:00"/>
    <m/>
    <m/>
    <n v="417.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2"/>
    <d v="2003-06-10T00:00:00"/>
    <m/>
    <m/>
    <n v="433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6-14T00:00:00"/>
    <m/>
    <m/>
    <n v="417.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6-19T00:00:00"/>
    <m/>
    <m/>
    <n v="429.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6-24T00:00:00"/>
    <m/>
    <m/>
    <n v="426.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6-30T00:00:00"/>
    <m/>
    <m/>
    <n v="435.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7-05T00:00:00"/>
    <m/>
    <m/>
    <n v="419.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7-10T00:00:00"/>
    <m/>
    <m/>
    <n v="422.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7-15T00:00:00"/>
    <m/>
    <m/>
    <n v="432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7-21T00:00:00"/>
    <m/>
    <m/>
    <n v="451.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7-26T00:00:00"/>
    <m/>
    <m/>
    <n v="451.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7-31T00:00:00"/>
    <m/>
    <m/>
    <n v="470.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8-05T00:00:00"/>
    <m/>
    <m/>
    <n v="467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8-11T00:00:00"/>
    <m/>
    <m/>
    <n v="454.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8-18T00:00:00"/>
    <m/>
    <m/>
    <n v="433.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8-23T00:00:00"/>
    <m/>
    <m/>
    <n v="440.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8-30T00:00:00"/>
    <m/>
    <m/>
    <n v="443.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9-05T00:00:00"/>
    <m/>
    <m/>
    <n v="454.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9-10T00:00:00"/>
    <m/>
    <m/>
    <n v="466.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9-15T00:00:00"/>
    <m/>
    <m/>
    <n v="445.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9-20T00:00:00"/>
    <m/>
    <m/>
    <n v="450.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09-25T00:00:00"/>
    <m/>
    <m/>
    <n v="457.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10-02T00:00:00"/>
    <m/>
    <m/>
    <n v="445.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10-07T00:00:00"/>
    <m/>
    <m/>
    <n v="480.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10-14T00:00:00"/>
    <m/>
    <m/>
    <n v="560.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10-20T00:00:00"/>
    <m/>
    <m/>
    <n v="547.9400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10-25T00:00:00"/>
    <m/>
    <m/>
    <n v="531.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10-30T00:00:00"/>
    <m/>
    <m/>
    <n v="505.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11-04T00:00:00"/>
    <m/>
    <m/>
    <n v="510.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11-09T00:00:00"/>
    <m/>
    <m/>
    <n v="527.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11-14T00:00:00"/>
    <m/>
    <m/>
    <n v="514.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12-06T00:00:00"/>
    <m/>
    <m/>
    <n v="520.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12-11T00:00:00"/>
    <m/>
    <m/>
    <n v="505.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12-15T00:00:00"/>
    <m/>
    <m/>
    <n v="522.9199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12-20T00:00:00"/>
    <m/>
    <m/>
    <n v="529.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3-12-31T00:00:00"/>
    <m/>
    <m/>
    <n v="515.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1-05T00:00:00"/>
    <m/>
    <m/>
    <n v="488.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1-09T00:00:00"/>
    <m/>
    <m/>
    <n v="480.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1-14T00:00:00"/>
    <m/>
    <m/>
    <n v="488.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1-19T00:00:00"/>
    <m/>
    <m/>
    <n v="481.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1-25T00:00:00"/>
    <m/>
    <m/>
    <n v="487.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1-29T00:00:00"/>
    <m/>
    <m/>
    <n v="490.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2-03T00:00:00"/>
    <m/>
    <m/>
    <n v="502.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2-09T00:00:00"/>
    <m/>
    <m/>
    <n v="496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2-13T00:00:00"/>
    <m/>
    <m/>
    <n v="499.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2-19T00:00:00"/>
    <m/>
    <m/>
    <n v="517.30999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2-24T00:00:00"/>
    <m/>
    <m/>
    <n v="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2-28T00:00:00"/>
    <m/>
    <m/>
    <n v="483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3-04T00:00:00"/>
    <m/>
    <m/>
    <n v="486.24"/>
    <m/>
    <m/>
    <m/>
    <m/>
    <m/>
    <m/>
    <m/>
    <m/>
    <m/>
    <m/>
    <m/>
    <m/>
    <n v="57.25"/>
    <m/>
    <m/>
    <m/>
    <m/>
    <m/>
    <m/>
    <m/>
    <m/>
    <m/>
    <m/>
    <m/>
    <m/>
    <m/>
    <m/>
    <m/>
    <m/>
    <m/>
    <n v="0.550000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3-09T00:00:00"/>
    <m/>
    <m/>
    <n v="491.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3-11T00:00:00"/>
    <m/>
    <m/>
    <m/>
    <m/>
    <m/>
    <m/>
    <m/>
    <m/>
    <m/>
    <m/>
    <m/>
    <m/>
    <m/>
    <m/>
    <m/>
    <n v="93.29"/>
    <m/>
    <m/>
    <m/>
    <m/>
    <m/>
    <m/>
    <m/>
    <m/>
    <m/>
    <m/>
    <m/>
    <m/>
    <m/>
    <m/>
    <m/>
    <m/>
    <m/>
    <n v="1.09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3-15T00:00:00"/>
    <m/>
    <m/>
    <n v="568.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3-20T00:00:00"/>
    <m/>
    <m/>
    <n v="523.87"/>
    <m/>
    <m/>
    <m/>
    <m/>
    <m/>
    <m/>
    <m/>
    <m/>
    <m/>
    <m/>
    <m/>
    <m/>
    <n v="151.34"/>
    <m/>
    <m/>
    <m/>
    <m/>
    <m/>
    <m/>
    <m/>
    <m/>
    <m/>
    <m/>
    <m/>
    <m/>
    <m/>
    <m/>
    <m/>
    <m/>
    <m/>
    <n v="1.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3-25T00:00:00"/>
    <m/>
    <m/>
    <n v="496.61"/>
    <m/>
    <m/>
    <m/>
    <m/>
    <m/>
    <m/>
    <m/>
    <m/>
    <m/>
    <m/>
    <m/>
    <m/>
    <n v="140.99"/>
    <m/>
    <m/>
    <m/>
    <m/>
    <m/>
    <m/>
    <m/>
    <m/>
    <m/>
    <m/>
    <m/>
    <m/>
    <m/>
    <m/>
    <m/>
    <m/>
    <m/>
    <n v="1.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3-30T00:00:00"/>
    <m/>
    <m/>
    <n v="512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3-31T00:00:00"/>
    <m/>
    <m/>
    <m/>
    <m/>
    <m/>
    <m/>
    <m/>
    <m/>
    <m/>
    <m/>
    <m/>
    <m/>
    <m/>
    <m/>
    <m/>
    <n v="296.70999999999998"/>
    <m/>
    <m/>
    <m/>
    <m/>
    <m/>
    <m/>
    <m/>
    <m/>
    <m/>
    <m/>
    <m/>
    <m/>
    <m/>
    <m/>
    <m/>
    <m/>
    <m/>
    <n v="3.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4-04T00:00:00"/>
    <m/>
    <m/>
    <n v="487.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4-08T00:00:00"/>
    <m/>
    <m/>
    <m/>
    <m/>
    <m/>
    <m/>
    <m/>
    <m/>
    <m/>
    <m/>
    <m/>
    <m/>
    <m/>
    <m/>
    <m/>
    <n v="500.95"/>
    <m/>
    <m/>
    <m/>
    <m/>
    <m/>
    <m/>
    <m/>
    <m/>
    <m/>
    <m/>
    <m/>
    <m/>
    <m/>
    <m/>
    <m/>
    <m/>
    <m/>
    <n v="4.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4-09T00:00:00"/>
    <m/>
    <m/>
    <n v="477.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4-14T00:00:00"/>
    <m/>
    <m/>
    <n v="452.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4-16T00:00:00"/>
    <m/>
    <m/>
    <m/>
    <m/>
    <m/>
    <m/>
    <m/>
    <m/>
    <m/>
    <m/>
    <m/>
    <m/>
    <m/>
    <m/>
    <m/>
    <n v="539.75"/>
    <m/>
    <m/>
    <m/>
    <m/>
    <m/>
    <m/>
    <m/>
    <m/>
    <m/>
    <m/>
    <m/>
    <m/>
    <m/>
    <m/>
    <m/>
    <m/>
    <m/>
    <n v="6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4-20T00:00:00"/>
    <m/>
    <m/>
    <n v="544.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4-23T00:00:00"/>
    <m/>
    <m/>
    <m/>
    <m/>
    <m/>
    <m/>
    <m/>
    <m/>
    <m/>
    <m/>
    <m/>
    <m/>
    <m/>
    <m/>
    <m/>
    <n v="758"/>
    <m/>
    <m/>
    <m/>
    <m/>
    <m/>
    <m/>
    <m/>
    <m/>
    <m/>
    <m/>
    <m/>
    <m/>
    <m/>
    <m/>
    <m/>
    <m/>
    <m/>
    <n v="6.41"/>
    <m/>
    <m/>
    <m/>
    <m/>
    <m/>
    <m/>
    <m/>
    <m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4-25T00:00:00"/>
    <m/>
    <m/>
    <n v="486.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4-30T00:00:00"/>
    <m/>
    <m/>
    <n v="480"/>
    <m/>
    <m/>
    <m/>
    <m/>
    <m/>
    <m/>
    <m/>
    <m/>
    <m/>
    <m/>
    <m/>
    <m/>
    <n v="896.59"/>
    <m/>
    <m/>
    <m/>
    <m/>
    <m/>
    <m/>
    <m/>
    <m/>
    <m/>
    <m/>
    <m/>
    <m/>
    <m/>
    <m/>
    <m/>
    <m/>
    <m/>
    <n v="5.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5-05T00:00:00"/>
    <m/>
    <m/>
    <n v="477.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5-07T00:00:00"/>
    <m/>
    <m/>
    <m/>
    <m/>
    <m/>
    <m/>
    <m/>
    <m/>
    <m/>
    <m/>
    <m/>
    <m/>
    <m/>
    <m/>
    <m/>
    <n v="1194.78"/>
    <m/>
    <m/>
    <m/>
    <m/>
    <m/>
    <m/>
    <m/>
    <m/>
    <m/>
    <m/>
    <m/>
    <m/>
    <m/>
    <m/>
    <m/>
    <m/>
    <m/>
    <n v="5.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5-10T00:00:00"/>
    <m/>
    <m/>
    <n v="446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5-12T00:00:00"/>
    <m/>
    <m/>
    <n v="462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5-13T00:00:00"/>
    <m/>
    <m/>
    <m/>
    <m/>
    <m/>
    <m/>
    <m/>
    <m/>
    <m/>
    <m/>
    <m/>
    <m/>
    <m/>
    <m/>
    <m/>
    <n v="1302.02"/>
    <m/>
    <m/>
    <m/>
    <m/>
    <m/>
    <m/>
    <m/>
    <m/>
    <m/>
    <m/>
    <m/>
    <m/>
    <m/>
    <m/>
    <m/>
    <m/>
    <m/>
    <n v="3.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5-17T00:00:00"/>
    <m/>
    <m/>
    <n v="455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5-20T00:00:00"/>
    <m/>
    <m/>
    <m/>
    <m/>
    <m/>
    <m/>
    <m/>
    <m/>
    <m/>
    <m/>
    <m/>
    <m/>
    <m/>
    <m/>
    <m/>
    <n v="1100.03"/>
    <m/>
    <m/>
    <m/>
    <m/>
    <m/>
    <m/>
    <m/>
    <m/>
    <m/>
    <m/>
    <m/>
    <m/>
    <m/>
    <m/>
    <m/>
    <m/>
    <m/>
    <n v="2.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5-22T00:00:00"/>
    <m/>
    <m/>
    <n v="423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5-28T00:00:00"/>
    <m/>
    <m/>
    <n v="420.85"/>
    <m/>
    <m/>
    <m/>
    <m/>
    <m/>
    <m/>
    <m/>
    <m/>
    <m/>
    <m/>
    <m/>
    <m/>
    <n v="1581.04"/>
    <m/>
    <m/>
    <m/>
    <m/>
    <m/>
    <m/>
    <m/>
    <m/>
    <m/>
    <m/>
    <m/>
    <m/>
    <m/>
    <m/>
    <m/>
    <m/>
    <m/>
    <n v="1.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6-02T00:00:00"/>
    <m/>
    <m/>
    <n v="409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6-04T00:00:00"/>
    <m/>
    <m/>
    <m/>
    <m/>
    <m/>
    <m/>
    <m/>
    <m/>
    <m/>
    <m/>
    <m/>
    <m/>
    <m/>
    <m/>
    <m/>
    <n v="1638.43"/>
    <m/>
    <m/>
    <m/>
    <m/>
    <m/>
    <m/>
    <m/>
    <m/>
    <n v="523.53"/>
    <m/>
    <m/>
    <m/>
    <m/>
    <m/>
    <m/>
    <m/>
    <m/>
    <n v="0.38"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3"/>
    <d v="2004-06-07T00:00:00"/>
    <m/>
    <m/>
    <n v="413.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6-12T00:00:00"/>
    <m/>
    <m/>
    <n v="399.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6-22T00:00:00"/>
    <m/>
    <m/>
    <n v="467.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6-26T00:00:00"/>
    <m/>
    <m/>
    <n v="553.54999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7-03T00:00:00"/>
    <m/>
    <m/>
    <n v="575.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7-20T00:00:00"/>
    <m/>
    <m/>
    <n v="564.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7-25T00:00:00"/>
    <m/>
    <m/>
    <n v="531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8-01T00:00:00"/>
    <m/>
    <m/>
    <n v="616.3200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8-05T00:00:00"/>
    <m/>
    <m/>
    <n v="602.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8-13T00:00:00"/>
    <m/>
    <m/>
    <n v="6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8-18T00:00:00"/>
    <m/>
    <m/>
    <n v="599.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8-23T00:00:00"/>
    <m/>
    <m/>
    <n v="570.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8-30T00:00:00"/>
    <m/>
    <m/>
    <n v="607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9-02T00:00:00"/>
    <m/>
    <m/>
    <n v="575.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9-04T00:00:00"/>
    <m/>
    <m/>
    <n v="575.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9-09T00:00:00"/>
    <m/>
    <m/>
    <n v="542.29999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9-15T00:00:00"/>
    <m/>
    <m/>
    <n v="553.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9-20T00:00:00"/>
    <m/>
    <m/>
    <n v="5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09-25T00:00:00"/>
    <m/>
    <m/>
    <n v="528.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10-02T00:00:00"/>
    <m/>
    <m/>
    <n v="517.92999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10-08T00:00:00"/>
    <m/>
    <m/>
    <n v="501.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10-13T00:00:00"/>
    <m/>
    <m/>
    <n v="498.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10-18T00:00:00"/>
    <m/>
    <m/>
    <n v="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10-23T00:00:00"/>
    <m/>
    <m/>
    <n v="503.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10-28T00:00:00"/>
    <m/>
    <m/>
    <n v="500.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11-12T00:00:00"/>
    <m/>
    <m/>
    <n v="521.92999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11-17T00:00:00"/>
    <m/>
    <m/>
    <n v="485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12-01T00:00:00"/>
    <m/>
    <m/>
    <n v="507.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12-10T00:00:00"/>
    <m/>
    <m/>
    <n v="501.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12-20T00:00:00"/>
    <m/>
    <m/>
    <n v="509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4-12-30T00:00:00"/>
    <m/>
    <m/>
    <n v="501.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1-09T00:00:00"/>
    <m/>
    <m/>
    <n v="503.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1-21T00:00:00"/>
    <m/>
    <m/>
    <n v="502.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1-25T00:00:00"/>
    <m/>
    <m/>
    <m/>
    <m/>
    <m/>
    <m/>
    <m/>
    <m/>
    <m/>
    <m/>
    <m/>
    <m/>
    <m/>
    <m/>
    <m/>
    <n v="90.97"/>
    <m/>
    <m/>
    <m/>
    <m/>
    <m/>
    <m/>
    <m/>
    <m/>
    <m/>
    <m/>
    <m/>
    <m/>
    <m/>
    <m/>
    <m/>
    <m/>
    <m/>
    <n v="0.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1-30T00:00:00"/>
    <m/>
    <m/>
    <n v="512.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2-11T00:00:00"/>
    <m/>
    <m/>
    <n v="5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2-20T00:00:00"/>
    <m/>
    <m/>
    <n v="506.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2-28T00:00:00"/>
    <m/>
    <m/>
    <m/>
    <m/>
    <m/>
    <m/>
    <m/>
    <m/>
    <m/>
    <m/>
    <m/>
    <m/>
    <m/>
    <m/>
    <m/>
    <n v="104.09"/>
    <m/>
    <m/>
    <m/>
    <m/>
    <m/>
    <m/>
    <m/>
    <m/>
    <m/>
    <m/>
    <m/>
    <m/>
    <m/>
    <m/>
    <m/>
    <m/>
    <m/>
    <n v="0.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3-01T00:00:00"/>
    <m/>
    <m/>
    <n v="505.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3-06T00:00:00"/>
    <m/>
    <m/>
    <n v="498.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3-11T00:00:00"/>
    <m/>
    <m/>
    <n v="499.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3-16T00:00:00"/>
    <m/>
    <m/>
    <n v="4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3-20T00:00:00"/>
    <m/>
    <m/>
    <m/>
    <m/>
    <m/>
    <m/>
    <m/>
    <m/>
    <m/>
    <m/>
    <m/>
    <m/>
    <m/>
    <m/>
    <m/>
    <n v="150.13"/>
    <m/>
    <m/>
    <m/>
    <m/>
    <m/>
    <m/>
    <m/>
    <m/>
    <m/>
    <m/>
    <m/>
    <m/>
    <m/>
    <m/>
    <m/>
    <m/>
    <m/>
    <n v="1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3-21T00:00:00"/>
    <m/>
    <m/>
    <n v="4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3-25T00:00:00"/>
    <m/>
    <m/>
    <m/>
    <m/>
    <m/>
    <m/>
    <m/>
    <m/>
    <m/>
    <m/>
    <m/>
    <m/>
    <m/>
    <m/>
    <m/>
    <n v="188.15"/>
    <m/>
    <m/>
    <m/>
    <m/>
    <m/>
    <m/>
    <m/>
    <m/>
    <m/>
    <m/>
    <m/>
    <m/>
    <m/>
    <m/>
    <m/>
    <m/>
    <m/>
    <n v="1.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3-26T00:00:00"/>
    <m/>
    <m/>
    <n v="4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3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3-30T00:00:00"/>
    <m/>
    <m/>
    <m/>
    <m/>
    <m/>
    <m/>
    <m/>
    <m/>
    <m/>
    <m/>
    <m/>
    <m/>
    <m/>
    <m/>
    <m/>
    <n v="236.97"/>
    <m/>
    <m/>
    <m/>
    <m/>
    <m/>
    <m/>
    <m/>
    <m/>
    <m/>
    <m/>
    <m/>
    <m/>
    <m/>
    <m/>
    <m/>
    <m/>
    <m/>
    <n v="1.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4-06T00:00:00"/>
    <m/>
    <m/>
    <n v="5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4-10T00:00:00"/>
    <m/>
    <m/>
    <n v="522"/>
    <m/>
    <m/>
    <m/>
    <m/>
    <m/>
    <m/>
    <m/>
    <m/>
    <m/>
    <m/>
    <m/>
    <m/>
    <n v="408"/>
    <m/>
    <m/>
    <m/>
    <m/>
    <m/>
    <m/>
    <m/>
    <m/>
    <m/>
    <m/>
    <m/>
    <m/>
    <m/>
    <m/>
    <m/>
    <m/>
    <m/>
    <n v="4.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4-15T00:00:00"/>
    <m/>
    <m/>
    <n v="4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4-20T00:00:00"/>
    <m/>
    <m/>
    <n v="502"/>
    <m/>
    <m/>
    <m/>
    <m/>
    <m/>
    <m/>
    <m/>
    <m/>
    <m/>
    <m/>
    <m/>
    <m/>
    <n v="373.73"/>
    <m/>
    <m/>
    <m/>
    <m/>
    <m/>
    <m/>
    <m/>
    <m/>
    <m/>
    <m/>
    <m/>
    <m/>
    <m/>
    <m/>
    <m/>
    <m/>
    <m/>
    <n v="5.019999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4-25T00:00:00"/>
    <m/>
    <m/>
    <n v="4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4-30T00:00:00"/>
    <m/>
    <m/>
    <n v="454"/>
    <m/>
    <m/>
    <m/>
    <m/>
    <m/>
    <m/>
    <m/>
    <m/>
    <m/>
    <m/>
    <m/>
    <m/>
    <n v="819.46"/>
    <m/>
    <m/>
    <m/>
    <m/>
    <m/>
    <m/>
    <m/>
    <m/>
    <m/>
    <m/>
    <m/>
    <m/>
    <m/>
    <m/>
    <m/>
    <m/>
    <m/>
    <n v="5.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5-06T00:00:00"/>
    <m/>
    <m/>
    <n v="4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5-10T00:00:00"/>
    <m/>
    <m/>
    <m/>
    <m/>
    <m/>
    <m/>
    <m/>
    <m/>
    <m/>
    <m/>
    <m/>
    <m/>
    <m/>
    <m/>
    <m/>
    <n v="1322.84"/>
    <m/>
    <m/>
    <m/>
    <m/>
    <m/>
    <m/>
    <m/>
    <m/>
    <m/>
    <m/>
    <m/>
    <m/>
    <m/>
    <m/>
    <m/>
    <m/>
    <m/>
    <n v="5.68"/>
    <m/>
    <m/>
    <m/>
    <m/>
    <m/>
    <m/>
    <m/>
    <m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5-11T00:00:00"/>
    <m/>
    <m/>
    <n v="5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5-16T00:00:00"/>
    <m/>
    <m/>
    <n v="4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5-20T00:00:00"/>
    <m/>
    <m/>
    <m/>
    <m/>
    <m/>
    <m/>
    <m/>
    <m/>
    <m/>
    <m/>
    <m/>
    <m/>
    <m/>
    <m/>
    <m/>
    <n v="986.53"/>
    <m/>
    <m/>
    <m/>
    <m/>
    <m/>
    <m/>
    <m/>
    <m/>
    <m/>
    <m/>
    <m/>
    <m/>
    <m/>
    <m/>
    <m/>
    <m/>
    <m/>
    <n v="4.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5-21T00:00:00"/>
    <m/>
    <m/>
    <n v="4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5-26T00:00:00"/>
    <m/>
    <m/>
    <n v="4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5-30T00:00:00"/>
    <m/>
    <m/>
    <m/>
    <m/>
    <m/>
    <m/>
    <m/>
    <m/>
    <m/>
    <m/>
    <m/>
    <m/>
    <m/>
    <m/>
    <m/>
    <n v="1662.99"/>
    <m/>
    <m/>
    <m/>
    <m/>
    <m/>
    <m/>
    <m/>
    <m/>
    <m/>
    <m/>
    <m/>
    <m/>
    <m/>
    <m/>
    <m/>
    <m/>
    <m/>
    <n v="2.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5-31T00:00:00"/>
    <m/>
    <m/>
    <n v="4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6-05T00:00:00"/>
    <m/>
    <m/>
    <n v="408.05"/>
    <m/>
    <m/>
    <m/>
    <m/>
    <m/>
    <m/>
    <m/>
    <m/>
    <m/>
    <m/>
    <m/>
    <m/>
    <n v="1478.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6-07T00:00:00"/>
    <m/>
    <m/>
    <n v="3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6-08T00:00:00"/>
    <m/>
    <m/>
    <m/>
    <m/>
    <m/>
    <m/>
    <m/>
    <m/>
    <m/>
    <m/>
    <m/>
    <m/>
    <m/>
    <m/>
    <m/>
    <m/>
    <m/>
    <m/>
    <m/>
    <m/>
    <m/>
    <m/>
    <m/>
    <m/>
    <n v="516.92999999999995"/>
    <m/>
    <m/>
    <m/>
    <m/>
    <m/>
    <m/>
    <m/>
    <m/>
    <m/>
    <m/>
    <m/>
    <m/>
    <m/>
    <m/>
    <m/>
    <s v="HarvestRipe"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6-11T00:00:00"/>
    <m/>
    <m/>
    <n v="3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6-17T00:00:00"/>
    <m/>
    <m/>
    <n v="3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cheng04"/>
    <d v="2005-06-22T00:00:00"/>
    <m/>
    <m/>
    <n v="4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gwee2012CvJanzTOS17-May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7"/>
    <n v="121"/>
    <n v="1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gwee2012CvLangTOS17-May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7"/>
    <n v="118"/>
    <n v="1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gwee2012CvEGAGregoryTOS17-M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00"/>
    <n v="121"/>
    <n v="1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gwee2012CvJanzTOS31-May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9"/>
    <n v="107"/>
    <n v="1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gwee2012CvLangTOS31-May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3"/>
    <n v="110"/>
    <n v="1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gwee2012CvEGAGregoryTOS31-M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9"/>
    <n v="108"/>
    <n v="1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gwee2012CvJanzTOS23-Jun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7"/>
    <n v="96"/>
    <n v="1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gwee2012CvLangTOS23-Jun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7"/>
    <n v="94"/>
    <n v="1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agwee2012CvEGAGregoryTOS23-Ju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7"/>
    <n v="97"/>
    <n v="1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ungunya2012CvJanzTOS10-May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30"/>
    <n v="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ungunya2012CvLangTOS10-May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34"/>
    <n v="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ungunya2012CvEGAGregoryTOS10-M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26"/>
    <n v="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ungunya2012CvJanzTOS22-May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19"/>
    <n v="3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ungunya2012CvLangTOS22-May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22"/>
    <n v="1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ungunya2012CvEGAGregoryTOS22-M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19"/>
    <n v="1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ungunya2012CvJanzTOS23-Jun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9"/>
    <n v="105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ungunya2012CvLangTOS23-Jun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9"/>
    <n v="105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ungunya2012CvEGAGregoryTOS23-Ju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9"/>
    <n v="105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ndiwindi2011CvJanzTOS19-May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10"/>
    <n v="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ndiwindi2011CvLangTOS19-May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10"/>
    <n v="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ndiwindi2011CvEGAGregoryTOS19-M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15"/>
    <n v="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ndiwindi2011CvJanzTOS9-Jun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07"/>
    <n v="1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ndiwindi2011CvLangTOS9-Jun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07"/>
    <n v="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ndiwindi2011CvEGAGregoryTOS9-Ju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08"/>
    <n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ndiwindi2011CvJanzTOS28-Jun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ndiwindi2011CvLangTOS28-Jun"/>
    <m/>
    <s v="La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ndiwindi2011CvEGAGregoryTOS28-Ju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2CvJanzTOS27-Apr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51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2CvYitpiTOS27-Apr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51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2CvEGAGregoryTOS27-Apr"/>
    <m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55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2CvJanzTOS4-Jun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8"/>
    <n v="124"/>
    <n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2CvYitpiTOS4-Jun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8"/>
    <n v="124"/>
    <n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2CvEGAGregoryTOS4-Jun"/>
    <m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8"/>
    <n v="126"/>
    <n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2CvJanzTOS18-Jul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3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2CvYitpiTOS18-Jul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0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2CvEGAGregoryTOS18-Jul"/>
    <m/>
    <s v="EGA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5"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innipa2012CvJanzTOS25-M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4"/>
    <n v="113"/>
    <n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innipa2012CvAxeTOS25-M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5"/>
    <n v="104"/>
    <n v="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innipa2012CvEGAGregoryTOS25-M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2"/>
    <n v="114"/>
    <n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innipa2012CvJanzTOS8-Jun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1"/>
    <n v="104"/>
    <n v="1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innipa2012CvAxeTOS8-Ju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80"/>
    <n v="100"/>
    <n v="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innipa2012CvEGAGregoryTOS8-Ju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0"/>
    <n v="104"/>
    <n v="1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innipa2012CvJanzTOS25-Jun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6"/>
    <n v="100"/>
    <n v="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innipa2012CvAxeTOS25-Ju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7"/>
    <n v="100"/>
    <n v="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innipa2012CvEGAGregoryTOS25-Ju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74"/>
    <n v="100"/>
    <n v="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emora2012CvJanzTOS5-May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1"/>
    <n v="1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emora2012CvAxeTOS5-M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14"/>
    <n v="154"/>
    <n v="1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emora2012CvEGAGregoryTOS5-M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31"/>
    <n v="155"/>
    <n v="1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emora2012CvJanzTOS23-May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5"/>
    <n v="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emora2012CvAxeTOS23-M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15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emora2012CvEGAGregoryTOS23-M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27"/>
    <n v="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emora2012CvJanzTOS25-Jun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04"/>
    <n v="1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emora2012CvAxeTOS25-Ju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96"/>
    <n v="1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emora2012CvEGAGregoryTOS25-Ju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05"/>
    <n v="1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1CvJanzTOS29-Apr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28"/>
    <n v="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1CvYitpiTOS29-Apr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29"/>
    <n v="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1CvEGAGregoryTOS29-Ap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36"/>
    <n v="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1CvAxeTOS29-Ap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11"/>
    <n v="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1CvJanzTOS31-May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22"/>
    <n v="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1CvYitpiTOS31-May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27"/>
    <n v="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1CvEGAGregoryTOS31-M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22"/>
    <n v="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1CvAxeTOS31-Ma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14"/>
    <n v="1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1CvJanzTOS1-Jul"/>
    <m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06"/>
    <n v="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1CvYitpiTOS1-Jul"/>
    <m/>
    <s v="Yitp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12"/>
    <n v="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1CvEGAGregoryTOS1-Ju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108"/>
    <n v="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lpeup2011CvAxeTOS1-Ju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n v="99"/>
    <n v="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innipa2012CvJanzTOS25-May"/>
    <d v="2012-07-13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5"/>
    <m/>
    <m/>
    <m/>
    <m/>
    <m/>
    <m/>
    <m/>
    <m/>
    <m/>
    <m/>
    <m/>
    <m/>
    <m/>
    <m/>
    <m/>
    <m/>
    <m/>
    <m/>
    <m/>
  </r>
  <r>
    <s v="Minnipa2012CvJanzTOS8-Jun"/>
    <d v="2012-07-13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</r>
  <r>
    <s v="Minnipa2012CvJanzTOS8-Jun"/>
    <d v="2012-07-20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</r>
  <r>
    <s v="Minnipa2012CvJanzTOS8-Jun"/>
    <d v="2012-07-26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2"/>
    <m/>
    <m/>
    <m/>
    <m/>
    <m/>
    <m/>
    <m/>
    <m/>
    <m/>
    <m/>
    <m/>
    <m/>
    <m/>
    <m/>
    <m/>
    <m/>
    <m/>
    <m/>
    <m/>
  </r>
  <r>
    <s v="Minnipa2012CvJanzTOS8-Jun"/>
    <d v="2012-08-07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m/>
    <m/>
    <m/>
    <m/>
    <m/>
    <m/>
    <m/>
    <m/>
    <m/>
    <m/>
    <m/>
    <m/>
    <m/>
    <m/>
    <m/>
    <m/>
    <m/>
    <m/>
    <m/>
  </r>
  <r>
    <s v="Minnipa2012CvJanzTOS25-Jun"/>
    <d v="2012-07-26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4"/>
    <m/>
    <m/>
    <m/>
    <m/>
    <m/>
    <m/>
    <m/>
    <m/>
    <m/>
    <m/>
    <m/>
    <m/>
    <m/>
    <m/>
    <m/>
    <m/>
    <m/>
    <m/>
    <m/>
  </r>
  <r>
    <s v="Minnipa2012CvJanzTOS25-Jun"/>
    <d v="2012-08-07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55"/>
    <m/>
    <m/>
    <m/>
    <m/>
    <m/>
    <m/>
    <m/>
    <m/>
    <m/>
    <m/>
    <m/>
    <m/>
    <m/>
    <m/>
    <m/>
    <m/>
    <m/>
    <m/>
    <m/>
  </r>
  <r>
    <s v="Minnipa2012CvJanzTOS25-Jun"/>
    <d v="2012-08-15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8499999999999996"/>
    <m/>
    <m/>
    <m/>
    <m/>
    <m/>
    <m/>
    <m/>
    <m/>
    <m/>
    <m/>
    <m/>
    <m/>
    <m/>
    <m/>
    <m/>
    <m/>
    <m/>
    <m/>
    <m/>
  </r>
  <r>
    <s v="Nagwee2012CvJanzTOS17-May"/>
    <d v="2012-07-09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65"/>
    <m/>
    <m/>
    <m/>
    <m/>
    <m/>
    <m/>
    <m/>
    <m/>
    <m/>
    <m/>
    <m/>
    <m/>
    <m/>
    <m/>
    <m/>
    <m/>
    <m/>
    <m/>
    <m/>
  </r>
  <r>
    <s v="Nagwee2012CvJanzTOS17-May"/>
    <d v="2012-07-19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55"/>
    <m/>
    <m/>
    <m/>
    <m/>
    <m/>
    <m/>
    <m/>
    <m/>
    <m/>
    <m/>
    <m/>
    <m/>
    <m/>
    <m/>
    <m/>
    <m/>
    <m/>
    <m/>
    <m/>
  </r>
  <r>
    <s v="Nagwee2012CvJanzTOS31-May"/>
    <d v="2012-07-09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7"/>
    <m/>
    <m/>
    <m/>
    <m/>
    <m/>
    <m/>
    <m/>
    <m/>
    <m/>
    <m/>
    <m/>
    <m/>
    <m/>
    <m/>
    <m/>
    <m/>
    <m/>
    <m/>
    <m/>
  </r>
  <r>
    <s v="Nagwee2012CvJanzTOS31-May"/>
    <d v="2012-07-19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6999999999999993"/>
    <m/>
    <m/>
    <m/>
    <m/>
    <m/>
    <m/>
    <m/>
    <m/>
    <m/>
    <m/>
    <m/>
    <m/>
    <m/>
    <m/>
    <m/>
    <m/>
    <m/>
    <m/>
    <m/>
  </r>
  <r>
    <s v="Nagwee2012CvJanzTOS31-May"/>
    <d v="2012-07-29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95"/>
    <m/>
    <m/>
    <m/>
    <m/>
    <m/>
    <m/>
    <m/>
    <m/>
    <m/>
    <m/>
    <m/>
    <m/>
    <m/>
    <m/>
    <m/>
    <m/>
    <m/>
    <m/>
    <m/>
  </r>
  <r>
    <s v="Nagwee2012CvJanzTOS23-Jun"/>
    <d v="2012-07-29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7"/>
    <m/>
    <m/>
    <m/>
    <m/>
    <m/>
    <m/>
    <m/>
    <m/>
    <m/>
    <m/>
    <m/>
    <m/>
    <m/>
    <m/>
    <m/>
    <m/>
    <m/>
    <m/>
    <m/>
  </r>
  <r>
    <s v="Nagwee2012CvJanzTOS23-Jun"/>
    <d v="2012-08-08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0999999999999996"/>
    <m/>
    <m/>
    <m/>
    <m/>
    <m/>
    <m/>
    <m/>
    <m/>
    <m/>
    <m/>
    <m/>
    <m/>
    <m/>
    <m/>
    <m/>
    <m/>
    <m/>
    <m/>
    <m/>
  </r>
  <r>
    <s v="Nagwee2012CvJanzTOS23-Jun"/>
    <d v="2012-08-15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8000000000000007"/>
    <m/>
    <m/>
    <m/>
    <m/>
    <m/>
    <m/>
    <m/>
    <m/>
    <m/>
    <m/>
    <m/>
    <m/>
    <m/>
    <m/>
    <m/>
    <m/>
    <m/>
    <m/>
    <m/>
  </r>
  <r>
    <s v="Nagwee2012CvJanzTOS23-Jun"/>
    <d v="2012-08-21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7"/>
    <m/>
    <m/>
    <m/>
    <m/>
    <m/>
    <m/>
    <m/>
    <m/>
    <m/>
    <m/>
    <m/>
    <m/>
    <m/>
    <m/>
    <m/>
    <m/>
    <m/>
    <m/>
    <m/>
  </r>
  <r>
    <s v="Temora2012CvJanzTOS5-May"/>
    <d v="2012-06-21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45"/>
    <m/>
    <m/>
    <m/>
    <m/>
    <m/>
    <m/>
    <m/>
    <m/>
    <m/>
    <m/>
    <m/>
    <m/>
    <m/>
    <m/>
    <m/>
    <m/>
    <m/>
    <m/>
    <m/>
  </r>
  <r>
    <s v="Temora2012CvJanzTOS5-May"/>
    <d v="2012-07-18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4"/>
    <m/>
    <m/>
    <m/>
    <m/>
    <m/>
    <m/>
    <m/>
    <m/>
    <m/>
    <m/>
    <m/>
    <m/>
    <m/>
    <m/>
    <m/>
    <m/>
    <m/>
    <m/>
    <m/>
  </r>
  <r>
    <s v="Temora2012CvJanzTOS5-May"/>
    <d v="2012-07-27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15"/>
    <m/>
    <m/>
    <m/>
    <m/>
    <m/>
    <m/>
    <m/>
    <m/>
    <m/>
    <m/>
    <m/>
    <m/>
    <m/>
    <m/>
    <m/>
    <m/>
    <m/>
    <m/>
    <m/>
  </r>
  <r>
    <s v="Temora2012CvJanzTOS5-May"/>
    <d v="2012-08-03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</r>
  <r>
    <s v="Temora2012CvJanzTOS23-May"/>
    <d v="2012-06-21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4"/>
    <m/>
    <m/>
    <m/>
    <m/>
    <m/>
    <m/>
    <m/>
    <m/>
    <m/>
    <m/>
    <m/>
    <m/>
    <m/>
    <m/>
    <m/>
    <m/>
    <m/>
    <m/>
    <m/>
  </r>
  <r>
    <s v="Temora2012CvJanzTOS23-May"/>
    <d v="2012-07-18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5500000000000007"/>
    <m/>
    <m/>
    <m/>
    <m/>
    <m/>
    <m/>
    <m/>
    <m/>
    <m/>
    <m/>
    <m/>
    <m/>
    <m/>
    <m/>
    <m/>
    <m/>
    <m/>
    <m/>
    <m/>
  </r>
  <r>
    <s v="Temora2012CvJanzTOS23-May"/>
    <d v="2012-07-27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4499999999999993"/>
    <m/>
    <m/>
    <m/>
    <m/>
    <m/>
    <m/>
    <m/>
    <m/>
    <m/>
    <m/>
    <m/>
    <m/>
    <m/>
    <m/>
    <m/>
    <m/>
    <m/>
    <m/>
    <m/>
  </r>
  <r>
    <s v="Temora2012CvJanzTOS23-May"/>
    <d v="2012-08-03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.85"/>
    <m/>
    <m/>
    <m/>
    <m/>
    <m/>
    <m/>
    <m/>
    <m/>
    <m/>
    <m/>
    <m/>
    <m/>
    <m/>
    <m/>
    <m/>
    <m/>
    <m/>
    <m/>
    <m/>
  </r>
  <r>
    <s v="Temora2012CvJanzTOS23-May"/>
    <d v="2012-08-13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15"/>
    <m/>
    <m/>
    <m/>
    <m/>
    <m/>
    <m/>
    <m/>
    <m/>
    <m/>
    <m/>
    <m/>
    <m/>
    <m/>
    <m/>
    <m/>
    <m/>
    <m/>
    <m/>
    <m/>
  </r>
  <r>
    <s v="Temora2012CvJanzTOS25-Jun"/>
    <d v="2012-07-18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05"/>
    <m/>
    <m/>
    <m/>
    <m/>
    <m/>
    <m/>
    <m/>
    <m/>
    <m/>
    <m/>
    <m/>
    <m/>
    <m/>
    <m/>
    <m/>
    <m/>
    <m/>
    <m/>
    <m/>
  </r>
  <r>
    <s v="Temora2012CvJanzTOS25-Jun"/>
    <d v="2012-07-27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</r>
  <r>
    <s v="Temora2012CvJanzTOS25-Jun"/>
    <d v="2012-08-03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4500000000000002"/>
    <m/>
    <m/>
    <m/>
    <m/>
    <m/>
    <m/>
    <m/>
    <m/>
    <m/>
    <m/>
    <m/>
    <m/>
    <m/>
    <m/>
    <m/>
    <m/>
    <m/>
    <m/>
    <m/>
  </r>
  <r>
    <s v="Temora2012CvJanzTOS25-Jun"/>
    <d v="2012-08-13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.5999999999999996"/>
    <m/>
    <m/>
    <m/>
    <m/>
    <m/>
    <m/>
    <m/>
    <m/>
    <m/>
    <m/>
    <m/>
    <m/>
    <m/>
    <m/>
    <m/>
    <m/>
    <m/>
    <m/>
    <m/>
  </r>
  <r>
    <s v="Temora2012CvJanzTOS25-Jun"/>
    <d v="2012-08-21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2"/>
    <m/>
    <m/>
    <m/>
    <m/>
    <m/>
    <m/>
    <m/>
    <m/>
    <m/>
    <m/>
    <m/>
    <m/>
    <m/>
    <m/>
    <m/>
    <m/>
    <m/>
    <m/>
    <m/>
  </r>
  <r>
    <s v="Temora2012CvJanzTOS25-Jun"/>
    <d v="2012-08-27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.9000000000000004"/>
    <m/>
    <m/>
    <m/>
    <m/>
    <m/>
    <m/>
    <m/>
    <m/>
    <m/>
    <m/>
    <m/>
    <m/>
    <m/>
    <m/>
    <m/>
    <m/>
    <m/>
    <m/>
    <m/>
  </r>
  <r>
    <s v="Temora2012CvJanzTOS25-Jun"/>
    <d v="2012-09-06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35"/>
    <m/>
    <m/>
    <m/>
    <m/>
    <m/>
    <m/>
    <m/>
    <m/>
    <m/>
    <m/>
    <m/>
    <m/>
    <m/>
    <m/>
    <m/>
    <m/>
    <m/>
    <m/>
    <m/>
  </r>
  <r>
    <s v="Temora2012CvJanzTOS25-Jun"/>
    <d v="2012-09-12T00:00:00"/>
    <s v="Janz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.25"/>
    <m/>
    <m/>
    <m/>
    <m/>
    <m/>
    <m/>
    <m/>
    <m/>
    <m/>
    <m/>
    <m/>
    <m/>
    <m/>
    <m/>
    <m/>
    <m/>
    <m/>
    <m/>
    <m/>
  </r>
  <r>
    <s v="Lincoln2014IrrigEarly"/>
    <d v="2013-04-0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81.10833333333335"/>
    <m/>
    <m/>
    <m/>
    <m/>
    <m/>
    <m/>
    <m/>
    <m/>
    <m/>
    <m/>
    <m/>
    <m/>
    <m/>
    <m/>
    <m/>
    <m/>
    <m/>
    <m/>
  </r>
  <r>
    <s v="Lincoln2014IrrigEarly"/>
    <d v="2013-04-1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89.15222222222224"/>
    <m/>
    <m/>
    <m/>
    <m/>
    <m/>
    <m/>
    <m/>
    <m/>
    <m/>
    <m/>
    <m/>
    <m/>
    <m/>
    <m/>
    <m/>
    <m/>
    <m/>
  </r>
  <r>
    <s v="Lincoln2014IrrigEarly"/>
    <d v="2013-04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96.73250000000007"/>
    <m/>
    <m/>
    <m/>
    <m/>
    <m/>
    <m/>
    <m/>
    <m/>
    <m/>
    <m/>
    <m/>
    <m/>
    <m/>
    <m/>
    <m/>
    <m/>
  </r>
  <r>
    <s v="Lincoln2014IrrigEarly"/>
    <d v="2013-05-0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58.678"/>
    <m/>
    <m/>
    <m/>
    <m/>
    <m/>
    <m/>
    <m/>
    <m/>
    <m/>
    <m/>
    <m/>
    <m/>
    <m/>
    <m/>
    <m/>
  </r>
  <r>
    <s v="Lincoln2014IrrigEarly"/>
    <d v="2013-05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6.3325000000001"/>
    <m/>
    <m/>
    <m/>
    <m/>
    <m/>
    <m/>
    <m/>
    <m/>
    <m/>
    <m/>
    <m/>
    <m/>
    <m/>
    <m/>
  </r>
  <r>
    <s v="Lincoln2014IrrigEarly"/>
    <d v="2013-06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6.82599999999979"/>
    <m/>
    <m/>
    <m/>
    <m/>
    <m/>
    <m/>
    <m/>
    <m/>
    <m/>
    <m/>
    <m/>
    <m/>
    <m/>
  </r>
  <r>
    <s v="Lincoln2014IrrigEarly"/>
    <d v="2013-06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50.9690000000001"/>
    <m/>
    <m/>
    <m/>
    <m/>
    <m/>
    <m/>
    <m/>
    <m/>
    <m/>
    <m/>
    <m/>
    <m/>
  </r>
  <r>
    <s v="Lincoln2014IrrigEarly"/>
    <d v="2013-07-1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39.663"/>
    <m/>
    <m/>
    <m/>
    <m/>
    <m/>
    <m/>
    <m/>
    <m/>
    <m/>
    <m/>
    <m/>
  </r>
  <r>
    <s v="Lincoln2014IrrigEarly"/>
    <d v="2013-08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35.0554999999999"/>
    <m/>
    <m/>
    <m/>
    <m/>
    <m/>
    <m/>
    <m/>
    <m/>
    <m/>
    <m/>
  </r>
  <r>
    <s v="Lincoln2014IrrigEarly"/>
    <d v="2013-08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67.6254999999996"/>
    <m/>
    <m/>
    <m/>
    <m/>
    <m/>
    <m/>
    <m/>
    <m/>
    <m/>
  </r>
  <r>
    <s v="Lincoln2014IrrigEarly"/>
    <d v="2013-09-0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58.3419999999996"/>
    <m/>
    <m/>
    <m/>
    <m/>
    <m/>
    <m/>
    <m/>
    <m/>
  </r>
  <r>
    <s v="Lincoln2014IrrigEarly"/>
    <d v="2013-09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91.7910000000002"/>
    <m/>
    <m/>
    <m/>
    <m/>
    <m/>
    <m/>
    <m/>
  </r>
  <r>
    <s v="Lincoln2014IrrigEarly"/>
    <d v="2013-10-07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72.0039999999999"/>
    <m/>
    <m/>
    <m/>
    <m/>
    <m/>
    <m/>
  </r>
  <r>
    <s v="Lincoln2014IrrigEarly"/>
    <d v="2013-10-2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10.0165000000002"/>
    <m/>
    <m/>
    <m/>
    <m/>
    <m/>
  </r>
  <r>
    <s v="Lincoln2014IrrigEarly"/>
    <d v="2013-10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98.2366666666662"/>
    <m/>
    <m/>
    <m/>
    <m/>
  </r>
  <r>
    <s v="Lincoln2014IrrigFull"/>
    <d v="2013-04-0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7.96099999999996"/>
    <m/>
    <m/>
    <m/>
    <m/>
    <m/>
    <m/>
    <m/>
    <m/>
    <m/>
    <m/>
    <m/>
    <m/>
    <m/>
    <m/>
    <m/>
    <m/>
    <m/>
    <m/>
  </r>
  <r>
    <s v="Lincoln2014IrrigFull"/>
    <d v="2013-04-1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1.83750000000009"/>
    <m/>
    <m/>
    <m/>
    <m/>
    <m/>
    <m/>
    <m/>
    <m/>
    <m/>
    <m/>
    <m/>
    <m/>
    <m/>
    <m/>
    <m/>
    <m/>
    <m/>
  </r>
  <r>
    <s v="Lincoln2014IrrigFull"/>
    <d v="2013-04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79.97850000000005"/>
    <m/>
    <m/>
    <m/>
    <m/>
    <m/>
    <m/>
    <m/>
    <m/>
    <m/>
    <m/>
    <m/>
    <m/>
    <m/>
    <m/>
    <m/>
    <m/>
  </r>
  <r>
    <s v="Lincoln2014IrrigFull"/>
    <d v="2013-05-0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94.25437499999998"/>
    <m/>
    <m/>
    <m/>
    <m/>
    <m/>
    <m/>
    <m/>
    <m/>
    <m/>
    <m/>
    <m/>
    <m/>
    <m/>
    <m/>
    <m/>
  </r>
  <r>
    <s v="Lincoln2014IrrigFull"/>
    <d v="2013-05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5.02749999999992"/>
    <m/>
    <m/>
    <m/>
    <m/>
    <m/>
    <m/>
    <m/>
    <m/>
    <m/>
    <m/>
    <m/>
    <m/>
    <m/>
    <m/>
  </r>
  <r>
    <s v="Lincoln2014IrrigFull"/>
    <d v="2013-06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21.76149999999996"/>
    <m/>
    <m/>
    <m/>
    <m/>
    <m/>
    <m/>
    <m/>
    <m/>
    <m/>
    <m/>
    <m/>
    <m/>
    <m/>
  </r>
  <r>
    <s v="Lincoln2014IrrigFull"/>
    <d v="2013-06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58.1880000000001"/>
    <m/>
    <m/>
    <m/>
    <m/>
    <m/>
    <m/>
    <m/>
    <m/>
    <m/>
    <m/>
    <m/>
    <m/>
  </r>
  <r>
    <s v="Lincoln2014IrrigFull"/>
    <d v="2013-07-1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33.8375000000001"/>
    <m/>
    <m/>
    <m/>
    <m/>
    <m/>
    <m/>
    <m/>
    <m/>
    <m/>
    <m/>
    <m/>
  </r>
  <r>
    <s v="Lincoln2014IrrigFull"/>
    <d v="2013-08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20.3544999999997"/>
    <m/>
    <m/>
    <m/>
    <m/>
    <m/>
    <m/>
    <m/>
    <m/>
    <m/>
    <m/>
  </r>
  <r>
    <s v="Lincoln2014IrrigFull"/>
    <d v="2013-08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67.0154999999995"/>
    <m/>
    <m/>
    <m/>
    <m/>
    <m/>
    <m/>
    <m/>
    <m/>
    <m/>
  </r>
  <r>
    <s v="Lincoln2014IrrigFull"/>
    <d v="2013-09-0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17.5119999999997"/>
    <m/>
    <m/>
    <m/>
    <m/>
    <m/>
    <m/>
    <m/>
    <m/>
  </r>
  <r>
    <s v="Lincoln2014IrrigFull"/>
    <d v="2013-09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59.8364999999999"/>
    <m/>
    <m/>
    <m/>
    <m/>
    <m/>
    <m/>
    <m/>
  </r>
  <r>
    <s v="Lincoln2014IrrigFull"/>
    <d v="2013-10-07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48.0919999999996"/>
    <m/>
    <m/>
    <m/>
    <m/>
    <m/>
    <m/>
  </r>
  <r>
    <s v="Lincoln2014IrrigFull"/>
    <d v="2013-10-2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05.3784999999998"/>
    <m/>
    <m/>
    <m/>
    <m/>
    <m/>
  </r>
  <r>
    <s v="Lincoln2014IrrigFull"/>
    <d v="2013-10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983.4228571428575"/>
    <m/>
    <m/>
    <m/>
    <m/>
  </r>
  <r>
    <s v="Lincoln2014IrrigLate"/>
    <d v="2013-04-0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3.142"/>
    <m/>
    <m/>
    <m/>
    <m/>
    <m/>
    <m/>
    <m/>
    <m/>
    <m/>
    <m/>
    <m/>
    <m/>
    <m/>
    <m/>
    <m/>
    <m/>
    <m/>
    <m/>
  </r>
  <r>
    <s v="Lincoln2014IrrigLate"/>
    <d v="2013-04-1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1.94263157894738"/>
    <m/>
    <m/>
    <m/>
    <m/>
    <m/>
    <m/>
    <m/>
    <m/>
    <m/>
    <m/>
    <m/>
    <m/>
    <m/>
    <m/>
    <m/>
    <m/>
    <m/>
  </r>
  <r>
    <s v="Lincoln2014IrrigLate"/>
    <d v="2013-04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22.46499999999992"/>
    <m/>
    <m/>
    <m/>
    <m/>
    <m/>
    <m/>
    <m/>
    <m/>
    <m/>
    <m/>
    <m/>
    <m/>
    <m/>
    <m/>
    <m/>
    <m/>
  </r>
  <r>
    <s v="Lincoln2014IrrigLate"/>
    <d v="2013-05-0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31.77699999999993"/>
    <m/>
    <m/>
    <m/>
    <m/>
    <m/>
    <m/>
    <m/>
    <m/>
    <m/>
    <m/>
    <m/>
    <m/>
    <m/>
    <m/>
    <m/>
  </r>
  <r>
    <s v="Lincoln2014IrrigLate"/>
    <d v="2013-05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63.84199999999998"/>
    <m/>
    <m/>
    <m/>
    <m/>
    <m/>
    <m/>
    <m/>
    <m/>
    <m/>
    <m/>
    <m/>
    <m/>
    <m/>
    <m/>
  </r>
  <r>
    <s v="Lincoln2014IrrigLate"/>
    <d v="2013-06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29.81349999999998"/>
    <m/>
    <m/>
    <m/>
    <m/>
    <m/>
    <m/>
    <m/>
    <m/>
    <m/>
    <m/>
    <m/>
    <m/>
    <m/>
  </r>
  <r>
    <s v="Lincoln2014IrrigLate"/>
    <d v="2013-06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02.7179999999998"/>
    <m/>
    <m/>
    <m/>
    <m/>
    <m/>
    <m/>
    <m/>
    <m/>
    <m/>
    <m/>
    <m/>
    <m/>
  </r>
  <r>
    <s v="Lincoln2014IrrigLate"/>
    <d v="2013-07-1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41.5539999999996"/>
    <m/>
    <m/>
    <m/>
    <m/>
    <m/>
    <m/>
    <m/>
    <m/>
    <m/>
    <m/>
    <m/>
  </r>
  <r>
    <s v="Lincoln2014IrrigLate"/>
    <d v="2013-08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39.0509999999999"/>
    <m/>
    <m/>
    <m/>
    <m/>
    <m/>
    <m/>
    <m/>
    <m/>
    <m/>
    <m/>
  </r>
  <r>
    <s v="Lincoln2014IrrigLate"/>
    <d v="2013-08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59.7869999999994"/>
    <m/>
    <m/>
    <m/>
    <m/>
    <m/>
    <m/>
    <m/>
    <m/>
    <m/>
  </r>
  <r>
    <s v="Lincoln2014IrrigLate"/>
    <d v="2013-09-0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36.8490000000006"/>
    <m/>
    <m/>
    <m/>
    <m/>
    <m/>
    <m/>
    <m/>
    <m/>
  </r>
  <r>
    <s v="Lincoln2014IrrigLate"/>
    <d v="2013-09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97.0065000000004"/>
    <m/>
    <m/>
    <m/>
    <m/>
    <m/>
    <m/>
    <m/>
  </r>
  <r>
    <s v="Lincoln2014IrrigLate"/>
    <d v="2013-10-07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46.893"/>
    <m/>
    <m/>
    <m/>
    <m/>
    <m/>
    <m/>
  </r>
  <r>
    <s v="Lincoln2014IrrigLate"/>
    <d v="2013-10-2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840.2819999999997"/>
    <m/>
    <m/>
    <m/>
    <m/>
    <m/>
  </r>
  <r>
    <s v="Lincoln2014IrrigLate"/>
    <d v="2013-10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841.1766666666667"/>
    <m/>
    <m/>
    <m/>
    <m/>
  </r>
  <r>
    <s v="Lincoln2014IrrigMiddle"/>
    <d v="2013-04-0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9.24199999999996"/>
    <m/>
    <m/>
    <m/>
    <m/>
    <m/>
    <m/>
    <m/>
    <m/>
    <m/>
    <m/>
    <m/>
    <m/>
    <m/>
    <m/>
    <m/>
    <m/>
    <m/>
    <m/>
  </r>
  <r>
    <s v="Lincoln2014IrrigMiddle"/>
    <d v="2013-04-1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26.63400000000001"/>
    <m/>
    <m/>
    <m/>
    <m/>
    <m/>
    <m/>
    <m/>
    <m/>
    <m/>
    <m/>
    <m/>
    <m/>
    <m/>
    <m/>
    <m/>
    <m/>
    <m/>
  </r>
  <r>
    <s v="Lincoln2014IrrigMiddle"/>
    <d v="2013-04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15.0535000000001"/>
    <m/>
    <m/>
    <m/>
    <m/>
    <m/>
    <m/>
    <m/>
    <m/>
    <m/>
    <m/>
    <m/>
    <m/>
    <m/>
    <m/>
    <m/>
    <m/>
  </r>
  <r>
    <s v="Lincoln2014IrrigMiddle"/>
    <d v="2013-05-0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32.05149999999992"/>
    <m/>
    <m/>
    <m/>
    <m/>
    <m/>
    <m/>
    <m/>
    <m/>
    <m/>
    <m/>
    <m/>
    <m/>
    <m/>
    <m/>
    <m/>
  </r>
  <r>
    <s v="Lincoln2014IrrigMiddle"/>
    <d v="2013-05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21.09050000000002"/>
    <m/>
    <m/>
    <m/>
    <m/>
    <m/>
    <m/>
    <m/>
    <m/>
    <m/>
    <m/>
    <m/>
    <m/>
    <m/>
    <m/>
  </r>
  <r>
    <s v="Lincoln2014IrrigMiddle"/>
    <d v="2013-06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63.88199999999995"/>
    <m/>
    <m/>
    <m/>
    <m/>
    <m/>
    <m/>
    <m/>
    <m/>
    <m/>
    <m/>
    <m/>
    <m/>
    <m/>
  </r>
  <r>
    <s v="Lincoln2014IrrigMiddle"/>
    <d v="2013-06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37.3965000000003"/>
    <m/>
    <m/>
    <m/>
    <m/>
    <m/>
    <m/>
    <m/>
    <m/>
    <m/>
    <m/>
    <m/>
    <m/>
  </r>
  <r>
    <s v="Lincoln2014IrrigMiddle"/>
    <d v="2013-07-1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54.3944999999999"/>
    <m/>
    <m/>
    <m/>
    <m/>
    <m/>
    <m/>
    <m/>
    <m/>
    <m/>
    <m/>
    <m/>
  </r>
  <r>
    <s v="Lincoln2014IrrigMiddle"/>
    <d v="2013-08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83.0930000000003"/>
    <m/>
    <m/>
    <m/>
    <m/>
    <m/>
    <m/>
    <m/>
    <m/>
    <m/>
    <m/>
  </r>
  <r>
    <s v="Lincoln2014IrrigMiddle"/>
    <d v="2013-08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07.5804999999991"/>
    <m/>
    <m/>
    <m/>
    <m/>
    <m/>
    <m/>
    <m/>
    <m/>
    <m/>
  </r>
  <r>
    <s v="Lincoln2014IrrigMiddle"/>
    <d v="2013-09-0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02.75"/>
    <m/>
    <m/>
    <m/>
    <m/>
    <m/>
    <m/>
    <m/>
    <m/>
  </r>
  <r>
    <s v="Lincoln2014IrrigMiddle"/>
    <d v="2013-09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17.7979999999998"/>
    <m/>
    <m/>
    <m/>
    <m/>
    <m/>
    <m/>
    <m/>
  </r>
  <r>
    <s v="Lincoln2014IrrigMiddle"/>
    <d v="2013-10-07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77.9629999999993"/>
    <m/>
    <m/>
    <m/>
    <m/>
    <m/>
    <m/>
  </r>
  <r>
    <s v="Lincoln2014IrrigMiddle"/>
    <d v="2013-10-2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00.148947368421"/>
    <m/>
    <m/>
    <m/>
    <m/>
    <m/>
  </r>
  <r>
    <s v="Lincoln2014IrrigMiddle"/>
    <d v="2013-10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03.5162500000001"/>
    <m/>
    <m/>
    <m/>
    <m/>
  </r>
  <r>
    <s v="Lincoln2014IrrigNil"/>
    <d v="2013-04-0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4.51049999999995"/>
    <m/>
    <m/>
    <m/>
    <m/>
    <m/>
    <m/>
    <m/>
    <m/>
    <m/>
    <m/>
    <m/>
    <m/>
    <m/>
    <m/>
    <m/>
    <m/>
    <m/>
    <m/>
  </r>
  <r>
    <s v="Lincoln2014IrrigNil"/>
    <d v="2013-04-1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5.66199999999998"/>
    <m/>
    <m/>
    <m/>
    <m/>
    <m/>
    <m/>
    <m/>
    <m/>
    <m/>
    <m/>
    <m/>
    <m/>
    <m/>
    <m/>
    <m/>
    <m/>
    <m/>
  </r>
  <r>
    <s v="Lincoln2014IrrigNil"/>
    <d v="2013-04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35.73250000000007"/>
    <m/>
    <m/>
    <m/>
    <m/>
    <m/>
    <m/>
    <m/>
    <m/>
    <m/>
    <m/>
    <m/>
    <m/>
    <m/>
    <m/>
    <m/>
    <m/>
  </r>
  <r>
    <s v="Lincoln2014IrrigNil"/>
    <d v="2013-05-0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22.32199999999989"/>
    <m/>
    <m/>
    <m/>
    <m/>
    <m/>
    <m/>
    <m/>
    <m/>
    <m/>
    <m/>
    <m/>
    <m/>
    <m/>
    <m/>
    <m/>
  </r>
  <r>
    <s v="Lincoln2014IrrigNil"/>
    <d v="2013-05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85.46649999999977"/>
    <m/>
    <m/>
    <m/>
    <m/>
    <m/>
    <m/>
    <m/>
    <m/>
    <m/>
    <m/>
    <m/>
    <m/>
    <m/>
    <m/>
  </r>
  <r>
    <s v="Lincoln2014IrrigNil"/>
    <d v="2013-06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6.33799999999997"/>
    <m/>
    <m/>
    <m/>
    <m/>
    <m/>
    <m/>
    <m/>
    <m/>
    <m/>
    <m/>
    <m/>
    <m/>
    <m/>
  </r>
  <r>
    <s v="Lincoln2014IrrigNil"/>
    <d v="2013-06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.7850000000001"/>
    <m/>
    <m/>
    <m/>
    <m/>
    <m/>
    <m/>
    <m/>
    <m/>
    <m/>
    <m/>
    <m/>
    <m/>
  </r>
  <r>
    <s v="Lincoln2014IrrigNil"/>
    <d v="2013-07-1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52.1680000000001"/>
    <m/>
    <m/>
    <m/>
    <m/>
    <m/>
    <m/>
    <m/>
    <m/>
    <m/>
    <m/>
    <m/>
  </r>
  <r>
    <s v="Lincoln2014IrrigNil"/>
    <d v="2013-08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34.009"/>
    <m/>
    <m/>
    <m/>
    <m/>
    <m/>
    <m/>
    <m/>
    <m/>
    <m/>
    <m/>
  </r>
  <r>
    <s v="Lincoln2014IrrigNil"/>
    <d v="2013-08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86.7394999999997"/>
    <m/>
    <m/>
    <m/>
    <m/>
    <m/>
    <m/>
    <m/>
    <m/>
    <m/>
  </r>
  <r>
    <s v="Lincoln2014IrrigNil"/>
    <d v="2013-09-0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17.4205000000002"/>
    <m/>
    <m/>
    <m/>
    <m/>
    <m/>
    <m/>
    <m/>
    <m/>
  </r>
  <r>
    <s v="Lincoln2014IrrigNil"/>
    <d v="2013-09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19.1189999999997"/>
    <m/>
    <m/>
    <m/>
    <m/>
    <m/>
    <m/>
    <m/>
  </r>
  <r>
    <s v="Lincoln2014IrrigNil"/>
    <d v="2013-10-07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75.8584999999998"/>
    <m/>
    <m/>
    <m/>
    <m/>
    <m/>
    <m/>
  </r>
  <r>
    <s v="Lincoln2014IrrigNil"/>
    <d v="2013-10-2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32.9544999999994"/>
    <m/>
    <m/>
    <m/>
    <m/>
    <m/>
  </r>
  <r>
    <s v="Lincoln2014IrrigNil"/>
    <d v="2013-10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49.25875"/>
    <m/>
    <m/>
    <m/>
    <m/>
  </r>
  <r>
    <s v="Lincoln2014IrrigVeryEarly"/>
    <d v="2013-04-0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6.61499999999995"/>
    <m/>
    <m/>
    <m/>
    <m/>
    <m/>
    <m/>
    <m/>
    <m/>
    <m/>
    <m/>
    <m/>
    <m/>
    <m/>
    <m/>
    <m/>
    <m/>
    <m/>
    <m/>
  </r>
  <r>
    <s v="Lincoln2014IrrigVeryEarly"/>
    <d v="2013-04-1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3.06149999999997"/>
    <m/>
    <m/>
    <m/>
    <m/>
    <m/>
    <m/>
    <m/>
    <m/>
    <m/>
    <m/>
    <m/>
    <m/>
    <m/>
    <m/>
    <m/>
    <m/>
    <m/>
  </r>
  <r>
    <s v="Lincoln2014IrrigVeryEarly"/>
    <d v="2013-04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90.745"/>
    <m/>
    <m/>
    <m/>
    <m/>
    <m/>
    <m/>
    <m/>
    <m/>
    <m/>
    <m/>
    <m/>
    <m/>
    <m/>
    <m/>
    <m/>
    <m/>
  </r>
  <r>
    <s v="Lincoln2014IrrigVeryEarly"/>
    <d v="2013-05-0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21.46800000000007"/>
    <m/>
    <m/>
    <m/>
    <m/>
    <m/>
    <m/>
    <m/>
    <m/>
    <m/>
    <m/>
    <m/>
    <m/>
    <m/>
    <m/>
    <m/>
  </r>
  <r>
    <s v="Lincoln2014IrrigVeryEarly"/>
    <d v="2013-05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62.01199999999994"/>
    <m/>
    <m/>
    <m/>
    <m/>
    <m/>
    <m/>
    <m/>
    <m/>
    <m/>
    <m/>
    <m/>
    <m/>
    <m/>
    <m/>
  </r>
  <r>
    <s v="Lincoln2014IrrigVeryEarly"/>
    <d v="2013-06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07.51799999999992"/>
    <m/>
    <m/>
    <m/>
    <m/>
    <m/>
    <m/>
    <m/>
    <m/>
    <m/>
    <m/>
    <m/>
    <m/>
    <m/>
  </r>
  <r>
    <s v="Lincoln2014IrrigVeryEarly"/>
    <d v="2013-06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6.1244999999999"/>
    <m/>
    <m/>
    <m/>
    <m/>
    <m/>
    <m/>
    <m/>
    <m/>
    <m/>
    <m/>
    <m/>
    <m/>
  </r>
  <r>
    <s v="Lincoln2014IrrigVeryEarly"/>
    <d v="2013-07-1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29.1309999999999"/>
    <m/>
    <m/>
    <m/>
    <m/>
    <m/>
    <m/>
    <m/>
    <m/>
    <m/>
    <m/>
    <m/>
  </r>
  <r>
    <s v="Lincoln2014IrrigVeryEarly"/>
    <d v="2013-08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06.5894999999998"/>
    <m/>
    <m/>
    <m/>
    <m/>
    <m/>
    <m/>
    <m/>
    <m/>
    <m/>
    <m/>
  </r>
  <r>
    <s v="Lincoln2014IrrigVeryEarly"/>
    <d v="2013-08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21.5399999999997"/>
    <m/>
    <m/>
    <m/>
    <m/>
    <m/>
    <m/>
    <m/>
    <m/>
    <m/>
  </r>
  <r>
    <s v="Lincoln2014IrrigVeryEarly"/>
    <d v="2013-09-0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56.4605000000001"/>
    <m/>
    <m/>
    <m/>
    <m/>
    <m/>
    <m/>
    <m/>
    <m/>
  </r>
  <r>
    <s v="Lincoln2014IrrigVeryEarly"/>
    <d v="2013-09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01.1945000000005"/>
    <m/>
    <m/>
    <m/>
    <m/>
    <m/>
    <m/>
    <m/>
  </r>
  <r>
    <s v="Lincoln2014IrrigVeryEarly"/>
    <d v="2013-10-07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78.4910000000004"/>
    <m/>
    <m/>
    <m/>
    <m/>
    <m/>
    <m/>
  </r>
  <r>
    <s v="Lincoln2014IrrigVeryEarly"/>
    <d v="2013-10-2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06.0839999999998"/>
    <m/>
    <m/>
    <m/>
    <m/>
    <m/>
  </r>
  <r>
    <s v="Lincoln2014IrrigVeryEarly"/>
    <d v="2013-10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93.1025"/>
    <m/>
    <m/>
    <m/>
    <m/>
  </r>
  <r>
    <s v="Leeston2014Sow20-FebPopn50"/>
    <d v="2015-01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54"/>
    <n v="2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5-01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37"/>
    <n v="2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5-01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22"/>
    <n v="2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5-01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5"/>
    <n v="2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5-01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54"/>
    <n v="2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5-01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37"/>
    <n v="2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5-01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222"/>
    <n v="2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5-01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n v="195"/>
    <n v="2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3-11T00:00:00"/>
    <s v="Wakanui"/>
    <m/>
    <m/>
    <m/>
    <m/>
    <m/>
    <m/>
    <m/>
    <m/>
    <m/>
    <m/>
    <m/>
    <m/>
    <m/>
    <m/>
    <m/>
    <m/>
    <m/>
    <m/>
    <m/>
    <m/>
    <m/>
    <m/>
    <m/>
    <m/>
    <n v="2.65"/>
    <m/>
    <m/>
    <m/>
    <m/>
    <m/>
    <m/>
    <n v="1.1000000000000001"/>
    <m/>
    <m/>
    <m/>
    <m/>
    <m/>
    <m/>
    <m/>
    <m/>
    <m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3-1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3-24T00:00:00"/>
    <s v="Wakanui"/>
    <m/>
    <m/>
    <m/>
    <m/>
    <m/>
    <m/>
    <m/>
    <m/>
    <m/>
    <m/>
    <m/>
    <m/>
    <m/>
    <m/>
    <m/>
    <m/>
    <m/>
    <m/>
    <m/>
    <m/>
    <m/>
    <m/>
    <m/>
    <m/>
    <n v="5"/>
    <n v="4.0647829000000003E-2"/>
    <m/>
    <m/>
    <m/>
    <m/>
    <m/>
    <n v="3.9"/>
    <m/>
    <m/>
    <m/>
    <m/>
    <m/>
    <m/>
    <m/>
    <m/>
    <m/>
    <m/>
    <m/>
    <n v="21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4-02T00:00:00"/>
    <s v="Wakanui"/>
    <m/>
    <m/>
    <m/>
    <m/>
    <m/>
    <m/>
    <m/>
    <m/>
    <m/>
    <m/>
    <m/>
    <m/>
    <m/>
    <m/>
    <m/>
    <m/>
    <m/>
    <m/>
    <m/>
    <m/>
    <m/>
    <m/>
    <m/>
    <m/>
    <n v="6.95"/>
    <n v="0.27410668700000002"/>
    <m/>
    <m/>
    <m/>
    <m/>
    <m/>
    <n v="5"/>
    <m/>
    <m/>
    <m/>
    <m/>
    <m/>
    <m/>
    <m/>
    <m/>
    <m/>
    <m/>
    <m/>
    <n v="25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4-09T00:00:00"/>
    <s v="Wakanui"/>
    <m/>
    <m/>
    <m/>
    <m/>
    <m/>
    <m/>
    <m/>
    <m/>
    <m/>
    <m/>
    <m/>
    <m/>
    <m/>
    <m/>
    <m/>
    <m/>
    <m/>
    <m/>
    <m/>
    <m/>
    <m/>
    <m/>
    <m/>
    <m/>
    <n v="7.95"/>
    <n v="0.43350789000000001"/>
    <m/>
    <m/>
    <m/>
    <m/>
    <m/>
    <n v="6.15"/>
    <m/>
    <m/>
    <m/>
    <m/>
    <m/>
    <m/>
    <m/>
    <m/>
    <m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4-16T00:00:00"/>
    <s v="Wakanui"/>
    <m/>
    <m/>
    <m/>
    <m/>
    <m/>
    <m/>
    <m/>
    <m/>
    <m/>
    <m/>
    <m/>
    <m/>
    <m/>
    <m/>
    <m/>
    <m/>
    <m/>
    <m/>
    <m/>
    <m/>
    <m/>
    <m/>
    <m/>
    <m/>
    <n v="8.4"/>
    <m/>
    <m/>
    <m/>
    <m/>
    <m/>
    <m/>
    <n v="6.95"/>
    <m/>
    <m/>
    <m/>
    <m/>
    <m/>
    <m/>
    <m/>
    <m/>
    <m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5-01T00:00:00"/>
    <s v="Wakanui"/>
    <m/>
    <m/>
    <m/>
    <m/>
    <m/>
    <m/>
    <m/>
    <m/>
    <m/>
    <m/>
    <m/>
    <m/>
    <m/>
    <m/>
    <m/>
    <m/>
    <m/>
    <m/>
    <m/>
    <m/>
    <m/>
    <m/>
    <m/>
    <m/>
    <n v="9.8666666670000005"/>
    <m/>
    <m/>
    <m/>
    <m/>
    <m/>
    <m/>
    <n v="8.3333333330000006"/>
    <m/>
    <m/>
    <m/>
    <m/>
    <m/>
    <m/>
    <m/>
    <m/>
    <m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5-09T00:00:00"/>
    <s v="Wakanui"/>
    <m/>
    <m/>
    <m/>
    <m/>
    <m/>
    <m/>
    <m/>
    <m/>
    <m/>
    <m/>
    <m/>
    <m/>
    <m/>
    <m/>
    <m/>
    <m/>
    <m/>
    <m/>
    <m/>
    <m/>
    <m/>
    <m/>
    <m/>
    <m/>
    <n v="10.26315789"/>
    <n v="0.87729711899999996"/>
    <m/>
    <m/>
    <m/>
    <m/>
    <m/>
    <n v="9"/>
    <m/>
    <m/>
    <m/>
    <m/>
    <m/>
    <m/>
    <m/>
    <m/>
    <m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5-29T00:00:00"/>
    <s v="Wakanui"/>
    <m/>
    <m/>
    <m/>
    <m/>
    <m/>
    <m/>
    <m/>
    <m/>
    <m/>
    <m/>
    <m/>
    <m/>
    <m/>
    <m/>
    <m/>
    <m/>
    <m/>
    <m/>
    <m/>
    <m/>
    <m/>
    <m/>
    <m/>
    <m/>
    <n v="11.57894737"/>
    <m/>
    <m/>
    <m/>
    <m/>
    <m/>
    <n v="7.1052631579999996"/>
    <n v="10.42105263"/>
    <m/>
    <m/>
    <m/>
    <m/>
    <m/>
    <m/>
    <m/>
    <m/>
    <m/>
    <m/>
    <m/>
    <n v="30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6-16T00:00:00"/>
    <s v="Wakanui"/>
    <m/>
    <m/>
    <m/>
    <m/>
    <m/>
    <m/>
    <m/>
    <m/>
    <m/>
    <m/>
    <m/>
    <m/>
    <m/>
    <m/>
    <m/>
    <m/>
    <m/>
    <m/>
    <m/>
    <m/>
    <m/>
    <m/>
    <m/>
    <m/>
    <n v="12.10526316"/>
    <m/>
    <m/>
    <m/>
    <m/>
    <m/>
    <n v="8.9473684210000002"/>
    <n v="11.05263158"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6-1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7-15T00:00:00"/>
    <s v="Wakanui"/>
    <m/>
    <m/>
    <m/>
    <m/>
    <m/>
    <m/>
    <m/>
    <m/>
    <m/>
    <m/>
    <m/>
    <m/>
    <m/>
    <m/>
    <m/>
    <m/>
    <m/>
    <m/>
    <m/>
    <m/>
    <m/>
    <m/>
    <m/>
    <m/>
    <n v="13.15789474"/>
    <n v="0.97499866999999996"/>
    <m/>
    <m/>
    <m/>
    <m/>
    <n v="9.7368421049999991"/>
    <n v="11.78947368"/>
    <m/>
    <m/>
    <m/>
    <m/>
    <m/>
    <m/>
    <m/>
    <m/>
    <m/>
    <m/>
    <m/>
    <n v="31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7-24T00:00:00"/>
    <s v="Wakanui"/>
    <m/>
    <m/>
    <m/>
    <m/>
    <m/>
    <m/>
    <m/>
    <m/>
    <m/>
    <m/>
    <m/>
    <m/>
    <m/>
    <m/>
    <n v="422.78787879999999"/>
    <m/>
    <m/>
    <m/>
    <m/>
    <m/>
    <m/>
    <m/>
    <m/>
    <m/>
    <m/>
    <m/>
    <m/>
    <m/>
    <m/>
    <n v="107.1242079"/>
    <m/>
    <m/>
    <n v="2.546131827"/>
    <m/>
    <m/>
    <n v="177.45851669999999"/>
    <m/>
    <m/>
    <m/>
    <m/>
    <m/>
    <m/>
    <m/>
    <m/>
    <m/>
    <m/>
    <m/>
    <m/>
    <m/>
    <m/>
    <m/>
    <m/>
    <n v="138.20515420000001"/>
    <n v="632.34522530000004"/>
    <m/>
    <m/>
    <m/>
    <m/>
    <m/>
    <m/>
    <m/>
    <m/>
    <m/>
    <m/>
    <m/>
    <m/>
    <m/>
    <m/>
    <m/>
    <m/>
    <m/>
    <m/>
    <m/>
    <m/>
  </r>
  <r>
    <s v="Leeston2014Sow20-FebPopn50"/>
    <d v="2014-08-04T00:00:00"/>
    <s v="Wakanui"/>
    <m/>
    <m/>
    <m/>
    <m/>
    <m/>
    <m/>
    <m/>
    <m/>
    <m/>
    <m/>
    <m/>
    <m/>
    <m/>
    <m/>
    <m/>
    <m/>
    <m/>
    <m/>
    <m/>
    <m/>
    <m/>
    <m/>
    <m/>
    <m/>
    <n v="14.05263158"/>
    <n v="0.97093468900000002"/>
    <m/>
    <m/>
    <m/>
    <m/>
    <n v="10.73684211"/>
    <n v="12.84210526"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8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9-01T00:00:00"/>
    <s v="Wakanui"/>
    <m/>
    <m/>
    <m/>
    <m/>
    <m/>
    <m/>
    <m/>
    <m/>
    <m/>
    <m/>
    <m/>
    <m/>
    <m/>
    <m/>
    <m/>
    <m/>
    <m/>
    <m/>
    <m/>
    <m/>
    <m/>
    <m/>
    <m/>
    <m/>
    <n v="15.10526316"/>
    <n v="0.84814499499999996"/>
    <m/>
    <m/>
    <m/>
    <m/>
    <n v="11.57894737"/>
    <n v="13.94736842"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9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9-26T00:00:00"/>
    <s v="Wakanui"/>
    <m/>
    <m/>
    <m/>
    <m/>
    <m/>
    <m/>
    <m/>
    <m/>
    <m/>
    <m/>
    <m/>
    <m/>
    <m/>
    <m/>
    <m/>
    <m/>
    <m/>
    <m/>
    <m/>
    <m/>
    <m/>
    <m/>
    <m/>
    <m/>
    <n v="16.631578950000002"/>
    <n v="0.76399977200000002"/>
    <m/>
    <m/>
    <m/>
    <m/>
    <n v="12.78947368"/>
    <n v="15.52631579"/>
    <m/>
    <m/>
    <m/>
    <m/>
    <m/>
    <m/>
    <m/>
    <m/>
    <m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09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10-13T00:00:00"/>
    <s v="Wakanui"/>
    <m/>
    <m/>
    <m/>
    <m/>
    <m/>
    <m/>
    <m/>
    <m/>
    <m/>
    <m/>
    <m/>
    <m/>
    <m/>
    <m/>
    <m/>
    <m/>
    <m/>
    <m/>
    <m/>
    <m/>
    <m/>
    <m/>
    <m/>
    <m/>
    <n v="17.578947370000002"/>
    <n v="0.72571161299999998"/>
    <m/>
    <m/>
    <m/>
    <m/>
    <n v="13.21052632"/>
    <n v="16.10526316"/>
    <m/>
    <m/>
    <m/>
    <m/>
    <m/>
    <m/>
    <m/>
    <m/>
    <m/>
    <m/>
    <m/>
    <n v="34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11-04T00:00:00"/>
    <s v="Wakanui"/>
    <m/>
    <m/>
    <m/>
    <m/>
    <m/>
    <m/>
    <m/>
    <m/>
    <m/>
    <m/>
    <m/>
    <m/>
    <m/>
    <m/>
    <m/>
    <m/>
    <m/>
    <m/>
    <m/>
    <m/>
    <m/>
    <m/>
    <m/>
    <m/>
    <n v="18"/>
    <m/>
    <m/>
    <m/>
    <m/>
    <m/>
    <n v="13.26315789"/>
    <n v="18"/>
    <m/>
    <m/>
    <m/>
    <m/>
    <m/>
    <m/>
    <m/>
    <m/>
    <m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11-21T00:00:00"/>
    <s v="Wakanui"/>
    <m/>
    <m/>
    <m/>
    <m/>
    <m/>
    <m/>
    <m/>
    <m/>
    <m/>
    <m/>
    <m/>
    <m/>
    <m/>
    <m/>
    <n v="1762.8771369999999"/>
    <n v="231.7944277"/>
    <m/>
    <m/>
    <m/>
    <m/>
    <m/>
    <m/>
    <m/>
    <m/>
    <m/>
    <m/>
    <m/>
    <m/>
    <m/>
    <n v="132.79449320000001"/>
    <m/>
    <m/>
    <n v="2.8576690839999999"/>
    <m/>
    <m/>
    <n v="255.8731272"/>
    <m/>
    <m/>
    <m/>
    <m/>
    <m/>
    <m/>
    <m/>
    <m/>
    <m/>
    <m/>
    <m/>
    <n v="231.7944277"/>
    <m/>
    <m/>
    <m/>
    <m/>
    <n v="1142.4150890000001"/>
    <n v="441.47734439999999"/>
    <m/>
    <m/>
    <m/>
    <m/>
    <m/>
    <m/>
    <m/>
    <m/>
    <m/>
    <m/>
    <m/>
    <m/>
    <m/>
    <m/>
    <m/>
    <m/>
    <m/>
    <m/>
    <m/>
    <m/>
  </r>
  <r>
    <s v="Leeston2014Sow20-FebPopn50"/>
    <d v="2014-11-26T00:00:00"/>
    <s v="Wakanui"/>
    <m/>
    <m/>
    <m/>
    <m/>
    <m/>
    <m/>
    <m/>
    <m/>
    <m/>
    <m/>
    <m/>
    <m/>
    <m/>
    <m/>
    <m/>
    <m/>
    <m/>
    <m/>
    <m/>
    <m/>
    <m/>
    <m/>
    <m/>
    <m/>
    <n v="18"/>
    <n v="0.76489160499999997"/>
    <m/>
    <m/>
    <m/>
    <m/>
    <n v="13.57894737"/>
    <n v="18"/>
    <m/>
    <m/>
    <m/>
    <m/>
    <m/>
    <m/>
    <m/>
    <m/>
    <m/>
    <m/>
    <m/>
    <n v="70.424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11-2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12-11T00:00:00"/>
    <s v="Wakanui"/>
    <m/>
    <m/>
    <m/>
    <m/>
    <m/>
    <m/>
    <m/>
    <m/>
    <m/>
    <m/>
    <m/>
    <m/>
    <m/>
    <m/>
    <m/>
    <m/>
    <m/>
    <m/>
    <m/>
    <m/>
    <m/>
    <m/>
    <m/>
    <m/>
    <n v="18"/>
    <m/>
    <m/>
    <m/>
    <m/>
    <m/>
    <n v="13.73684211"/>
    <n v="18"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4-12-23T00:00:00"/>
    <s v="Wakanui"/>
    <m/>
    <m/>
    <m/>
    <m/>
    <m/>
    <m/>
    <m/>
    <m/>
    <m/>
    <m/>
    <m/>
    <m/>
    <m/>
    <m/>
    <m/>
    <m/>
    <m/>
    <m/>
    <m/>
    <m/>
    <m/>
    <m/>
    <m/>
    <m/>
    <n v="18"/>
    <m/>
    <m/>
    <m/>
    <m/>
    <m/>
    <n v="14"/>
    <n v="18"/>
    <m/>
    <m/>
    <m/>
    <m/>
    <m/>
    <m/>
    <m/>
    <m/>
    <m/>
    <m/>
    <m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5-01-12T00:00:00"/>
    <s v="Wakanui"/>
    <m/>
    <m/>
    <m/>
    <m/>
    <m/>
    <m/>
    <m/>
    <m/>
    <m/>
    <m/>
    <m/>
    <m/>
    <m/>
    <m/>
    <m/>
    <m/>
    <m/>
    <m/>
    <m/>
    <m/>
    <m/>
    <m/>
    <m/>
    <m/>
    <n v="18"/>
    <m/>
    <m/>
    <m/>
    <m/>
    <m/>
    <n v="18"/>
    <n v="18"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5-01-20T00:00:00"/>
    <s v="Wakanui"/>
    <m/>
    <m/>
    <m/>
    <m/>
    <m/>
    <m/>
    <m/>
    <m/>
    <m/>
    <m/>
    <m/>
    <m/>
    <m/>
    <m/>
    <m/>
    <m/>
    <m/>
    <m/>
    <m/>
    <m/>
    <m/>
    <m/>
    <m/>
    <m/>
    <n v="18"/>
    <m/>
    <m/>
    <m/>
    <m/>
    <m/>
    <n v="18"/>
    <n v="18"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50"/>
    <d v="2015-01-23T00:00:00"/>
    <s v="Wakanui"/>
    <m/>
    <m/>
    <m/>
    <m/>
    <m/>
    <m/>
    <m/>
    <m/>
    <m/>
    <m/>
    <m/>
    <m/>
    <m/>
    <m/>
    <n v="2958.3922980000002"/>
    <n v="1583.3104679999999"/>
    <m/>
    <m/>
    <m/>
    <n v="4.4856469000000003E-2"/>
    <m/>
    <n v="27974.36535"/>
    <m/>
    <n v="1081.9903839999999"/>
    <m/>
    <m/>
    <m/>
    <m/>
    <m/>
    <m/>
    <m/>
    <m/>
    <m/>
    <m/>
    <m/>
    <m/>
    <m/>
    <m/>
    <m/>
    <s v="HarvestRipe"/>
    <m/>
    <m/>
    <m/>
    <m/>
    <m/>
    <m/>
    <m/>
    <n v="501.32008389999999"/>
    <m/>
    <m/>
    <m/>
    <m/>
    <n v="1038.995404"/>
    <n v="587.61266279999995"/>
    <m/>
    <m/>
    <m/>
    <m/>
    <m/>
    <m/>
    <m/>
    <m/>
    <m/>
    <m/>
    <m/>
    <m/>
    <m/>
    <m/>
    <m/>
    <m/>
    <m/>
    <m/>
    <m/>
    <m/>
  </r>
  <r>
    <s v="Leeston2014Sow10-MarPopn50"/>
    <d v="2014-03-24T00:00:00"/>
    <s v="Wakanui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1"/>
    <m/>
    <m/>
    <m/>
    <m/>
    <m/>
    <m/>
    <m/>
    <m/>
    <m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04-02T00:00:00"/>
    <s v="Wakanui"/>
    <m/>
    <m/>
    <m/>
    <m/>
    <m/>
    <m/>
    <m/>
    <m/>
    <m/>
    <m/>
    <m/>
    <m/>
    <m/>
    <m/>
    <m/>
    <m/>
    <m/>
    <m/>
    <m/>
    <m/>
    <m/>
    <m/>
    <m/>
    <m/>
    <n v="3.9"/>
    <n v="0.1093551"/>
    <m/>
    <m/>
    <m/>
    <m/>
    <m/>
    <n v="2"/>
    <m/>
    <m/>
    <m/>
    <m/>
    <m/>
    <m/>
    <m/>
    <m/>
    <m/>
    <m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04-09T00:00:00"/>
    <s v="Wakanui"/>
    <m/>
    <m/>
    <m/>
    <m/>
    <m/>
    <m/>
    <m/>
    <m/>
    <m/>
    <m/>
    <m/>
    <m/>
    <m/>
    <m/>
    <m/>
    <m/>
    <m/>
    <m/>
    <m/>
    <m/>
    <m/>
    <m/>
    <m/>
    <m/>
    <n v="5"/>
    <n v="0.19215576400000001"/>
    <m/>
    <m/>
    <m/>
    <m/>
    <m/>
    <n v="3.55"/>
    <m/>
    <m/>
    <m/>
    <m/>
    <m/>
    <m/>
    <m/>
    <m/>
    <m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04-16T00:00:00"/>
    <s v="Wakanui"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n v="4.2"/>
    <m/>
    <m/>
    <m/>
    <m/>
    <m/>
    <m/>
    <m/>
    <m/>
    <m/>
    <m/>
    <m/>
    <n v="23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05-01T00:00:00"/>
    <s v="Wakanui"/>
    <m/>
    <m/>
    <m/>
    <m/>
    <m/>
    <m/>
    <m/>
    <m/>
    <m/>
    <m/>
    <m/>
    <m/>
    <m/>
    <m/>
    <m/>
    <m/>
    <m/>
    <m/>
    <m/>
    <m/>
    <m/>
    <m/>
    <m/>
    <m/>
    <n v="7.2"/>
    <m/>
    <m/>
    <m/>
    <m/>
    <m/>
    <m/>
    <n v="6"/>
    <m/>
    <m/>
    <m/>
    <m/>
    <m/>
    <m/>
    <m/>
    <m/>
    <m/>
    <m/>
    <m/>
    <n v="27.6666666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05-09T00:00:00"/>
    <s v="Wakanui"/>
    <m/>
    <m/>
    <m/>
    <m/>
    <m/>
    <m/>
    <m/>
    <m/>
    <m/>
    <m/>
    <m/>
    <m/>
    <m/>
    <m/>
    <m/>
    <m/>
    <m/>
    <m/>
    <m/>
    <m/>
    <m/>
    <m/>
    <m/>
    <m/>
    <n v="8.1111111109999996"/>
    <n v="0.63679950299999999"/>
    <m/>
    <m/>
    <m/>
    <m/>
    <m/>
    <n v="6.8333333329999997"/>
    <m/>
    <m/>
    <m/>
    <m/>
    <m/>
    <m/>
    <m/>
    <m/>
    <m/>
    <m/>
    <m/>
    <n v="2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05-29T00:00:00"/>
    <s v="Wakanui"/>
    <m/>
    <m/>
    <m/>
    <m/>
    <m/>
    <m/>
    <m/>
    <m/>
    <m/>
    <m/>
    <m/>
    <m/>
    <m/>
    <m/>
    <m/>
    <m/>
    <m/>
    <m/>
    <m/>
    <m/>
    <m/>
    <m/>
    <m/>
    <m/>
    <n v="9.3333333330000006"/>
    <m/>
    <m/>
    <m/>
    <m/>
    <m/>
    <n v="4.8333333329999997"/>
    <n v="8.1666666669999994"/>
    <m/>
    <m/>
    <m/>
    <m/>
    <m/>
    <m/>
    <m/>
    <m/>
    <m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06-16T00:00:00"/>
    <s v="Wakanui"/>
    <m/>
    <m/>
    <m/>
    <m/>
    <m/>
    <m/>
    <m/>
    <m/>
    <m/>
    <m/>
    <m/>
    <m/>
    <m/>
    <m/>
    <m/>
    <m/>
    <m/>
    <m/>
    <m/>
    <m/>
    <m/>
    <m/>
    <m/>
    <m/>
    <n v="10.11111111"/>
    <m/>
    <m/>
    <m/>
    <m/>
    <m/>
    <n v="6.3888888890000004"/>
    <n v="9"/>
    <m/>
    <m/>
    <m/>
    <m/>
    <m/>
    <m/>
    <m/>
    <m/>
    <m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06-1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07-15T00:00:00"/>
    <s v="Wakanui"/>
    <m/>
    <m/>
    <m/>
    <m/>
    <m/>
    <m/>
    <m/>
    <m/>
    <m/>
    <m/>
    <m/>
    <m/>
    <m/>
    <m/>
    <m/>
    <m/>
    <m/>
    <m/>
    <m/>
    <m/>
    <m/>
    <m/>
    <m/>
    <m/>
    <n v="11.05555556"/>
    <n v="0.97640765500000004"/>
    <m/>
    <m/>
    <m/>
    <m/>
    <n v="7.0555555559999998"/>
    <n v="9.6111111109999996"/>
    <m/>
    <m/>
    <m/>
    <m/>
    <m/>
    <m/>
    <m/>
    <m/>
    <m/>
    <m/>
    <m/>
    <n v="30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08-04T00:00:00"/>
    <s v="Wakanui"/>
    <m/>
    <m/>
    <m/>
    <m/>
    <m/>
    <m/>
    <m/>
    <m/>
    <m/>
    <m/>
    <m/>
    <m/>
    <m/>
    <m/>
    <m/>
    <m/>
    <m/>
    <m/>
    <m/>
    <m/>
    <m/>
    <m/>
    <m/>
    <m/>
    <n v="11.83333333"/>
    <n v="0.97633006200000005"/>
    <m/>
    <m/>
    <m/>
    <m/>
    <n v="8.2777777780000008"/>
    <n v="10.55555556"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08-19T00:00:00"/>
    <s v="Wakanui"/>
    <m/>
    <m/>
    <m/>
    <m/>
    <m/>
    <m/>
    <m/>
    <m/>
    <m/>
    <m/>
    <m/>
    <m/>
    <m/>
    <m/>
    <n v="455.030303"/>
    <m/>
    <m/>
    <m/>
    <m/>
    <m/>
    <m/>
    <m/>
    <m/>
    <m/>
    <m/>
    <m/>
    <m/>
    <m/>
    <m/>
    <n v="105.5145849"/>
    <m/>
    <m/>
    <n v="2.8927207479999999"/>
    <m/>
    <m/>
    <n v="214.5085699"/>
    <m/>
    <m/>
    <m/>
    <m/>
    <m/>
    <m/>
    <m/>
    <m/>
    <m/>
    <m/>
    <m/>
    <m/>
    <m/>
    <m/>
    <m/>
    <m/>
    <n v="135.00714830000001"/>
    <n v="774.9303774"/>
    <m/>
    <m/>
    <m/>
    <m/>
    <m/>
    <m/>
    <m/>
    <m/>
    <m/>
    <m/>
    <m/>
    <m/>
    <m/>
    <m/>
    <m/>
    <m/>
    <m/>
    <m/>
    <m/>
    <m/>
  </r>
  <r>
    <s v="Leeston2014Sow10-MarPopn50"/>
    <d v="2014-09-01T00:00:00"/>
    <s v="Wakanui"/>
    <m/>
    <m/>
    <m/>
    <m/>
    <m/>
    <m/>
    <m/>
    <m/>
    <m/>
    <m/>
    <m/>
    <m/>
    <m/>
    <m/>
    <m/>
    <m/>
    <m/>
    <m/>
    <m/>
    <m/>
    <m/>
    <m/>
    <m/>
    <m/>
    <n v="12.88888889"/>
    <n v="0.88372051299999999"/>
    <m/>
    <m/>
    <m/>
    <m/>
    <n v="9.3333333330000006"/>
    <n v="11.88888889"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09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09-26T00:00:00"/>
    <s v="Wakanui"/>
    <m/>
    <m/>
    <m/>
    <m/>
    <m/>
    <m/>
    <m/>
    <m/>
    <m/>
    <m/>
    <m/>
    <m/>
    <m/>
    <m/>
    <m/>
    <m/>
    <m/>
    <m/>
    <m/>
    <m/>
    <m/>
    <m/>
    <m/>
    <m/>
    <n v="14.38888889"/>
    <n v="0.81115320999999996"/>
    <m/>
    <m/>
    <m/>
    <m/>
    <n v="10.5"/>
    <n v="13.222222220000001"/>
    <m/>
    <m/>
    <m/>
    <m/>
    <m/>
    <m/>
    <m/>
    <m/>
    <m/>
    <m/>
    <m/>
    <n v="32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09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10-13T00:00:00"/>
    <s v="Wakanui"/>
    <m/>
    <m/>
    <m/>
    <m/>
    <m/>
    <m/>
    <m/>
    <m/>
    <m/>
    <m/>
    <m/>
    <m/>
    <m/>
    <m/>
    <m/>
    <m/>
    <m/>
    <m/>
    <m/>
    <m/>
    <m/>
    <m/>
    <m/>
    <m/>
    <n v="15.277777779999999"/>
    <n v="0.78717226100000004"/>
    <m/>
    <m/>
    <m/>
    <m/>
    <n v="11.16666667"/>
    <n v="14.222222220000001"/>
    <m/>
    <m/>
    <m/>
    <m/>
    <m/>
    <m/>
    <m/>
    <m/>
    <m/>
    <m/>
    <m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11-04T00:00:00"/>
    <s v="Wakanui"/>
    <m/>
    <m/>
    <m/>
    <m/>
    <m/>
    <m/>
    <m/>
    <m/>
    <m/>
    <m/>
    <m/>
    <m/>
    <m/>
    <m/>
    <m/>
    <m/>
    <m/>
    <m/>
    <m/>
    <m/>
    <m/>
    <m/>
    <m/>
    <m/>
    <n v="16.11111111"/>
    <m/>
    <m/>
    <m/>
    <m/>
    <m/>
    <n v="11.222222220000001"/>
    <n v="16.11111111"/>
    <m/>
    <m/>
    <m/>
    <m/>
    <m/>
    <m/>
    <m/>
    <m/>
    <m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11-21T00:00:00"/>
    <s v="Wakanui"/>
    <m/>
    <m/>
    <m/>
    <m/>
    <m/>
    <m/>
    <m/>
    <m/>
    <m/>
    <m/>
    <m/>
    <m/>
    <m/>
    <m/>
    <n v="2157.2190649999998"/>
    <n v="277.93797990000002"/>
    <m/>
    <m/>
    <m/>
    <m/>
    <m/>
    <m/>
    <m/>
    <m/>
    <m/>
    <m/>
    <m/>
    <m/>
    <m/>
    <n v="159.1933559"/>
    <m/>
    <m/>
    <n v="3.9782721539999999"/>
    <m/>
    <m/>
    <n v="332.79814529999999"/>
    <m/>
    <m/>
    <m/>
    <m/>
    <m/>
    <m/>
    <m/>
    <m/>
    <m/>
    <m/>
    <m/>
    <n v="277.93797990000002"/>
    <m/>
    <m/>
    <m/>
    <m/>
    <n v="1387.2895840000001"/>
    <n v="574.84431040000004"/>
    <m/>
    <m/>
    <m/>
    <m/>
    <m/>
    <m/>
    <m/>
    <m/>
    <m/>
    <m/>
    <m/>
    <m/>
    <m/>
    <m/>
    <m/>
    <m/>
    <m/>
    <m/>
    <m/>
    <m/>
  </r>
  <r>
    <s v="Leeston2014Sow10-MarPopn50"/>
    <d v="2014-11-26T00:00:00"/>
    <s v="Wakanui"/>
    <m/>
    <m/>
    <m/>
    <m/>
    <m/>
    <m/>
    <m/>
    <m/>
    <m/>
    <m/>
    <m/>
    <m/>
    <m/>
    <m/>
    <m/>
    <m/>
    <m/>
    <m/>
    <m/>
    <m/>
    <m/>
    <m/>
    <m/>
    <m/>
    <n v="16.11111111"/>
    <n v="0.88322361299999996"/>
    <m/>
    <m/>
    <m/>
    <m/>
    <n v="11.44444444"/>
    <n v="16.11111111"/>
    <m/>
    <m/>
    <m/>
    <m/>
    <m/>
    <m/>
    <m/>
    <m/>
    <m/>
    <m/>
    <m/>
    <n v="70.27500000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11-2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12-11T00:00:00"/>
    <s v="Wakanui"/>
    <m/>
    <m/>
    <m/>
    <m/>
    <m/>
    <m/>
    <m/>
    <m/>
    <m/>
    <m/>
    <m/>
    <m/>
    <m/>
    <m/>
    <m/>
    <m/>
    <m/>
    <m/>
    <m/>
    <m/>
    <m/>
    <m/>
    <m/>
    <m/>
    <n v="16.11111111"/>
    <n v="0.92902727900000004"/>
    <m/>
    <m/>
    <m/>
    <m/>
    <n v="11.33333333"/>
    <n v="16.11111111"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4-12-23T00:00:00"/>
    <s v="Wakanui"/>
    <m/>
    <m/>
    <m/>
    <m/>
    <m/>
    <m/>
    <m/>
    <m/>
    <m/>
    <m/>
    <m/>
    <m/>
    <m/>
    <m/>
    <m/>
    <m/>
    <m/>
    <m/>
    <m/>
    <m/>
    <m/>
    <m/>
    <m/>
    <m/>
    <n v="16.11111111"/>
    <m/>
    <m/>
    <m/>
    <m/>
    <m/>
    <n v="11.722222220000001"/>
    <n v="16.11111111"/>
    <m/>
    <m/>
    <m/>
    <m/>
    <m/>
    <m/>
    <m/>
    <m/>
    <m/>
    <m/>
    <m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5-01-12T00:00:00"/>
    <s v="Wakanui"/>
    <m/>
    <m/>
    <m/>
    <m/>
    <m/>
    <m/>
    <m/>
    <m/>
    <m/>
    <m/>
    <m/>
    <m/>
    <m/>
    <m/>
    <m/>
    <m/>
    <m/>
    <m/>
    <m/>
    <m/>
    <m/>
    <m/>
    <m/>
    <m/>
    <n v="16.11111111"/>
    <m/>
    <m/>
    <m/>
    <m/>
    <m/>
    <n v="16.11111111"/>
    <n v="16.11111111"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5-01-20T00:00:00"/>
    <s v="Wakanui"/>
    <m/>
    <m/>
    <m/>
    <m/>
    <m/>
    <m/>
    <m/>
    <m/>
    <m/>
    <m/>
    <m/>
    <m/>
    <m/>
    <m/>
    <m/>
    <m/>
    <m/>
    <m/>
    <m/>
    <m/>
    <m/>
    <m/>
    <m/>
    <m/>
    <n v="16.11111111"/>
    <m/>
    <m/>
    <m/>
    <m/>
    <m/>
    <n v="16.11111111"/>
    <n v="16.11111111"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50"/>
    <d v="2015-01-23T00:00:00"/>
    <s v="Wakanui"/>
    <m/>
    <m/>
    <m/>
    <m/>
    <m/>
    <m/>
    <m/>
    <m/>
    <m/>
    <m/>
    <m/>
    <m/>
    <m/>
    <m/>
    <n v="2898.609997"/>
    <n v="1593.069759"/>
    <m/>
    <m/>
    <m/>
    <n v="4.5170409000000002E-2"/>
    <m/>
    <n v="28133.838899999999"/>
    <m/>
    <n v="1098.4619170000001"/>
    <m/>
    <m/>
    <m/>
    <m/>
    <m/>
    <m/>
    <m/>
    <m/>
    <m/>
    <m/>
    <m/>
    <m/>
    <m/>
    <m/>
    <m/>
    <s v="HarvestRipe"/>
    <m/>
    <m/>
    <m/>
    <m/>
    <m/>
    <m/>
    <m/>
    <n v="494.60784159999997"/>
    <m/>
    <m/>
    <m/>
    <m/>
    <n v="1012.875679"/>
    <n v="527.16780600000004"/>
    <m/>
    <m/>
    <m/>
    <m/>
    <m/>
    <m/>
    <m/>
    <m/>
    <m/>
    <m/>
    <m/>
    <m/>
    <m/>
    <m/>
    <m/>
    <m/>
    <m/>
    <m/>
    <m/>
    <m/>
  </r>
  <r>
    <s v="Leeston2014Sow26-MarPopn50"/>
    <d v="2014-04-09T00:00:00"/>
    <s v="Wakanui"/>
    <m/>
    <m/>
    <m/>
    <m/>
    <m/>
    <m/>
    <m/>
    <m/>
    <m/>
    <m/>
    <m/>
    <m/>
    <m/>
    <m/>
    <m/>
    <m/>
    <m/>
    <m/>
    <m/>
    <m/>
    <m/>
    <m/>
    <m/>
    <m/>
    <n v="1.45"/>
    <m/>
    <m/>
    <m/>
    <m/>
    <m/>
    <m/>
    <n v="0"/>
    <m/>
    <m/>
    <m/>
    <m/>
    <m/>
    <m/>
    <m/>
    <m/>
    <m/>
    <m/>
    <m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04-16T00:00:00"/>
    <s v="Wakanui"/>
    <m/>
    <m/>
    <m/>
    <m/>
    <m/>
    <m/>
    <m/>
    <m/>
    <m/>
    <m/>
    <m/>
    <m/>
    <m/>
    <m/>
    <m/>
    <m/>
    <m/>
    <m/>
    <m/>
    <m/>
    <m/>
    <m/>
    <m/>
    <m/>
    <n v="2.4"/>
    <m/>
    <m/>
    <m/>
    <m/>
    <m/>
    <m/>
    <n v="1"/>
    <m/>
    <m/>
    <m/>
    <m/>
    <m/>
    <m/>
    <m/>
    <m/>
    <m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05-01T00:00:00"/>
    <s v="Wakanui"/>
    <m/>
    <m/>
    <m/>
    <m/>
    <m/>
    <m/>
    <m/>
    <m/>
    <m/>
    <m/>
    <m/>
    <m/>
    <m/>
    <m/>
    <m/>
    <m/>
    <m/>
    <m/>
    <m/>
    <m/>
    <m/>
    <m/>
    <m/>
    <m/>
    <n v="4.266666667"/>
    <m/>
    <m/>
    <m/>
    <m/>
    <m/>
    <m/>
    <n v="3"/>
    <m/>
    <m/>
    <m/>
    <m/>
    <m/>
    <m/>
    <m/>
    <m/>
    <m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05-09T00:00:00"/>
    <s v="Wakanui"/>
    <m/>
    <m/>
    <m/>
    <m/>
    <m/>
    <m/>
    <m/>
    <m/>
    <m/>
    <m/>
    <m/>
    <m/>
    <m/>
    <m/>
    <m/>
    <m/>
    <m/>
    <m/>
    <m/>
    <m/>
    <m/>
    <m/>
    <m/>
    <m/>
    <n v="5.4"/>
    <n v="0.179157661"/>
    <m/>
    <m/>
    <m/>
    <m/>
    <m/>
    <n v="3.95"/>
    <m/>
    <m/>
    <m/>
    <m/>
    <m/>
    <m/>
    <m/>
    <m/>
    <m/>
    <m/>
    <m/>
    <n v="22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05-29T00:00:00"/>
    <s v="Wakanui"/>
    <m/>
    <m/>
    <m/>
    <m/>
    <m/>
    <m/>
    <m/>
    <m/>
    <m/>
    <m/>
    <m/>
    <m/>
    <m/>
    <m/>
    <m/>
    <m/>
    <m/>
    <m/>
    <m/>
    <m/>
    <m/>
    <m/>
    <m/>
    <m/>
    <n v="7.05"/>
    <m/>
    <m/>
    <m/>
    <m/>
    <m/>
    <n v="1.8421052630000001"/>
    <n v="5.95"/>
    <m/>
    <m/>
    <m/>
    <m/>
    <m/>
    <m/>
    <m/>
    <m/>
    <m/>
    <m/>
    <m/>
    <n v="25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06-16T00:00:00"/>
    <s v="Wakanui"/>
    <m/>
    <m/>
    <m/>
    <m/>
    <m/>
    <m/>
    <m/>
    <m/>
    <m/>
    <m/>
    <m/>
    <m/>
    <m/>
    <m/>
    <m/>
    <m/>
    <m/>
    <m/>
    <m/>
    <m/>
    <m/>
    <m/>
    <m/>
    <m/>
    <n v="8"/>
    <m/>
    <m/>
    <m/>
    <m/>
    <m/>
    <n v="3.388888889"/>
    <n v="6.8888888890000004"/>
    <m/>
    <m/>
    <m/>
    <m/>
    <m/>
    <m/>
    <m/>
    <m/>
    <m/>
    <m/>
    <m/>
    <n v="2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06-1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07-15T00:00:00"/>
    <s v="Wakanui"/>
    <m/>
    <m/>
    <m/>
    <m/>
    <m/>
    <m/>
    <m/>
    <m/>
    <m/>
    <m/>
    <m/>
    <m/>
    <m/>
    <m/>
    <m/>
    <m/>
    <m/>
    <m/>
    <m/>
    <m/>
    <m/>
    <m/>
    <m/>
    <m/>
    <n v="9.6111111109999996"/>
    <n v="0.83139143299999996"/>
    <m/>
    <m/>
    <m/>
    <m/>
    <n v="4.6666666670000003"/>
    <n v="8.3333333330000006"/>
    <m/>
    <m/>
    <m/>
    <m/>
    <m/>
    <m/>
    <m/>
    <m/>
    <m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08-04T00:00:00"/>
    <s v="Wakanui"/>
    <m/>
    <m/>
    <m/>
    <m/>
    <m/>
    <m/>
    <m/>
    <m/>
    <m/>
    <m/>
    <m/>
    <m/>
    <m/>
    <m/>
    <m/>
    <m/>
    <m/>
    <m/>
    <m/>
    <m/>
    <m/>
    <m/>
    <m/>
    <m/>
    <n v="10.222222220000001"/>
    <n v="0.90109370499999997"/>
    <m/>
    <m/>
    <m/>
    <m/>
    <n v="6.4444444440000002"/>
    <n v="9"/>
    <m/>
    <m/>
    <m/>
    <m/>
    <m/>
    <m/>
    <m/>
    <m/>
    <m/>
    <m/>
    <m/>
    <n v="30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08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09-01T00:00:00"/>
    <s v="Wakanui"/>
    <m/>
    <m/>
    <m/>
    <m/>
    <m/>
    <m/>
    <m/>
    <m/>
    <m/>
    <m/>
    <m/>
    <m/>
    <m/>
    <m/>
    <m/>
    <m/>
    <m/>
    <m/>
    <m/>
    <m/>
    <m/>
    <m/>
    <m/>
    <m/>
    <n v="11.5"/>
    <n v="0.86709876699999999"/>
    <m/>
    <m/>
    <m/>
    <m/>
    <n v="7.7777777779999999"/>
    <n v="10.222222220000001"/>
    <m/>
    <m/>
    <m/>
    <m/>
    <m/>
    <m/>
    <m/>
    <m/>
    <m/>
    <m/>
    <m/>
    <n v="31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09-09T00:00:00"/>
    <s v="Wakanui"/>
    <m/>
    <m/>
    <m/>
    <m/>
    <m/>
    <m/>
    <m/>
    <m/>
    <m/>
    <m/>
    <m/>
    <m/>
    <m/>
    <m/>
    <n v="533.89393940000002"/>
    <m/>
    <m/>
    <m/>
    <m/>
    <m/>
    <m/>
    <m/>
    <m/>
    <m/>
    <m/>
    <m/>
    <m/>
    <m/>
    <m/>
    <n v="30.781198400000001"/>
    <m/>
    <m/>
    <n v="3.478634558"/>
    <m/>
    <m/>
    <n v="254.12335730000001"/>
    <m/>
    <m/>
    <m/>
    <m/>
    <m/>
    <m/>
    <m/>
    <m/>
    <m/>
    <m/>
    <m/>
    <m/>
    <m/>
    <m/>
    <m/>
    <m/>
    <n v="248.98938369999999"/>
    <n v="856.66482010000004"/>
    <m/>
    <m/>
    <m/>
    <m/>
    <m/>
    <m/>
    <m/>
    <m/>
    <m/>
    <m/>
    <m/>
    <m/>
    <m/>
    <m/>
    <m/>
    <m/>
    <m/>
    <m/>
    <m/>
    <m/>
  </r>
  <r>
    <s v="Leeston2014Sow26-MarPopn50"/>
    <d v="2014-09-26T00:00:00"/>
    <s v="Wakanui"/>
    <m/>
    <m/>
    <m/>
    <m/>
    <m/>
    <m/>
    <m/>
    <m/>
    <m/>
    <m/>
    <m/>
    <m/>
    <m/>
    <m/>
    <m/>
    <m/>
    <m/>
    <m/>
    <m/>
    <m/>
    <m/>
    <m/>
    <m/>
    <m/>
    <n v="13.11111111"/>
    <n v="0.82530617299999998"/>
    <m/>
    <m/>
    <m/>
    <m/>
    <n v="8.9444444440000002"/>
    <n v="12"/>
    <m/>
    <m/>
    <m/>
    <m/>
    <m/>
    <m/>
    <m/>
    <m/>
    <m/>
    <m/>
    <m/>
    <n v="32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09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10-13T00:00:00"/>
    <s v="Wakanui"/>
    <m/>
    <m/>
    <m/>
    <m/>
    <m/>
    <m/>
    <m/>
    <m/>
    <m/>
    <m/>
    <m/>
    <m/>
    <m/>
    <m/>
    <m/>
    <m/>
    <m/>
    <m/>
    <m/>
    <m/>
    <m/>
    <m/>
    <m/>
    <m/>
    <n v="13.94444444"/>
    <n v="0.77046363600000001"/>
    <m/>
    <m/>
    <m/>
    <m/>
    <n v="9.5555555559999998"/>
    <n v="12.777777779999999"/>
    <m/>
    <m/>
    <m/>
    <m/>
    <m/>
    <m/>
    <m/>
    <m/>
    <m/>
    <m/>
    <m/>
    <n v="33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11-04T00:00:00"/>
    <s v="Wakanui"/>
    <m/>
    <m/>
    <m/>
    <m/>
    <m/>
    <m/>
    <m/>
    <m/>
    <m/>
    <m/>
    <m/>
    <m/>
    <m/>
    <m/>
    <m/>
    <m/>
    <m/>
    <m/>
    <m/>
    <m/>
    <m/>
    <m/>
    <m/>
    <m/>
    <n v="14.88888889"/>
    <m/>
    <m/>
    <m/>
    <m/>
    <m/>
    <n v="9.7222222219999992"/>
    <n v="14.88888889"/>
    <m/>
    <m/>
    <m/>
    <m/>
    <m/>
    <m/>
    <m/>
    <m/>
    <m/>
    <m/>
    <m/>
    <n v="43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11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11-26T00:00:00"/>
    <s v="Wakanui"/>
    <m/>
    <m/>
    <m/>
    <m/>
    <m/>
    <m/>
    <m/>
    <m/>
    <m/>
    <m/>
    <m/>
    <m/>
    <m/>
    <m/>
    <m/>
    <m/>
    <m/>
    <m/>
    <m/>
    <m/>
    <m/>
    <m/>
    <m/>
    <m/>
    <n v="14.88888889"/>
    <n v="0.81604729399999998"/>
    <m/>
    <m/>
    <m/>
    <m/>
    <n v="9.8333333330000006"/>
    <n v="14.88888889"/>
    <m/>
    <m/>
    <m/>
    <m/>
    <m/>
    <m/>
    <m/>
    <m/>
    <m/>
    <m/>
    <m/>
    <n v="70.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11-28T00:00:00"/>
    <s v="Wakanui"/>
    <m/>
    <m/>
    <m/>
    <m/>
    <m/>
    <m/>
    <m/>
    <m/>
    <m/>
    <m/>
    <m/>
    <m/>
    <m/>
    <m/>
    <n v="2262.7332620000002"/>
    <n v="373.3202627"/>
    <m/>
    <m/>
    <m/>
    <m/>
    <m/>
    <m/>
    <m/>
    <m/>
    <m/>
    <m/>
    <m/>
    <m/>
    <m/>
    <n v="54.58997926"/>
    <m/>
    <m/>
    <n v="5.9542286930000001"/>
    <m/>
    <m/>
    <n v="363.57909749999999"/>
    <m/>
    <m/>
    <m/>
    <m/>
    <m/>
    <m/>
    <m/>
    <m/>
    <m/>
    <m/>
    <m/>
    <n v="373.3202627"/>
    <m/>
    <m/>
    <m/>
    <m/>
    <n v="1471.2439220000001"/>
    <n v="542.41089529999999"/>
    <m/>
    <m/>
    <m/>
    <m/>
    <m/>
    <m/>
    <m/>
    <m/>
    <m/>
    <m/>
    <m/>
    <m/>
    <m/>
    <m/>
    <m/>
    <m/>
    <m/>
    <m/>
    <m/>
    <m/>
  </r>
  <r>
    <s v="Leeston2014Sow26-MarPopn50"/>
    <d v="2014-12-11T00:00:00"/>
    <s v="Wakanui"/>
    <m/>
    <m/>
    <m/>
    <m/>
    <m/>
    <m/>
    <m/>
    <m/>
    <m/>
    <m/>
    <m/>
    <m/>
    <m/>
    <m/>
    <m/>
    <m/>
    <m/>
    <m/>
    <m/>
    <m/>
    <m/>
    <m/>
    <m/>
    <m/>
    <n v="14.88888889"/>
    <n v="0.92548758600000003"/>
    <m/>
    <m/>
    <m/>
    <m/>
    <n v="9.8888888890000004"/>
    <n v="14.88888889"/>
    <m/>
    <m/>
    <m/>
    <m/>
    <m/>
    <m/>
    <m/>
    <m/>
    <m/>
    <m/>
    <m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4-12-23T00:00:00"/>
    <s v="Wakanui"/>
    <m/>
    <m/>
    <m/>
    <m/>
    <m/>
    <m/>
    <m/>
    <m/>
    <m/>
    <m/>
    <m/>
    <m/>
    <m/>
    <m/>
    <m/>
    <m/>
    <m/>
    <m/>
    <m/>
    <m/>
    <m/>
    <m/>
    <m/>
    <m/>
    <n v="14.88888889"/>
    <m/>
    <m/>
    <m/>
    <m/>
    <m/>
    <n v="10.55555556"/>
    <n v="14.88888889"/>
    <m/>
    <m/>
    <m/>
    <m/>
    <m/>
    <m/>
    <m/>
    <m/>
    <m/>
    <m/>
    <m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5-01-12T00:00:00"/>
    <s v="Wakanui"/>
    <m/>
    <m/>
    <m/>
    <m/>
    <m/>
    <m/>
    <m/>
    <m/>
    <m/>
    <m/>
    <m/>
    <m/>
    <m/>
    <m/>
    <m/>
    <m/>
    <m/>
    <m/>
    <m/>
    <m/>
    <m/>
    <m/>
    <m/>
    <m/>
    <n v="14.88888889"/>
    <m/>
    <m/>
    <m/>
    <m/>
    <m/>
    <n v="14.83333333"/>
    <n v="14.88888889"/>
    <m/>
    <m/>
    <m/>
    <m/>
    <m/>
    <m/>
    <m/>
    <m/>
    <m/>
    <m/>
    <m/>
    <n v="86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5-01-20T00:00:00"/>
    <s v="Wakanui"/>
    <m/>
    <m/>
    <m/>
    <m/>
    <m/>
    <m/>
    <m/>
    <m/>
    <m/>
    <m/>
    <m/>
    <m/>
    <m/>
    <m/>
    <m/>
    <m/>
    <m/>
    <m/>
    <m/>
    <m/>
    <m/>
    <m/>
    <m/>
    <m/>
    <n v="14.88888889"/>
    <m/>
    <m/>
    <m/>
    <m/>
    <m/>
    <n v="14.88888889"/>
    <n v="14.88888889"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50"/>
    <d v="2015-01-23T00:00:00"/>
    <s v="Wakanui"/>
    <m/>
    <m/>
    <m/>
    <m/>
    <m/>
    <m/>
    <m/>
    <m/>
    <m/>
    <m/>
    <m/>
    <m/>
    <m/>
    <m/>
    <n v="2757.9209190000001"/>
    <n v="1629.94101"/>
    <m/>
    <m/>
    <m/>
    <n v="4.4229914000000002E-2"/>
    <m/>
    <n v="29382.1351"/>
    <m/>
    <n v="1116.782862"/>
    <m/>
    <m/>
    <m/>
    <m/>
    <m/>
    <m/>
    <m/>
    <m/>
    <m/>
    <m/>
    <m/>
    <m/>
    <m/>
    <m/>
    <m/>
    <s v="HarvestRipe"/>
    <m/>
    <m/>
    <m/>
    <m/>
    <m/>
    <m/>
    <m/>
    <n v="513.15814820000003"/>
    <m/>
    <m/>
    <m/>
    <m/>
    <n v="868.96950440000001"/>
    <n v="442.09364310000001"/>
    <m/>
    <m/>
    <m/>
    <m/>
    <m/>
    <m/>
    <m/>
    <m/>
    <m/>
    <m/>
    <m/>
    <m/>
    <m/>
    <m/>
    <m/>
    <m/>
    <m/>
    <m/>
    <m/>
    <m/>
  </r>
  <r>
    <s v="Leeston2014Sow23-AprPopn50"/>
    <d v="2014-05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4-05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4-05-29T00:00:00"/>
    <s v="Wakanui"/>
    <m/>
    <m/>
    <m/>
    <m/>
    <m/>
    <m/>
    <m/>
    <m/>
    <m/>
    <m/>
    <m/>
    <m/>
    <m/>
    <m/>
    <m/>
    <m/>
    <m/>
    <m/>
    <m/>
    <m/>
    <m/>
    <m/>
    <m/>
    <m/>
    <n v="2.95"/>
    <m/>
    <m/>
    <m/>
    <m/>
    <m/>
    <n v="0"/>
    <n v="1.7"/>
    <m/>
    <m/>
    <m/>
    <m/>
    <m/>
    <m/>
    <m/>
    <m/>
    <m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4-06-16T00:00:00"/>
    <s v="Wakanui"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0"/>
    <n v="3"/>
    <m/>
    <m/>
    <m/>
    <m/>
    <m/>
    <m/>
    <m/>
    <m/>
    <m/>
    <m/>
    <m/>
    <n v="13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4-06-1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4-07-15T00:00:00"/>
    <s v="Wakanui"/>
    <m/>
    <m/>
    <m/>
    <m/>
    <m/>
    <m/>
    <m/>
    <m/>
    <m/>
    <m/>
    <m/>
    <m/>
    <m/>
    <m/>
    <m/>
    <m/>
    <m/>
    <m/>
    <m/>
    <m/>
    <m/>
    <m/>
    <m/>
    <m/>
    <n v="5.75"/>
    <n v="0.149771401"/>
    <m/>
    <m/>
    <m/>
    <m/>
    <n v="0.15"/>
    <n v="4.5999999999999996"/>
    <m/>
    <m/>
    <m/>
    <m/>
    <m/>
    <m/>
    <m/>
    <m/>
    <m/>
    <m/>
    <m/>
    <n v="22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4-08-04T00:00:00"/>
    <s v="Wakanui"/>
    <m/>
    <m/>
    <m/>
    <m/>
    <m/>
    <m/>
    <m/>
    <m/>
    <m/>
    <m/>
    <m/>
    <m/>
    <m/>
    <m/>
    <m/>
    <m/>
    <m/>
    <m/>
    <m/>
    <m/>
    <m/>
    <m/>
    <m/>
    <m/>
    <n v="6.8"/>
    <n v="0.15424748099999999"/>
    <m/>
    <m/>
    <m/>
    <m/>
    <n v="1.1499999999999999"/>
    <n v="5.65"/>
    <m/>
    <m/>
    <m/>
    <m/>
    <m/>
    <m/>
    <m/>
    <m/>
    <m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4-08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4-09-01T00:00:00"/>
    <s v="Wakanui"/>
    <m/>
    <m/>
    <m/>
    <m/>
    <m/>
    <m/>
    <m/>
    <m/>
    <m/>
    <m/>
    <m/>
    <m/>
    <m/>
    <m/>
    <m/>
    <m/>
    <m/>
    <m/>
    <m/>
    <m/>
    <m/>
    <m/>
    <m/>
    <m/>
    <n v="8.65"/>
    <n v="0.37908186900000002"/>
    <m/>
    <m/>
    <m/>
    <m/>
    <n v="3.8"/>
    <n v="7.3"/>
    <m/>
    <m/>
    <m/>
    <m/>
    <m/>
    <m/>
    <m/>
    <m/>
    <m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4-09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4-09-26T00:00:00"/>
    <s v="Wakanui"/>
    <m/>
    <m/>
    <m/>
    <m/>
    <m/>
    <m/>
    <m/>
    <m/>
    <m/>
    <m/>
    <m/>
    <m/>
    <m/>
    <m/>
    <m/>
    <m/>
    <m/>
    <m/>
    <m/>
    <m/>
    <m/>
    <m/>
    <m/>
    <m/>
    <n v="10.45"/>
    <n v="0.72510432199999997"/>
    <m/>
    <m/>
    <m/>
    <m/>
    <n v="6.3"/>
    <n v="9.35"/>
    <m/>
    <m/>
    <m/>
    <m/>
    <m/>
    <m/>
    <m/>
    <m/>
    <m/>
    <m/>
    <m/>
    <n v="31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4-09-30T00:00:00"/>
    <s v="Wakanui"/>
    <m/>
    <m/>
    <m/>
    <m/>
    <m/>
    <m/>
    <m/>
    <m/>
    <m/>
    <m/>
    <m/>
    <m/>
    <m/>
    <m/>
    <n v="223.34848479999999"/>
    <m/>
    <m/>
    <m/>
    <m/>
    <m/>
    <m/>
    <m/>
    <m/>
    <m/>
    <m/>
    <m/>
    <m/>
    <m/>
    <m/>
    <n v="5.5197401240000001"/>
    <m/>
    <m/>
    <n v="1.5226395740000001"/>
    <m/>
    <m/>
    <n v="125.43670419999999"/>
    <m/>
    <m/>
    <m/>
    <m/>
    <m/>
    <m/>
    <m/>
    <m/>
    <m/>
    <m/>
    <m/>
    <m/>
    <m/>
    <m/>
    <m/>
    <m/>
    <n v="92.392040539999996"/>
    <n v="433.35260410000001"/>
    <m/>
    <m/>
    <m/>
    <m/>
    <m/>
    <m/>
    <m/>
    <m/>
    <m/>
    <m/>
    <m/>
    <m/>
    <m/>
    <m/>
    <m/>
    <m/>
    <m/>
    <m/>
    <m/>
    <m/>
  </r>
  <r>
    <s v="Leeston2014Sow23-AprPopn50"/>
    <d v="2014-10-13T00:00:00"/>
    <s v="Wakanui"/>
    <m/>
    <m/>
    <m/>
    <m/>
    <m/>
    <m/>
    <m/>
    <m/>
    <m/>
    <m/>
    <m/>
    <m/>
    <m/>
    <m/>
    <m/>
    <m/>
    <m/>
    <m/>
    <m/>
    <m/>
    <m/>
    <m/>
    <m/>
    <m/>
    <n v="11.6"/>
    <n v="0.74396355400000003"/>
    <m/>
    <m/>
    <m/>
    <m/>
    <n v="7.3"/>
    <n v="10.3"/>
    <m/>
    <m/>
    <m/>
    <m/>
    <m/>
    <m/>
    <m/>
    <m/>
    <m/>
    <m/>
    <m/>
    <n v="32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4-11-04T00:00:00"/>
    <s v="Wakanui"/>
    <m/>
    <m/>
    <m/>
    <m/>
    <m/>
    <m/>
    <m/>
    <m/>
    <m/>
    <m/>
    <m/>
    <m/>
    <m/>
    <m/>
    <m/>
    <m/>
    <m/>
    <m/>
    <m/>
    <m/>
    <m/>
    <m/>
    <m/>
    <m/>
    <n v="13.25"/>
    <m/>
    <m/>
    <m/>
    <m/>
    <m/>
    <n v="7.65"/>
    <n v="12.35"/>
    <m/>
    <m/>
    <m/>
    <m/>
    <m/>
    <m/>
    <m/>
    <m/>
    <m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4-11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4-11-26T00:00:00"/>
    <s v="Wakanui"/>
    <m/>
    <m/>
    <m/>
    <m/>
    <m/>
    <m/>
    <m/>
    <m/>
    <m/>
    <m/>
    <m/>
    <m/>
    <m/>
    <m/>
    <m/>
    <m/>
    <m/>
    <m/>
    <m/>
    <m/>
    <m/>
    <m/>
    <m/>
    <m/>
    <n v="13.25"/>
    <n v="0.87184583299999996"/>
    <m/>
    <m/>
    <m/>
    <m/>
    <n v="8.0500000000000007"/>
    <n v="13.25"/>
    <m/>
    <m/>
    <m/>
    <m/>
    <m/>
    <m/>
    <m/>
    <m/>
    <m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4-11-28T00:00:00"/>
    <s v="Wakanui"/>
    <m/>
    <m/>
    <m/>
    <m/>
    <m/>
    <m/>
    <m/>
    <m/>
    <m/>
    <m/>
    <m/>
    <m/>
    <m/>
    <m/>
    <n v="1515.460943"/>
    <n v="276.1933894"/>
    <m/>
    <m/>
    <m/>
    <m/>
    <m/>
    <m/>
    <m/>
    <m/>
    <m/>
    <m/>
    <m/>
    <m/>
    <m/>
    <n v="17.231021500000001"/>
    <m/>
    <m/>
    <n v="4.3509784189999996"/>
    <m/>
    <m/>
    <n v="290.57571510000002"/>
    <m/>
    <m/>
    <m/>
    <m/>
    <m/>
    <m/>
    <m/>
    <m/>
    <m/>
    <m/>
    <m/>
    <n v="276.1933894"/>
    <m/>
    <m/>
    <m/>
    <m/>
    <n v="931.46081700000002"/>
    <n v="474.52483030000002"/>
    <m/>
    <m/>
    <m/>
    <m/>
    <m/>
    <m/>
    <m/>
    <m/>
    <m/>
    <m/>
    <m/>
    <m/>
    <m/>
    <m/>
    <m/>
    <m/>
    <m/>
    <m/>
    <m/>
    <m/>
  </r>
  <r>
    <s v="Leeston2014Sow23-AprPopn50"/>
    <d v="2014-12-11T00:00:00"/>
    <s v="Wakanui"/>
    <m/>
    <m/>
    <m/>
    <m/>
    <m/>
    <m/>
    <m/>
    <m/>
    <m/>
    <m/>
    <m/>
    <m/>
    <m/>
    <m/>
    <m/>
    <m/>
    <m/>
    <m/>
    <m/>
    <m/>
    <m/>
    <m/>
    <m/>
    <m/>
    <n v="13.25"/>
    <n v="0.90613898100000001"/>
    <m/>
    <m/>
    <m/>
    <m/>
    <n v="8.1999999999999993"/>
    <n v="13.25"/>
    <m/>
    <m/>
    <m/>
    <m/>
    <m/>
    <m/>
    <m/>
    <m/>
    <m/>
    <m/>
    <m/>
    <n v="70.65000000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4-12-23T00:00:00"/>
    <s v="Wakanui"/>
    <m/>
    <m/>
    <m/>
    <m/>
    <m/>
    <m/>
    <m/>
    <m/>
    <m/>
    <m/>
    <m/>
    <m/>
    <m/>
    <m/>
    <m/>
    <m/>
    <m/>
    <m/>
    <m/>
    <m/>
    <m/>
    <m/>
    <m/>
    <m/>
    <n v="13.25"/>
    <m/>
    <m/>
    <m/>
    <m/>
    <m/>
    <n v="8.6999999999999993"/>
    <n v="13.25"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5-01-12T00:00:00"/>
    <s v="Wakanui"/>
    <m/>
    <m/>
    <m/>
    <m/>
    <m/>
    <m/>
    <m/>
    <m/>
    <m/>
    <m/>
    <m/>
    <m/>
    <m/>
    <m/>
    <m/>
    <m/>
    <m/>
    <m/>
    <m/>
    <m/>
    <m/>
    <m/>
    <m/>
    <m/>
    <n v="13.25"/>
    <n v="0.85085169800000005"/>
    <m/>
    <m/>
    <m/>
    <m/>
    <n v="11"/>
    <n v="13.25"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5-01-20T00:00:00"/>
    <s v="Wakanui"/>
    <m/>
    <m/>
    <m/>
    <m/>
    <m/>
    <m/>
    <m/>
    <m/>
    <m/>
    <m/>
    <m/>
    <m/>
    <m/>
    <m/>
    <m/>
    <m/>
    <m/>
    <m/>
    <m/>
    <m/>
    <m/>
    <m/>
    <m/>
    <m/>
    <n v="13.25"/>
    <m/>
    <m/>
    <m/>
    <m/>
    <m/>
    <n v="13.1"/>
    <n v="13.25"/>
    <m/>
    <m/>
    <m/>
    <m/>
    <m/>
    <m/>
    <m/>
    <m/>
    <m/>
    <m/>
    <m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50"/>
    <d v="2015-02-02T00:00:00"/>
    <s v="Wakanui"/>
    <m/>
    <m/>
    <m/>
    <m/>
    <m/>
    <m/>
    <m/>
    <m/>
    <m/>
    <m/>
    <m/>
    <m/>
    <m/>
    <m/>
    <n v="2628.4971780000001"/>
    <n v="1560.1037220000001"/>
    <m/>
    <m/>
    <m/>
    <n v="3.9926238000000003E-2"/>
    <m/>
    <n v="30860.866900000001"/>
    <m/>
    <n v="1065.721693"/>
    <m/>
    <m/>
    <m/>
    <m/>
    <m/>
    <m/>
    <m/>
    <m/>
    <m/>
    <m/>
    <m/>
    <m/>
    <m/>
    <m/>
    <m/>
    <s v="HarvestRipe"/>
    <m/>
    <m/>
    <m/>
    <m/>
    <m/>
    <m/>
    <m/>
    <n v="494.38202849999999"/>
    <m/>
    <m/>
    <m/>
    <m/>
    <n v="875.18262470000002"/>
    <n v="538.61329790000002"/>
    <m/>
    <m/>
    <m/>
    <m/>
    <m/>
    <m/>
    <m/>
    <m/>
    <m/>
    <m/>
    <m/>
    <m/>
    <m/>
    <m/>
    <m/>
    <m/>
    <m/>
    <m/>
    <m/>
    <m/>
  </r>
  <r>
    <s v="Leeston2014Sow20-FebPopn100"/>
    <d v="2014-03-1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03-2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04-0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04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05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05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06-1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07-1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07-24T00:00:00"/>
    <s v="Wakanui"/>
    <m/>
    <m/>
    <m/>
    <m/>
    <m/>
    <m/>
    <m/>
    <m/>
    <m/>
    <m/>
    <m/>
    <m/>
    <m/>
    <m/>
    <n v="431.90909090000002"/>
    <m/>
    <m/>
    <m/>
    <m/>
    <m/>
    <m/>
    <m/>
    <m/>
    <m/>
    <m/>
    <m/>
    <m/>
    <m/>
    <m/>
    <n v="113.9157282"/>
    <m/>
    <m/>
    <n v="2.5491203790000001"/>
    <m/>
    <m/>
    <n v="180.86138769999999"/>
    <m/>
    <m/>
    <m/>
    <m/>
    <m/>
    <m/>
    <m/>
    <m/>
    <m/>
    <m/>
    <m/>
    <m/>
    <m/>
    <m/>
    <m/>
    <m/>
    <n v="137.13197510000001"/>
    <n v="730.77034839999999"/>
    <m/>
    <m/>
    <m/>
    <m/>
    <m/>
    <m/>
    <m/>
    <m/>
    <m/>
    <m/>
    <m/>
    <m/>
    <m/>
    <m/>
    <m/>
    <m/>
    <m/>
    <m/>
    <m/>
    <m/>
  </r>
  <r>
    <s v="Leeston2014Sow20-FebPopn100"/>
    <d v="2014-08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08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09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09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09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09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10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11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11-21T00:00:00"/>
    <s v="Wakanui"/>
    <m/>
    <m/>
    <m/>
    <m/>
    <m/>
    <m/>
    <m/>
    <m/>
    <m/>
    <m/>
    <m/>
    <m/>
    <m/>
    <m/>
    <n v="2292.9362630000001"/>
    <n v="297.86845540000002"/>
    <m/>
    <m/>
    <m/>
    <m/>
    <m/>
    <m/>
    <m/>
    <m/>
    <m/>
    <m/>
    <m/>
    <m/>
    <m/>
    <n v="185.7692638"/>
    <m/>
    <m/>
    <n v="3.707589547"/>
    <m/>
    <m/>
    <n v="320.24313910000001"/>
    <m/>
    <m/>
    <m/>
    <m/>
    <m/>
    <m/>
    <m/>
    <m/>
    <m/>
    <m/>
    <m/>
    <n v="297.86845540000002"/>
    <m/>
    <m/>
    <m/>
    <m/>
    <n v="1489.055404"/>
    <n v="626.48062259999995"/>
    <m/>
    <m/>
    <m/>
    <m/>
    <m/>
    <m/>
    <m/>
    <m/>
    <m/>
    <m/>
    <m/>
    <m/>
    <m/>
    <m/>
    <m/>
    <m/>
    <m/>
    <m/>
    <m/>
    <m/>
  </r>
  <r>
    <s v="Leeston2014Sow20-FebPopn100"/>
    <d v="2014-11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4-11-2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00"/>
    <d v="2015-01-23T00:00:00"/>
    <s v="Wakanui"/>
    <m/>
    <m/>
    <m/>
    <m/>
    <m/>
    <m/>
    <m/>
    <m/>
    <m/>
    <m/>
    <m/>
    <m/>
    <m/>
    <m/>
    <n v="2786.3468549999998"/>
    <n v="1485.7608889999999"/>
    <m/>
    <m/>
    <m/>
    <n v="4.2527718999999999E-2"/>
    <m/>
    <n v="27514.27721"/>
    <m/>
    <n v="1007.7455650000001"/>
    <m/>
    <m/>
    <m/>
    <m/>
    <m/>
    <m/>
    <m/>
    <m/>
    <m/>
    <m/>
    <m/>
    <m/>
    <m/>
    <m/>
    <m/>
    <s v="HarvestRipe"/>
    <m/>
    <m/>
    <m/>
    <m/>
    <m/>
    <m/>
    <m/>
    <n v="478.01532429999997"/>
    <m/>
    <m/>
    <m/>
    <m/>
    <n v="1010.424489"/>
    <n v="552.942275"/>
    <m/>
    <m/>
    <m/>
    <m/>
    <m/>
    <m/>
    <m/>
    <m/>
    <m/>
    <m/>
    <m/>
    <m/>
    <m/>
    <m/>
    <m/>
    <m/>
    <m/>
    <m/>
    <m/>
    <m/>
  </r>
  <r>
    <s v="Leeston2014Sow10-MarPopn100"/>
    <d v="2014-03-2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04-0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04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05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05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06-1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07-1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08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08-19T00:00:00"/>
    <s v="Wakanui"/>
    <m/>
    <m/>
    <m/>
    <m/>
    <m/>
    <m/>
    <m/>
    <m/>
    <m/>
    <m/>
    <m/>
    <m/>
    <m/>
    <m/>
    <n v="620.19696969999995"/>
    <m/>
    <m/>
    <m/>
    <m/>
    <m/>
    <m/>
    <m/>
    <m/>
    <m/>
    <m/>
    <m/>
    <m/>
    <m/>
    <m/>
    <n v="169.64609730000001"/>
    <m/>
    <m/>
    <n v="3.754281529"/>
    <m/>
    <m/>
    <n v="268.22730890000003"/>
    <m/>
    <m/>
    <m/>
    <m/>
    <m/>
    <m/>
    <m/>
    <m/>
    <m/>
    <m/>
    <m/>
    <m/>
    <m/>
    <m/>
    <m/>
    <m/>
    <n v="182.32356340000001"/>
    <n v="912.03694180000002"/>
    <m/>
    <m/>
    <m/>
    <m/>
    <m/>
    <m/>
    <m/>
    <m/>
    <m/>
    <m/>
    <m/>
    <m/>
    <m/>
    <m/>
    <m/>
    <m/>
    <m/>
    <m/>
    <m/>
    <m/>
  </r>
  <r>
    <s v="Leeston2014Sow10-MarPopn100"/>
    <d v="2014-09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09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09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09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10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11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11-21T00:00:00"/>
    <s v="Wakanui"/>
    <m/>
    <m/>
    <m/>
    <m/>
    <m/>
    <m/>
    <m/>
    <m/>
    <m/>
    <m/>
    <m/>
    <m/>
    <m/>
    <m/>
    <n v="2033.3276800000001"/>
    <n v="264.76214720000002"/>
    <m/>
    <m/>
    <m/>
    <m/>
    <m/>
    <m/>
    <m/>
    <m/>
    <m/>
    <m/>
    <m/>
    <m/>
    <m/>
    <n v="164.75999350000001"/>
    <m/>
    <m/>
    <n v="4.0881878069999997"/>
    <m/>
    <m/>
    <n v="308.52267540000003"/>
    <m/>
    <m/>
    <m/>
    <m/>
    <m/>
    <m/>
    <m/>
    <m/>
    <m/>
    <m/>
    <m/>
    <n v="264.76214720000002"/>
    <m/>
    <m/>
    <m/>
    <m/>
    <n v="1295.282864"/>
    <n v="624.83225170000003"/>
    <m/>
    <m/>
    <m/>
    <m/>
    <m/>
    <m/>
    <m/>
    <m/>
    <m/>
    <m/>
    <m/>
    <m/>
    <m/>
    <m/>
    <m/>
    <m/>
    <m/>
    <m/>
    <m/>
    <m/>
  </r>
  <r>
    <s v="Leeston2014Sow10-MarPopn100"/>
    <d v="2014-11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11-2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12-1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4-12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5-01-1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5-01-2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00"/>
    <d v="2015-01-23T00:00:00"/>
    <s v="Wakanui"/>
    <m/>
    <m/>
    <m/>
    <m/>
    <m/>
    <m/>
    <m/>
    <m/>
    <m/>
    <m/>
    <m/>
    <m/>
    <m/>
    <m/>
    <n v="2994.721438"/>
    <n v="1629.0739269999999"/>
    <m/>
    <m/>
    <m/>
    <n v="4.3608223000000002E-2"/>
    <m/>
    <n v="30144.183130000001"/>
    <m/>
    <n v="1131.11392"/>
    <m/>
    <m/>
    <m/>
    <m/>
    <m/>
    <m/>
    <m/>
    <m/>
    <m/>
    <m/>
    <m/>
    <m/>
    <m/>
    <m/>
    <m/>
    <s v="HarvestRipe"/>
    <m/>
    <m/>
    <m/>
    <m/>
    <m/>
    <m/>
    <m/>
    <n v="497.96000739999999"/>
    <m/>
    <m/>
    <m/>
    <m/>
    <n v="1058.102574"/>
    <n v="669.47989910000001"/>
    <m/>
    <m/>
    <m/>
    <m/>
    <m/>
    <m/>
    <m/>
    <m/>
    <m/>
    <m/>
    <m/>
    <m/>
    <m/>
    <m/>
    <m/>
    <m/>
    <m/>
    <m/>
    <m/>
    <m/>
  </r>
  <r>
    <s v="Leeston2014Sow26-MarPopn100"/>
    <d v="2014-04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4-05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4-05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4-06-1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4-07-1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4-08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4-08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4-09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4-09-09T00:00:00"/>
    <s v="Wakanui"/>
    <m/>
    <m/>
    <m/>
    <m/>
    <m/>
    <m/>
    <m/>
    <m/>
    <m/>
    <m/>
    <m/>
    <m/>
    <m/>
    <m/>
    <n v="524.59090909999998"/>
    <m/>
    <m/>
    <m/>
    <m/>
    <m/>
    <m/>
    <m/>
    <m/>
    <m/>
    <m/>
    <m/>
    <m/>
    <m/>
    <m/>
    <n v="47.391741830000001"/>
    <m/>
    <m/>
    <n v="3.4797372929999999"/>
    <m/>
    <m/>
    <n v="236.4878655"/>
    <m/>
    <m/>
    <m/>
    <m/>
    <m/>
    <m/>
    <m/>
    <m/>
    <m/>
    <m/>
    <m/>
    <m/>
    <m/>
    <m/>
    <m/>
    <m/>
    <n v="240.7113018"/>
    <n v="788.86951309999995"/>
    <m/>
    <m/>
    <m/>
    <m/>
    <m/>
    <m/>
    <m/>
    <m/>
    <m/>
    <m/>
    <m/>
    <m/>
    <m/>
    <m/>
    <m/>
    <m/>
    <m/>
    <m/>
    <m/>
    <m/>
  </r>
  <r>
    <s v="Leeston2014Sow26-MarPopn100"/>
    <d v="2014-09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4-09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4-10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4-11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4-11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4-11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4-11-28T00:00:00"/>
    <s v="Wakanui"/>
    <m/>
    <m/>
    <m/>
    <m/>
    <m/>
    <m/>
    <m/>
    <m/>
    <m/>
    <m/>
    <m/>
    <m/>
    <m/>
    <m/>
    <n v="2303.7981220000001"/>
    <n v="370.47291439999998"/>
    <m/>
    <m/>
    <m/>
    <m/>
    <m/>
    <m/>
    <m/>
    <m/>
    <m/>
    <m/>
    <m/>
    <m/>
    <m/>
    <n v="68.941493530000002"/>
    <m/>
    <m/>
    <n v="6.1404336400000004"/>
    <m/>
    <m/>
    <n v="372.2562246"/>
    <m/>
    <m/>
    <m/>
    <m/>
    <m/>
    <m/>
    <m/>
    <m/>
    <m/>
    <m/>
    <m/>
    <n v="370.47291439999998"/>
    <m/>
    <m/>
    <m/>
    <m/>
    <n v="1492.127489"/>
    <n v="611.77198150000004"/>
    <m/>
    <m/>
    <m/>
    <m/>
    <m/>
    <m/>
    <m/>
    <m/>
    <m/>
    <m/>
    <m/>
    <m/>
    <m/>
    <m/>
    <m/>
    <m/>
    <m/>
    <m/>
    <m/>
    <m/>
  </r>
  <r>
    <s v="Leeston2014Sow26-MarPopn100"/>
    <d v="2014-12-1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4-12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5-01-1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5-01-2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00"/>
    <d v="2015-01-23T00:00:00"/>
    <s v="Wakanui"/>
    <m/>
    <m/>
    <m/>
    <m/>
    <m/>
    <m/>
    <m/>
    <m/>
    <m/>
    <m/>
    <m/>
    <m/>
    <m/>
    <m/>
    <n v="3062.7635770000002"/>
    <n v="1786.749838"/>
    <m/>
    <m/>
    <m/>
    <n v="4.3175164000000002E-2"/>
    <m/>
    <n v="32969.378940000002"/>
    <m/>
    <n v="1222.382527"/>
    <m/>
    <m/>
    <m/>
    <m/>
    <m/>
    <m/>
    <m/>
    <m/>
    <m/>
    <m/>
    <m/>
    <m/>
    <m/>
    <m/>
    <m/>
    <s v="HarvestRipe"/>
    <m/>
    <m/>
    <m/>
    <m/>
    <m/>
    <m/>
    <m/>
    <n v="564.36731110000005"/>
    <m/>
    <m/>
    <m/>
    <m/>
    <n v="950.82681749999995"/>
    <n v="568.27934579999999"/>
    <m/>
    <m/>
    <m/>
    <m/>
    <m/>
    <m/>
    <m/>
    <m/>
    <m/>
    <m/>
    <m/>
    <m/>
    <m/>
    <m/>
    <m/>
    <m/>
    <m/>
    <m/>
    <m/>
    <m/>
  </r>
  <r>
    <s v="Leeston2014Sow23-AprPopn100"/>
    <d v="2014-05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4-05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4-06-1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4-07-1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4-08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4-08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4-09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4-09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4-09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4-09-30T00:00:00"/>
    <s v="Wakanui"/>
    <m/>
    <m/>
    <m/>
    <m/>
    <m/>
    <m/>
    <m/>
    <m/>
    <m/>
    <m/>
    <m/>
    <m/>
    <m/>
    <m/>
    <n v="370.54545450000001"/>
    <m/>
    <m/>
    <m/>
    <m/>
    <m/>
    <m/>
    <m/>
    <m/>
    <m/>
    <m/>
    <m/>
    <m/>
    <m/>
    <m/>
    <n v="17.306808060000002"/>
    <m/>
    <m/>
    <n v="2.5702559780000001"/>
    <m/>
    <m/>
    <n v="191.97231379999999"/>
    <m/>
    <m/>
    <m/>
    <m/>
    <m/>
    <m/>
    <m/>
    <m/>
    <m/>
    <m/>
    <m/>
    <m/>
    <m/>
    <m/>
    <m/>
    <m/>
    <n v="161.26633269999999"/>
    <n v="693.1336215"/>
    <m/>
    <m/>
    <m/>
    <m/>
    <m/>
    <m/>
    <m/>
    <m/>
    <m/>
    <m/>
    <m/>
    <m/>
    <m/>
    <m/>
    <m/>
    <m/>
    <m/>
    <m/>
    <m/>
    <m/>
  </r>
  <r>
    <s v="Leeston2014Sow23-AprPopn100"/>
    <d v="2014-10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4-11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4-11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4-11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4-11-28T00:00:00"/>
    <s v="Wakanui"/>
    <m/>
    <m/>
    <m/>
    <m/>
    <m/>
    <m/>
    <m/>
    <m/>
    <m/>
    <m/>
    <m/>
    <m/>
    <m/>
    <m/>
    <n v="2010.761399"/>
    <n v="337.41358639999999"/>
    <m/>
    <m/>
    <m/>
    <m/>
    <m/>
    <m/>
    <m/>
    <m/>
    <m/>
    <m/>
    <m/>
    <m/>
    <m/>
    <n v="36.797830089999998"/>
    <m/>
    <m/>
    <n v="6.5711751270000001"/>
    <m/>
    <m/>
    <n v="401.50049569999999"/>
    <m/>
    <m/>
    <m/>
    <m/>
    <m/>
    <m/>
    <m/>
    <m/>
    <m/>
    <m/>
    <m/>
    <n v="337.41358639999999"/>
    <m/>
    <m/>
    <m/>
    <m/>
    <n v="1235.049487"/>
    <n v="684.00755400000003"/>
    <m/>
    <m/>
    <m/>
    <m/>
    <m/>
    <m/>
    <m/>
    <m/>
    <m/>
    <m/>
    <m/>
    <m/>
    <m/>
    <m/>
    <m/>
    <m/>
    <m/>
    <m/>
    <m/>
    <m/>
  </r>
  <r>
    <s v="Leeston2014Sow23-AprPopn100"/>
    <d v="2014-12-1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4-12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5-01-1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5-01-2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00"/>
    <d v="2015-02-02T00:00:00"/>
    <s v="Wakanui"/>
    <m/>
    <m/>
    <m/>
    <m/>
    <m/>
    <m/>
    <m/>
    <m/>
    <m/>
    <m/>
    <m/>
    <m/>
    <m/>
    <m/>
    <n v="2980.6783009999999"/>
    <n v="1803.0228119999999"/>
    <m/>
    <m/>
    <m/>
    <n v="4.2146733999999998E-2"/>
    <m/>
    <n v="33742.836029999999"/>
    <m/>
    <n v="1224.137923"/>
    <m/>
    <m/>
    <m/>
    <m/>
    <m/>
    <m/>
    <m/>
    <m/>
    <m/>
    <m/>
    <m/>
    <m/>
    <m/>
    <m/>
    <m/>
    <s v="HarvestRipe"/>
    <m/>
    <m/>
    <m/>
    <m/>
    <m/>
    <m/>
    <m/>
    <n v="578.88488910000001"/>
    <m/>
    <m/>
    <m/>
    <m/>
    <n v="952.78596889999994"/>
    <n v="588.06631770000001"/>
    <m/>
    <m/>
    <m/>
    <m/>
    <m/>
    <m/>
    <m/>
    <m/>
    <m/>
    <m/>
    <m/>
    <m/>
    <m/>
    <m/>
    <m/>
    <m/>
    <m/>
    <m/>
    <m/>
    <m/>
  </r>
  <r>
    <s v="Leeston2014Sow20-FebPopn150"/>
    <d v="2014-03-1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03-2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04-0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04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05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05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06-1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07-1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07-24T00:00:00"/>
    <s v="Wakanui"/>
    <m/>
    <m/>
    <m/>
    <m/>
    <m/>
    <m/>
    <m/>
    <m/>
    <m/>
    <m/>
    <m/>
    <m/>
    <m/>
    <m/>
    <n v="517.40909090000002"/>
    <m/>
    <m/>
    <m/>
    <m/>
    <m/>
    <m/>
    <m/>
    <m/>
    <m/>
    <m/>
    <m/>
    <m/>
    <m/>
    <m/>
    <n v="144.54862309999999"/>
    <m/>
    <m/>
    <n v="2.9688354129999999"/>
    <m/>
    <m/>
    <n v="207.96126820000001"/>
    <m/>
    <m/>
    <m/>
    <m/>
    <m/>
    <m/>
    <m/>
    <m/>
    <m/>
    <m/>
    <m/>
    <m/>
    <m/>
    <m/>
    <m/>
    <m/>
    <n v="164.8991997"/>
    <n v="869.31008399999996"/>
    <m/>
    <m/>
    <m/>
    <m/>
    <m/>
    <m/>
    <m/>
    <m/>
    <m/>
    <m/>
    <m/>
    <m/>
    <m/>
    <m/>
    <m/>
    <m/>
    <m/>
    <m/>
    <m/>
    <m/>
  </r>
  <r>
    <s v="Leeston2014Sow20-FebPopn150"/>
    <d v="2014-08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08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09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09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09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09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10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11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11-21T00:00:00"/>
    <s v="Wakanui"/>
    <m/>
    <m/>
    <m/>
    <m/>
    <m/>
    <m/>
    <m/>
    <m/>
    <m/>
    <m/>
    <m/>
    <m/>
    <m/>
    <m/>
    <n v="2273.8829249999999"/>
    <n v="291.5797139"/>
    <m/>
    <m/>
    <m/>
    <m/>
    <m/>
    <m/>
    <m/>
    <m/>
    <m/>
    <m/>
    <m/>
    <m/>
    <m/>
    <n v="208.1229946"/>
    <m/>
    <m/>
    <n v="3.6870015550000002"/>
    <m/>
    <m/>
    <n v="317.60925859999998"/>
    <m/>
    <m/>
    <m/>
    <m/>
    <m/>
    <m/>
    <m/>
    <m/>
    <m/>
    <m/>
    <m/>
    <n v="291.5797139"/>
    <m/>
    <m/>
    <m/>
    <m/>
    <n v="1456.5709569999999"/>
    <n v="569.47956799999997"/>
    <m/>
    <m/>
    <m/>
    <m/>
    <m/>
    <m/>
    <m/>
    <m/>
    <m/>
    <m/>
    <m/>
    <m/>
    <m/>
    <m/>
    <m/>
    <m/>
    <m/>
    <m/>
    <m/>
    <m/>
  </r>
  <r>
    <s v="Leeston2014Sow20-FebPopn150"/>
    <d v="2014-11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4-11-2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150"/>
    <d v="2015-01-23T00:00:00"/>
    <s v="Wakanui"/>
    <m/>
    <m/>
    <m/>
    <m/>
    <m/>
    <m/>
    <m/>
    <m/>
    <m/>
    <m/>
    <m/>
    <m/>
    <m/>
    <m/>
    <n v="2761.0489029999999"/>
    <n v="1465.01965"/>
    <m/>
    <m/>
    <m/>
    <n v="4.1913187999999997E-2"/>
    <m/>
    <n v="27490.45635"/>
    <m/>
    <n v="994.75277440000002"/>
    <m/>
    <m/>
    <m/>
    <m/>
    <m/>
    <m/>
    <m/>
    <m/>
    <m/>
    <m/>
    <m/>
    <m/>
    <m/>
    <m/>
    <m/>
    <s v="HarvestRipe"/>
    <m/>
    <m/>
    <m/>
    <m/>
    <m/>
    <m/>
    <m/>
    <n v="470.26687600000002"/>
    <m/>
    <m/>
    <m/>
    <m/>
    <n v="994.05373489999999"/>
    <n v="562.39712999999995"/>
    <m/>
    <m/>
    <m/>
    <m/>
    <m/>
    <m/>
    <m/>
    <m/>
    <m/>
    <m/>
    <m/>
    <m/>
    <m/>
    <m/>
    <m/>
    <m/>
    <m/>
    <m/>
    <m/>
    <m/>
  </r>
  <r>
    <s v="Leeston2014Sow10-MarPopn150"/>
    <d v="2014-03-2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04-0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04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05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05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06-1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07-1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08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08-19T00:00:00"/>
    <s v="Wakanui"/>
    <m/>
    <m/>
    <m/>
    <m/>
    <m/>
    <m/>
    <m/>
    <m/>
    <m/>
    <m/>
    <m/>
    <m/>
    <m/>
    <m/>
    <n v="564.77272730000004"/>
    <m/>
    <m/>
    <m/>
    <m/>
    <m/>
    <m/>
    <m/>
    <m/>
    <m/>
    <m/>
    <m/>
    <m/>
    <m/>
    <m/>
    <n v="194.68574849999999"/>
    <m/>
    <m/>
    <n v="3.023632358"/>
    <m/>
    <m/>
    <n v="217.0022783"/>
    <m/>
    <m/>
    <m/>
    <m/>
    <m/>
    <m/>
    <m/>
    <m/>
    <m/>
    <m/>
    <m/>
    <m/>
    <m/>
    <m/>
    <m/>
    <m/>
    <n v="153.0847004"/>
    <n v="845.33537139999999"/>
    <m/>
    <m/>
    <m/>
    <m/>
    <m/>
    <m/>
    <m/>
    <m/>
    <m/>
    <m/>
    <m/>
    <m/>
    <m/>
    <m/>
    <m/>
    <m/>
    <m/>
    <m/>
    <m/>
    <m/>
  </r>
  <r>
    <s v="Leeston2014Sow10-MarPopn150"/>
    <d v="2014-09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09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09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09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10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11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11-21T00:00:00"/>
    <s v="Wakanui"/>
    <m/>
    <m/>
    <m/>
    <m/>
    <m/>
    <m/>
    <m/>
    <m/>
    <m/>
    <m/>
    <m/>
    <m/>
    <m/>
    <m/>
    <n v="2371.0571319999999"/>
    <n v="312.68116780000003"/>
    <m/>
    <m/>
    <m/>
    <m/>
    <m/>
    <m/>
    <m/>
    <m/>
    <m/>
    <m/>
    <m/>
    <m/>
    <m/>
    <n v="197.9097434"/>
    <m/>
    <m/>
    <n v="4.4780406529999999"/>
    <m/>
    <m/>
    <n v="360.3273044"/>
    <m/>
    <m/>
    <m/>
    <m/>
    <m/>
    <m/>
    <m/>
    <m/>
    <m/>
    <m/>
    <m/>
    <n v="312.68116780000003"/>
    <m/>
    <m/>
    <m/>
    <m/>
    <n v="1500.1389160000001"/>
    <n v="647.22354180000002"/>
    <m/>
    <m/>
    <m/>
    <m/>
    <m/>
    <m/>
    <m/>
    <m/>
    <m/>
    <m/>
    <m/>
    <m/>
    <m/>
    <m/>
    <m/>
    <m/>
    <m/>
    <m/>
    <m/>
    <m/>
  </r>
  <r>
    <s v="Leeston2014Sow10-MarPopn150"/>
    <d v="2014-11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11-2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12-1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4-12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5-01-1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5-01-2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150"/>
    <d v="2015-01-23T00:00:00"/>
    <s v="Wakanui"/>
    <m/>
    <m/>
    <m/>
    <m/>
    <m/>
    <m/>
    <m/>
    <m/>
    <m/>
    <m/>
    <m/>
    <m/>
    <m/>
    <m/>
    <n v="2691.5891590000001"/>
    <n v="1456.348133"/>
    <m/>
    <m/>
    <m/>
    <n v="4.3874744E-2"/>
    <m/>
    <n v="26957.677930000002"/>
    <m/>
    <n v="1019.044354"/>
    <m/>
    <m/>
    <m/>
    <m/>
    <m/>
    <m/>
    <m/>
    <m/>
    <m/>
    <m/>
    <m/>
    <m/>
    <m/>
    <m/>
    <m/>
    <s v="HarvestRipe"/>
    <m/>
    <m/>
    <m/>
    <m/>
    <m/>
    <m/>
    <m/>
    <n v="437.3037789"/>
    <m/>
    <m/>
    <m/>
    <m/>
    <n v="940.21599170000002"/>
    <n v="595.42218270000001"/>
    <m/>
    <m/>
    <m/>
    <m/>
    <m/>
    <m/>
    <m/>
    <m/>
    <m/>
    <m/>
    <m/>
    <m/>
    <m/>
    <m/>
    <m/>
    <m/>
    <m/>
    <m/>
    <m/>
    <m/>
  </r>
  <r>
    <s v="Leeston2014Sow26-MarPopn150"/>
    <d v="2014-04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4-05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4-05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4-06-1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4-07-1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4-08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4-08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4-09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4-09-09T00:00:00"/>
    <s v="Wakanui"/>
    <m/>
    <m/>
    <m/>
    <m/>
    <m/>
    <m/>
    <m/>
    <m/>
    <m/>
    <m/>
    <m/>
    <m/>
    <m/>
    <m/>
    <n v="640.86363640000002"/>
    <m/>
    <m/>
    <m/>
    <m/>
    <m/>
    <m/>
    <m/>
    <m/>
    <m/>
    <m/>
    <m/>
    <m/>
    <m/>
    <m/>
    <n v="60.748123890000002"/>
    <m/>
    <m/>
    <n v="4.5732674749999997"/>
    <m/>
    <m/>
    <n v="285.34190710000001"/>
    <m/>
    <m/>
    <m/>
    <m/>
    <m/>
    <m/>
    <m/>
    <m/>
    <m/>
    <m/>
    <m/>
    <m/>
    <m/>
    <m/>
    <m/>
    <m/>
    <n v="294.77360540000001"/>
    <n v="930.55183039999997"/>
    <m/>
    <m/>
    <m/>
    <m/>
    <m/>
    <m/>
    <m/>
    <m/>
    <m/>
    <m/>
    <m/>
    <m/>
    <m/>
    <m/>
    <m/>
    <m/>
    <m/>
    <m/>
    <m/>
    <m/>
  </r>
  <r>
    <s v="Leeston2014Sow26-MarPopn150"/>
    <d v="2014-09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4-09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4-10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4-11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4-11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4-11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4-11-28T00:00:00"/>
    <s v="Wakanui"/>
    <m/>
    <m/>
    <m/>
    <m/>
    <m/>
    <m/>
    <m/>
    <m/>
    <m/>
    <m/>
    <m/>
    <m/>
    <m/>
    <m/>
    <n v="2298.4065169999999"/>
    <n v="393.63013519999998"/>
    <m/>
    <m/>
    <m/>
    <m/>
    <m/>
    <m/>
    <m/>
    <m/>
    <m/>
    <m/>
    <m/>
    <m/>
    <m/>
    <n v="57.272572410000002"/>
    <m/>
    <m/>
    <n v="6.2916969780000001"/>
    <m/>
    <m/>
    <n v="387.08198950000002"/>
    <m/>
    <m/>
    <m/>
    <m/>
    <m/>
    <m/>
    <m/>
    <m/>
    <m/>
    <m/>
    <m/>
    <n v="393.63013519999998"/>
    <m/>
    <m/>
    <m/>
    <m/>
    <n v="1460.4218189999999"/>
    <n v="645.55024360000004"/>
    <m/>
    <m/>
    <m/>
    <m/>
    <m/>
    <m/>
    <m/>
    <m/>
    <m/>
    <m/>
    <m/>
    <m/>
    <m/>
    <m/>
    <m/>
    <m/>
    <m/>
    <m/>
    <m/>
    <m/>
  </r>
  <r>
    <s v="Leeston2014Sow26-MarPopn150"/>
    <d v="2014-12-1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4-12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5-01-1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5-01-2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150"/>
    <d v="2015-01-23T00:00:00"/>
    <s v="Wakanui"/>
    <m/>
    <m/>
    <m/>
    <m/>
    <m/>
    <m/>
    <m/>
    <m/>
    <m/>
    <m/>
    <m/>
    <m/>
    <m/>
    <m/>
    <n v="3015.5377859999999"/>
    <n v="1751.946418"/>
    <m/>
    <m/>
    <m/>
    <n v="4.2867982999999998E-2"/>
    <m/>
    <n v="32998.349139999998"/>
    <m/>
    <n v="1215.2531879999999"/>
    <m/>
    <m/>
    <m/>
    <m/>
    <m/>
    <m/>
    <m/>
    <m/>
    <m/>
    <m/>
    <m/>
    <m/>
    <m/>
    <m/>
    <m/>
    <s v="HarvestRipe"/>
    <m/>
    <m/>
    <m/>
    <m/>
    <m/>
    <m/>
    <m/>
    <n v="536.69323020000002"/>
    <m/>
    <m/>
    <m/>
    <m/>
    <n v="935.41681940000001"/>
    <n v="646.7065116"/>
    <m/>
    <m/>
    <m/>
    <m/>
    <m/>
    <m/>
    <m/>
    <m/>
    <m/>
    <m/>
    <m/>
    <m/>
    <m/>
    <m/>
    <m/>
    <m/>
    <m/>
    <m/>
    <m/>
    <m/>
  </r>
  <r>
    <s v="Leeston2014Sow23-AprPopn150"/>
    <d v="2014-05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4-05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4-06-1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4-07-15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4-08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4-08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4-09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4-09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4-09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4-09-30T00:00:00"/>
    <s v="Wakanui"/>
    <m/>
    <m/>
    <m/>
    <m/>
    <m/>
    <m/>
    <m/>
    <m/>
    <m/>
    <m/>
    <m/>
    <m/>
    <m/>
    <m/>
    <n v="429.69696970000001"/>
    <m/>
    <m/>
    <m/>
    <m/>
    <m/>
    <m/>
    <m/>
    <m/>
    <m/>
    <m/>
    <m/>
    <m/>
    <m/>
    <m/>
    <n v="34.920665409999998"/>
    <m/>
    <m/>
    <n v="2.8740609500000001"/>
    <m/>
    <m/>
    <n v="212.5628548"/>
    <m/>
    <m/>
    <m/>
    <m/>
    <m/>
    <m/>
    <m/>
    <m/>
    <m/>
    <m/>
    <m/>
    <m/>
    <m/>
    <m/>
    <m/>
    <m/>
    <n v="182.2134495"/>
    <n v="840.61667720000003"/>
    <m/>
    <m/>
    <m/>
    <m/>
    <m/>
    <m/>
    <m/>
    <m/>
    <m/>
    <m/>
    <m/>
    <m/>
    <m/>
    <m/>
    <m/>
    <m/>
    <m/>
    <m/>
    <m/>
    <m/>
  </r>
  <r>
    <s v="Leeston2014Sow23-AprPopn150"/>
    <d v="2014-10-1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4-11-04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4-11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4-11-26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4-11-28T00:00:00"/>
    <s v="Wakanui"/>
    <m/>
    <m/>
    <m/>
    <m/>
    <m/>
    <m/>
    <m/>
    <m/>
    <m/>
    <m/>
    <m/>
    <m/>
    <m/>
    <m/>
    <n v="1998.7773970000001"/>
    <n v="343.52555790000002"/>
    <m/>
    <m/>
    <m/>
    <m/>
    <m/>
    <m/>
    <m/>
    <m/>
    <m/>
    <m/>
    <m/>
    <m/>
    <m/>
    <n v="51.553299920000001"/>
    <m/>
    <m/>
    <n v="6.4288101329999998"/>
    <m/>
    <m/>
    <n v="388.89287860000002"/>
    <m/>
    <m/>
    <m/>
    <m/>
    <m/>
    <m/>
    <m/>
    <m/>
    <m/>
    <m/>
    <m/>
    <n v="343.52555790000002"/>
    <m/>
    <m/>
    <m/>
    <m/>
    <n v="1214.8056610000001"/>
    <n v="664.14297750000003"/>
    <m/>
    <m/>
    <m/>
    <m/>
    <m/>
    <m/>
    <m/>
    <m/>
    <m/>
    <m/>
    <m/>
    <m/>
    <m/>
    <m/>
    <m/>
    <m/>
    <m/>
    <m/>
    <m/>
    <m/>
  </r>
  <r>
    <s v="Leeston2014Sow23-AprPopn150"/>
    <d v="2014-12-1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4-12-23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5-01-1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5-01-2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150"/>
    <d v="2015-02-02T00:00:00"/>
    <s v="Wakanui"/>
    <m/>
    <m/>
    <m/>
    <m/>
    <m/>
    <m/>
    <m/>
    <m/>
    <m/>
    <m/>
    <m/>
    <m/>
    <m/>
    <m/>
    <n v="3067.1805169999998"/>
    <n v="1839.1172180000001"/>
    <m/>
    <m/>
    <m/>
    <n v="4.1937158000000002E-2"/>
    <m/>
    <n v="34981.613590000001"/>
    <m/>
    <n v="1262.758572"/>
    <m/>
    <m/>
    <m/>
    <m/>
    <m/>
    <m/>
    <m/>
    <m/>
    <m/>
    <m/>
    <m/>
    <m/>
    <m/>
    <m/>
    <m/>
    <s v="HarvestRipe"/>
    <m/>
    <m/>
    <m/>
    <m/>
    <m/>
    <m/>
    <m/>
    <n v="576.3586464"/>
    <m/>
    <m/>
    <m/>
    <m/>
    <n v="966.0769841"/>
    <n v="632.93122770000002"/>
    <m/>
    <m/>
    <m/>
    <m/>
    <m/>
    <m/>
    <m/>
    <m/>
    <m/>
    <m/>
    <m/>
    <m/>
    <m/>
    <m/>
    <m/>
    <m/>
    <m/>
    <m/>
    <m/>
    <m/>
  </r>
  <r>
    <s v="Leeston2014Sow20-FebPopn200"/>
    <d v="2014-03-11T00:00:00"/>
    <s v="Wakanui"/>
    <m/>
    <m/>
    <m/>
    <m/>
    <m/>
    <m/>
    <m/>
    <m/>
    <m/>
    <m/>
    <m/>
    <m/>
    <m/>
    <m/>
    <m/>
    <m/>
    <m/>
    <m/>
    <m/>
    <m/>
    <m/>
    <m/>
    <m/>
    <m/>
    <n v="2.9"/>
    <m/>
    <m/>
    <m/>
    <m/>
    <m/>
    <m/>
    <n v="1.3"/>
    <m/>
    <m/>
    <m/>
    <m/>
    <m/>
    <m/>
    <m/>
    <m/>
    <m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3-12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3-24T00:00:00"/>
    <s v="Wakanui"/>
    <m/>
    <m/>
    <m/>
    <m/>
    <m/>
    <m/>
    <m/>
    <m/>
    <m/>
    <m/>
    <m/>
    <m/>
    <m/>
    <m/>
    <m/>
    <m/>
    <m/>
    <m/>
    <m/>
    <m/>
    <m/>
    <m/>
    <m/>
    <m/>
    <n v="5"/>
    <n v="0.26328512599999998"/>
    <m/>
    <m/>
    <m/>
    <m/>
    <m/>
    <n v="4"/>
    <m/>
    <m/>
    <m/>
    <m/>
    <m/>
    <m/>
    <m/>
    <m/>
    <m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4-02T00:00:00"/>
    <s v="Wakanui"/>
    <m/>
    <m/>
    <m/>
    <m/>
    <m/>
    <m/>
    <m/>
    <m/>
    <m/>
    <m/>
    <m/>
    <m/>
    <m/>
    <m/>
    <m/>
    <m/>
    <m/>
    <m/>
    <m/>
    <m/>
    <m/>
    <m/>
    <m/>
    <m/>
    <n v="6.9"/>
    <n v="0.68744451200000001"/>
    <m/>
    <m/>
    <m/>
    <m/>
    <m/>
    <n v="4.95"/>
    <m/>
    <m/>
    <m/>
    <m/>
    <m/>
    <m/>
    <m/>
    <m/>
    <m/>
    <m/>
    <m/>
    <n v="24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4-09T00:00:00"/>
    <s v="Wakanui"/>
    <m/>
    <m/>
    <m/>
    <m/>
    <m/>
    <m/>
    <m/>
    <m/>
    <m/>
    <m/>
    <m/>
    <m/>
    <m/>
    <m/>
    <m/>
    <m/>
    <m/>
    <m/>
    <m/>
    <m/>
    <m/>
    <m/>
    <m/>
    <m/>
    <n v="7.45"/>
    <m/>
    <m/>
    <m/>
    <m/>
    <m/>
    <m/>
    <n v="6"/>
    <m/>
    <m/>
    <m/>
    <m/>
    <m/>
    <m/>
    <m/>
    <m/>
    <m/>
    <m/>
    <m/>
    <n v="25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4-16T00:00:00"/>
    <s v="Wakanui"/>
    <m/>
    <m/>
    <m/>
    <m/>
    <m/>
    <m/>
    <m/>
    <m/>
    <m/>
    <m/>
    <m/>
    <m/>
    <m/>
    <m/>
    <m/>
    <m/>
    <m/>
    <m/>
    <m/>
    <m/>
    <m/>
    <m/>
    <m/>
    <m/>
    <n v="8.0500000000000007"/>
    <m/>
    <m/>
    <m/>
    <m/>
    <m/>
    <m/>
    <n v="6.9"/>
    <m/>
    <m/>
    <m/>
    <m/>
    <m/>
    <m/>
    <m/>
    <m/>
    <m/>
    <m/>
    <m/>
    <n v="28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5-01T00:00:00"/>
    <s v="Wakanui"/>
    <m/>
    <m/>
    <m/>
    <m/>
    <m/>
    <m/>
    <m/>
    <m/>
    <m/>
    <m/>
    <m/>
    <m/>
    <m/>
    <m/>
    <m/>
    <m/>
    <m/>
    <m/>
    <m/>
    <m/>
    <m/>
    <m/>
    <m/>
    <m/>
    <n v="8.8666666670000005"/>
    <m/>
    <m/>
    <m/>
    <m/>
    <m/>
    <m/>
    <n v="7.8666666669999996"/>
    <m/>
    <m/>
    <m/>
    <m/>
    <m/>
    <m/>
    <m/>
    <m/>
    <m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5-09T00:00:00"/>
    <s v="Wakanui"/>
    <m/>
    <m/>
    <m/>
    <m/>
    <m/>
    <m/>
    <m/>
    <m/>
    <m/>
    <m/>
    <m/>
    <m/>
    <m/>
    <m/>
    <m/>
    <m/>
    <m/>
    <m/>
    <m/>
    <m/>
    <m/>
    <m/>
    <m/>
    <m/>
    <n v="9.6666666669999994"/>
    <m/>
    <m/>
    <m/>
    <m/>
    <m/>
    <m/>
    <n v="8.5"/>
    <m/>
    <m/>
    <m/>
    <m/>
    <m/>
    <m/>
    <m/>
    <m/>
    <m/>
    <m/>
    <m/>
    <n v="24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5-29T00:00:00"/>
    <s v="Wakanui"/>
    <m/>
    <m/>
    <m/>
    <m/>
    <m/>
    <m/>
    <m/>
    <m/>
    <m/>
    <m/>
    <m/>
    <m/>
    <m/>
    <m/>
    <m/>
    <m/>
    <m/>
    <m/>
    <m/>
    <m/>
    <m/>
    <m/>
    <m/>
    <m/>
    <n v="10.6875"/>
    <m/>
    <m/>
    <m/>
    <m/>
    <m/>
    <n v="7.1875"/>
    <n v="9.6875"/>
    <m/>
    <m/>
    <m/>
    <m/>
    <m/>
    <m/>
    <m/>
    <m/>
    <m/>
    <m/>
    <m/>
    <n v="30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6-16T00:00:00"/>
    <s v="Wakanui"/>
    <m/>
    <m/>
    <m/>
    <m/>
    <m/>
    <m/>
    <m/>
    <m/>
    <m/>
    <m/>
    <m/>
    <m/>
    <m/>
    <m/>
    <m/>
    <m/>
    <m/>
    <m/>
    <m/>
    <m/>
    <m/>
    <m/>
    <m/>
    <m/>
    <n v="11.3125"/>
    <m/>
    <m/>
    <m/>
    <m/>
    <m/>
    <n v="8.875"/>
    <n v="10.3125"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6-1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7-15T00:00:00"/>
    <s v="Wakanui"/>
    <m/>
    <m/>
    <m/>
    <m/>
    <m/>
    <m/>
    <m/>
    <m/>
    <m/>
    <m/>
    <m/>
    <m/>
    <m/>
    <m/>
    <m/>
    <m/>
    <m/>
    <m/>
    <m/>
    <m/>
    <m/>
    <m/>
    <m/>
    <m/>
    <n v="12.33333333"/>
    <m/>
    <m/>
    <m/>
    <m/>
    <m/>
    <n v="9.3333333330000006"/>
    <n v="11.06666667"/>
    <m/>
    <m/>
    <m/>
    <m/>
    <m/>
    <m/>
    <m/>
    <m/>
    <m/>
    <m/>
    <m/>
    <n v="31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7-24T00:00:00"/>
    <s v="Wakanui"/>
    <m/>
    <m/>
    <m/>
    <m/>
    <m/>
    <m/>
    <m/>
    <m/>
    <m/>
    <m/>
    <m/>
    <m/>
    <m/>
    <m/>
    <n v="527.86363640000002"/>
    <m/>
    <m/>
    <m/>
    <m/>
    <m/>
    <m/>
    <m/>
    <m/>
    <m/>
    <m/>
    <m/>
    <m/>
    <m/>
    <m/>
    <n v="178.91721250000001"/>
    <m/>
    <m/>
    <n v="2.6340206610000001"/>
    <m/>
    <m/>
    <n v="183.0189968"/>
    <m/>
    <m/>
    <m/>
    <m/>
    <m/>
    <m/>
    <m/>
    <m/>
    <m/>
    <m/>
    <m/>
    <m/>
    <m/>
    <m/>
    <m/>
    <m/>
    <n v="165.92742699999999"/>
    <n v="850.29103220000002"/>
    <m/>
    <m/>
    <m/>
    <m/>
    <m/>
    <m/>
    <m/>
    <m/>
    <m/>
    <m/>
    <m/>
    <m/>
    <m/>
    <m/>
    <m/>
    <m/>
    <m/>
    <m/>
    <m/>
    <m/>
  </r>
  <r>
    <s v="Leeston2014Sow20-FebPopn200"/>
    <d v="2014-08-04T00:00:00"/>
    <s v="Wakanui"/>
    <m/>
    <m/>
    <m/>
    <m/>
    <m/>
    <m/>
    <m/>
    <m/>
    <m/>
    <m/>
    <m/>
    <m/>
    <m/>
    <m/>
    <m/>
    <m/>
    <m/>
    <m/>
    <m/>
    <m/>
    <m/>
    <m/>
    <m/>
    <m/>
    <n v="13.266666669999999"/>
    <m/>
    <m/>
    <m/>
    <m/>
    <m/>
    <n v="10.06666667"/>
    <n v="12.06666667"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8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9-01T00:00:00"/>
    <s v="Wakanui"/>
    <m/>
    <m/>
    <m/>
    <m/>
    <m/>
    <m/>
    <m/>
    <m/>
    <m/>
    <m/>
    <m/>
    <m/>
    <m/>
    <m/>
    <m/>
    <m/>
    <m/>
    <m/>
    <m/>
    <m/>
    <m/>
    <m/>
    <m/>
    <m/>
    <n v="14.33333333"/>
    <m/>
    <m/>
    <m/>
    <m/>
    <m/>
    <n v="10.66666667"/>
    <n v="13.266666669999999"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9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9-26T00:00:00"/>
    <s v="Wakanui"/>
    <m/>
    <m/>
    <m/>
    <m/>
    <m/>
    <m/>
    <m/>
    <m/>
    <m/>
    <m/>
    <m/>
    <m/>
    <m/>
    <m/>
    <m/>
    <m/>
    <m/>
    <m/>
    <m/>
    <m/>
    <m/>
    <m/>
    <m/>
    <m/>
    <n v="15.866666670000001"/>
    <m/>
    <m/>
    <m/>
    <m/>
    <m/>
    <n v="11.866666670000001"/>
    <n v="14.46666667"/>
    <m/>
    <m/>
    <m/>
    <m/>
    <m/>
    <m/>
    <m/>
    <m/>
    <m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09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10-13T00:00:00"/>
    <s v="Wakanui"/>
    <m/>
    <m/>
    <m/>
    <m/>
    <m/>
    <m/>
    <m/>
    <m/>
    <m/>
    <m/>
    <m/>
    <m/>
    <m/>
    <m/>
    <m/>
    <m/>
    <m/>
    <m/>
    <m/>
    <m/>
    <m/>
    <m/>
    <m/>
    <m/>
    <n v="16.666666670000001"/>
    <m/>
    <m/>
    <m/>
    <m/>
    <m/>
    <n v="12.33333333"/>
    <n v="15.33333333"/>
    <m/>
    <m/>
    <m/>
    <m/>
    <m/>
    <m/>
    <m/>
    <m/>
    <m/>
    <m/>
    <m/>
    <n v="33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11-04T00:00:00"/>
    <s v="Wakanui"/>
    <m/>
    <m/>
    <m/>
    <m/>
    <m/>
    <m/>
    <m/>
    <m/>
    <m/>
    <m/>
    <m/>
    <m/>
    <m/>
    <m/>
    <m/>
    <m/>
    <m/>
    <m/>
    <m/>
    <m/>
    <m/>
    <m/>
    <m/>
    <m/>
    <n v="17.333333329999999"/>
    <m/>
    <m/>
    <m/>
    <m/>
    <m/>
    <n v="12.46666667"/>
    <n v="17.266666669999999"/>
    <m/>
    <m/>
    <m/>
    <m/>
    <m/>
    <m/>
    <m/>
    <m/>
    <m/>
    <m/>
    <m/>
    <n v="46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11-21T00:00:00"/>
    <s v="Wakanui"/>
    <m/>
    <m/>
    <m/>
    <m/>
    <m/>
    <m/>
    <m/>
    <m/>
    <m/>
    <m/>
    <m/>
    <m/>
    <m/>
    <m/>
    <n v="2261.866325"/>
    <n v="290.26863029999998"/>
    <m/>
    <m/>
    <m/>
    <m/>
    <m/>
    <m/>
    <m/>
    <m/>
    <m/>
    <m/>
    <m/>
    <m/>
    <m/>
    <n v="201.25032780000001"/>
    <m/>
    <m/>
    <n v="3.5885695759999998"/>
    <m/>
    <m/>
    <n v="316.21153399999997"/>
    <m/>
    <m/>
    <m/>
    <m/>
    <m/>
    <m/>
    <m/>
    <m/>
    <m/>
    <m/>
    <m/>
    <n v="290.26863029999998"/>
    <m/>
    <m/>
    <m/>
    <m/>
    <n v="1454.135833"/>
    <n v="622.14804930000003"/>
    <m/>
    <m/>
    <m/>
    <m/>
    <m/>
    <m/>
    <m/>
    <m/>
    <m/>
    <m/>
    <m/>
    <m/>
    <m/>
    <m/>
    <m/>
    <m/>
    <m/>
    <m/>
    <m/>
    <m/>
  </r>
  <r>
    <s v="Leeston2014Sow20-FebPopn200"/>
    <d v="2014-11-26T00:00:00"/>
    <s v="Wakanui"/>
    <m/>
    <m/>
    <m/>
    <m/>
    <m/>
    <m/>
    <m/>
    <m/>
    <m/>
    <m/>
    <m/>
    <m/>
    <m/>
    <m/>
    <m/>
    <m/>
    <m/>
    <m/>
    <m/>
    <m/>
    <m/>
    <m/>
    <m/>
    <m/>
    <n v="17.333333329999999"/>
    <m/>
    <m/>
    <m/>
    <m/>
    <m/>
    <n v="12.6"/>
    <n v="17.333333329999999"/>
    <m/>
    <m/>
    <m/>
    <m/>
    <m/>
    <m/>
    <m/>
    <m/>
    <m/>
    <m/>
    <m/>
    <n v="70.424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11-2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12-11T00:00:00"/>
    <s v="Wakanui"/>
    <m/>
    <m/>
    <m/>
    <m/>
    <m/>
    <m/>
    <m/>
    <m/>
    <m/>
    <m/>
    <m/>
    <m/>
    <m/>
    <m/>
    <m/>
    <m/>
    <m/>
    <m/>
    <m/>
    <m/>
    <m/>
    <m/>
    <m/>
    <m/>
    <n v="17.333333329999999"/>
    <m/>
    <m/>
    <m/>
    <m/>
    <m/>
    <n v="12.733333330000001"/>
    <n v="17.333333329999999"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4-12-23T00:00:00"/>
    <s v="Wakanui"/>
    <m/>
    <m/>
    <m/>
    <m/>
    <m/>
    <m/>
    <m/>
    <m/>
    <m/>
    <m/>
    <m/>
    <m/>
    <m/>
    <m/>
    <m/>
    <m/>
    <m/>
    <m/>
    <m/>
    <m/>
    <m/>
    <m/>
    <m/>
    <m/>
    <n v="17.333333329999999"/>
    <m/>
    <m/>
    <m/>
    <m/>
    <m/>
    <n v="13.133333329999999"/>
    <n v="17.333333329999999"/>
    <m/>
    <m/>
    <m/>
    <m/>
    <m/>
    <m/>
    <m/>
    <m/>
    <m/>
    <m/>
    <m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5-01-12T00:00:00"/>
    <s v="Wakanui"/>
    <m/>
    <m/>
    <m/>
    <m/>
    <m/>
    <m/>
    <m/>
    <m/>
    <m/>
    <m/>
    <m/>
    <m/>
    <m/>
    <m/>
    <m/>
    <m/>
    <m/>
    <m/>
    <m/>
    <m/>
    <m/>
    <m/>
    <m/>
    <m/>
    <n v="17.333333329999999"/>
    <m/>
    <m/>
    <m/>
    <m/>
    <m/>
    <n v="17.333333329999999"/>
    <n v="17.333333329999999"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5-01-20T00:00:00"/>
    <s v="Wakanui"/>
    <m/>
    <m/>
    <m/>
    <m/>
    <m/>
    <m/>
    <m/>
    <m/>
    <m/>
    <m/>
    <m/>
    <m/>
    <m/>
    <m/>
    <m/>
    <m/>
    <m/>
    <m/>
    <m/>
    <m/>
    <m/>
    <m/>
    <m/>
    <m/>
    <n v="17.333333329999999"/>
    <m/>
    <m/>
    <m/>
    <m/>
    <m/>
    <n v="17.333333329999999"/>
    <n v="17.333333329999999"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0-FebPopn200"/>
    <d v="2015-01-23T00:00:00"/>
    <s v="Wakanui"/>
    <m/>
    <m/>
    <m/>
    <m/>
    <m/>
    <m/>
    <m/>
    <m/>
    <m/>
    <m/>
    <m/>
    <m/>
    <m/>
    <m/>
    <n v="3021.214172"/>
    <n v="1581.1031869999999"/>
    <m/>
    <m/>
    <m/>
    <n v="4.1457581E-2"/>
    <m/>
    <n v="29651.433410000001"/>
    <m/>
    <n v="1060.152012"/>
    <m/>
    <m/>
    <m/>
    <m/>
    <m/>
    <m/>
    <m/>
    <m/>
    <m/>
    <m/>
    <m/>
    <m/>
    <m/>
    <m/>
    <m/>
    <s v="HarvestRipe"/>
    <m/>
    <m/>
    <m/>
    <m/>
    <m/>
    <m/>
    <m/>
    <n v="520.95117560000006"/>
    <m/>
    <m/>
    <m/>
    <m/>
    <n v="1114.6496910000001"/>
    <n v="640.80285830000003"/>
    <m/>
    <m/>
    <m/>
    <m/>
    <m/>
    <m/>
    <m/>
    <m/>
    <m/>
    <m/>
    <m/>
    <m/>
    <m/>
    <m/>
    <m/>
    <m/>
    <m/>
    <m/>
    <m/>
    <m/>
  </r>
  <r>
    <s v="Leeston2014Sow10-MarPopn200"/>
    <d v="2014-03-24T00:00:00"/>
    <s v="Wakanui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1"/>
    <m/>
    <m/>
    <m/>
    <m/>
    <m/>
    <m/>
    <m/>
    <m/>
    <m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04-02T00:00:00"/>
    <s v="Wakanui"/>
    <m/>
    <m/>
    <m/>
    <m/>
    <m/>
    <m/>
    <m/>
    <m/>
    <m/>
    <m/>
    <m/>
    <m/>
    <m/>
    <m/>
    <m/>
    <m/>
    <m/>
    <m/>
    <m/>
    <m/>
    <m/>
    <m/>
    <m/>
    <m/>
    <n v="3.9"/>
    <n v="0.19532469099999999"/>
    <m/>
    <m/>
    <m/>
    <m/>
    <m/>
    <n v="1.95"/>
    <m/>
    <m/>
    <m/>
    <m/>
    <m/>
    <m/>
    <m/>
    <m/>
    <m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04-09T00:00:00"/>
    <s v="Wakanui"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n v="3.35"/>
    <m/>
    <m/>
    <m/>
    <m/>
    <m/>
    <m/>
    <m/>
    <m/>
    <m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04-16T00:00:00"/>
    <s v="Wakanui"/>
    <m/>
    <m/>
    <m/>
    <m/>
    <m/>
    <m/>
    <m/>
    <m/>
    <m/>
    <m/>
    <m/>
    <m/>
    <m/>
    <m/>
    <m/>
    <m/>
    <m/>
    <m/>
    <m/>
    <m/>
    <m/>
    <m/>
    <m/>
    <m/>
    <n v="5.9"/>
    <m/>
    <m/>
    <m/>
    <m/>
    <m/>
    <m/>
    <n v="4"/>
    <m/>
    <m/>
    <m/>
    <m/>
    <m/>
    <m/>
    <m/>
    <m/>
    <m/>
    <m/>
    <m/>
    <n v="23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05-01T00:00:00"/>
    <s v="Wakanui"/>
    <m/>
    <m/>
    <m/>
    <m/>
    <m/>
    <m/>
    <m/>
    <m/>
    <m/>
    <m/>
    <m/>
    <m/>
    <m/>
    <m/>
    <m/>
    <m/>
    <m/>
    <m/>
    <m/>
    <m/>
    <m/>
    <m/>
    <m/>
    <m/>
    <n v="7"/>
    <m/>
    <m/>
    <m/>
    <m/>
    <m/>
    <m/>
    <n v="5.9333333330000002"/>
    <m/>
    <m/>
    <m/>
    <m/>
    <m/>
    <m/>
    <m/>
    <m/>
    <m/>
    <m/>
    <m/>
    <n v="25.3333333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05-09T00:00:00"/>
    <s v="Wakanui"/>
    <m/>
    <m/>
    <m/>
    <m/>
    <m/>
    <m/>
    <m/>
    <m/>
    <m/>
    <m/>
    <m/>
    <m/>
    <m/>
    <m/>
    <m/>
    <m/>
    <m/>
    <m/>
    <m/>
    <m/>
    <m/>
    <m/>
    <m/>
    <m/>
    <n v="7.5789473679999997"/>
    <m/>
    <m/>
    <m/>
    <m/>
    <m/>
    <m/>
    <n v="6.2105263160000002"/>
    <m/>
    <m/>
    <m/>
    <m/>
    <m/>
    <m/>
    <m/>
    <m/>
    <m/>
    <m/>
    <m/>
    <n v="23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05-29T00:00:00"/>
    <s v="Wakanui"/>
    <m/>
    <m/>
    <m/>
    <m/>
    <m/>
    <m/>
    <m/>
    <m/>
    <m/>
    <m/>
    <m/>
    <m/>
    <m/>
    <m/>
    <m/>
    <m/>
    <m/>
    <m/>
    <m/>
    <m/>
    <m/>
    <m/>
    <m/>
    <m/>
    <n v="8.8421052630000005"/>
    <m/>
    <m/>
    <m/>
    <m/>
    <m/>
    <n v="4.8947368420000004"/>
    <n v="7.736842105"/>
    <m/>
    <m/>
    <m/>
    <m/>
    <m/>
    <m/>
    <m/>
    <m/>
    <m/>
    <m/>
    <m/>
    <n v="24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06-16T00:00:00"/>
    <s v="Wakanui"/>
    <m/>
    <m/>
    <m/>
    <m/>
    <m/>
    <m/>
    <m/>
    <m/>
    <m/>
    <m/>
    <m/>
    <m/>
    <m/>
    <m/>
    <m/>
    <m/>
    <m/>
    <m/>
    <m/>
    <m/>
    <m/>
    <m/>
    <m/>
    <m/>
    <n v="9.1578947369999995"/>
    <m/>
    <m/>
    <m/>
    <m/>
    <m/>
    <n v="6.1052631579999996"/>
    <n v="8.1052631579999996"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06-1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07-15T00:00:00"/>
    <s v="Wakanui"/>
    <m/>
    <m/>
    <m/>
    <m/>
    <m/>
    <m/>
    <m/>
    <m/>
    <m/>
    <m/>
    <m/>
    <m/>
    <m/>
    <m/>
    <m/>
    <m/>
    <m/>
    <m/>
    <m/>
    <m/>
    <m/>
    <m/>
    <m/>
    <m/>
    <n v="10"/>
    <m/>
    <m/>
    <m/>
    <m/>
    <m/>
    <n v="7"/>
    <n v="9"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08-04T00:00:00"/>
    <s v="Wakanui"/>
    <m/>
    <m/>
    <m/>
    <m/>
    <m/>
    <m/>
    <m/>
    <m/>
    <m/>
    <m/>
    <m/>
    <m/>
    <m/>
    <m/>
    <m/>
    <m/>
    <m/>
    <m/>
    <m/>
    <m/>
    <m/>
    <m/>
    <m/>
    <m/>
    <n v="11"/>
    <m/>
    <m/>
    <m/>
    <m/>
    <m/>
    <n v="7.8947368420000004"/>
    <n v="9.8947368420000004"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08-19T00:00:00"/>
    <s v="Wakanui"/>
    <m/>
    <m/>
    <m/>
    <m/>
    <m/>
    <m/>
    <m/>
    <m/>
    <m/>
    <m/>
    <m/>
    <m/>
    <m/>
    <m/>
    <n v="589.90909090000002"/>
    <m/>
    <m/>
    <m/>
    <m/>
    <m/>
    <m/>
    <m/>
    <m/>
    <m/>
    <m/>
    <m/>
    <m/>
    <m/>
    <m/>
    <n v="195.26411630000001"/>
    <m/>
    <m/>
    <n v="3.5578963880000001"/>
    <m/>
    <m/>
    <n v="238.96730350000001"/>
    <m/>
    <m/>
    <m/>
    <m/>
    <m/>
    <m/>
    <m/>
    <m/>
    <m/>
    <m/>
    <m/>
    <m/>
    <m/>
    <m/>
    <m/>
    <m/>
    <n v="155.6776711"/>
    <n v="952.60174380000001"/>
    <m/>
    <m/>
    <m/>
    <m/>
    <m/>
    <m/>
    <m/>
    <m/>
    <m/>
    <m/>
    <m/>
    <m/>
    <m/>
    <m/>
    <m/>
    <m/>
    <m/>
    <m/>
    <m/>
    <m/>
  </r>
  <r>
    <s v="Leeston2014Sow10-MarPopn200"/>
    <d v="2014-09-01T00:00:00"/>
    <s v="Wakanui"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n v="8.9473684210000002"/>
    <n v="11"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09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09-26T00:00:00"/>
    <s v="Wakanui"/>
    <m/>
    <m/>
    <m/>
    <m/>
    <m/>
    <m/>
    <m/>
    <m/>
    <m/>
    <m/>
    <m/>
    <m/>
    <m/>
    <m/>
    <m/>
    <m/>
    <m/>
    <m/>
    <m/>
    <m/>
    <m/>
    <m/>
    <m/>
    <m/>
    <n v="13.73684211"/>
    <m/>
    <m/>
    <m/>
    <m/>
    <m/>
    <n v="10"/>
    <n v="12.31578947"/>
    <m/>
    <m/>
    <m/>
    <m/>
    <m/>
    <m/>
    <m/>
    <m/>
    <m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09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10-13T00:00:00"/>
    <s v="Wakanui"/>
    <m/>
    <m/>
    <m/>
    <m/>
    <m/>
    <m/>
    <m/>
    <m/>
    <m/>
    <m/>
    <m/>
    <m/>
    <m/>
    <m/>
    <m/>
    <m/>
    <m/>
    <m/>
    <m/>
    <m/>
    <m/>
    <m/>
    <m/>
    <m/>
    <n v="14.57894737"/>
    <m/>
    <m/>
    <m/>
    <m/>
    <m/>
    <n v="10.31578947"/>
    <n v="13.15789474"/>
    <m/>
    <m/>
    <m/>
    <m/>
    <m/>
    <m/>
    <m/>
    <m/>
    <m/>
    <m/>
    <m/>
    <n v="33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11-04T00:00:00"/>
    <s v="Wakanui"/>
    <m/>
    <m/>
    <m/>
    <m/>
    <m/>
    <m/>
    <m/>
    <m/>
    <m/>
    <m/>
    <m/>
    <m/>
    <m/>
    <m/>
    <m/>
    <m/>
    <m/>
    <m/>
    <m/>
    <m/>
    <m/>
    <m/>
    <m/>
    <m/>
    <n v="15.277777779999999"/>
    <m/>
    <m/>
    <m/>
    <m/>
    <m/>
    <n v="10.61111111"/>
    <n v="15.222222220000001"/>
    <m/>
    <m/>
    <m/>
    <m/>
    <m/>
    <m/>
    <m/>
    <m/>
    <m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11-21T00:00:00"/>
    <s v="Wakanui"/>
    <m/>
    <m/>
    <m/>
    <m/>
    <m/>
    <m/>
    <m/>
    <m/>
    <m/>
    <m/>
    <m/>
    <m/>
    <m/>
    <m/>
    <n v="2391.968531"/>
    <n v="305.99704250000002"/>
    <m/>
    <m/>
    <m/>
    <m/>
    <m/>
    <m/>
    <m/>
    <m/>
    <m/>
    <m/>
    <m/>
    <m/>
    <m/>
    <n v="204.79173040000001"/>
    <m/>
    <m/>
    <n v="4.4381877269999999"/>
    <m/>
    <m/>
    <n v="353.14785929999999"/>
    <m/>
    <m/>
    <m/>
    <m/>
    <m/>
    <m/>
    <m/>
    <m/>
    <m/>
    <m/>
    <m/>
    <n v="305.99704250000002"/>
    <m/>
    <m/>
    <m/>
    <m/>
    <n v="1528.0318990000001"/>
    <n v="727.65341909999995"/>
    <m/>
    <m/>
    <m/>
    <m/>
    <m/>
    <m/>
    <m/>
    <m/>
    <m/>
    <m/>
    <m/>
    <m/>
    <m/>
    <m/>
    <m/>
    <m/>
    <m/>
    <m/>
    <m/>
    <m/>
  </r>
  <r>
    <s v="Leeston2014Sow10-MarPopn200"/>
    <d v="2014-11-26T00:00:00"/>
    <s v="Wakanui"/>
    <m/>
    <m/>
    <m/>
    <m/>
    <m/>
    <m/>
    <m/>
    <m/>
    <m/>
    <m/>
    <m/>
    <m/>
    <m/>
    <m/>
    <m/>
    <m/>
    <m/>
    <m/>
    <m/>
    <m/>
    <m/>
    <m/>
    <m/>
    <m/>
    <n v="15.277777779999999"/>
    <m/>
    <m/>
    <m/>
    <m/>
    <m/>
    <n v="10.777777779999999"/>
    <n v="15.277777779999999"/>
    <m/>
    <m/>
    <m/>
    <m/>
    <m/>
    <m/>
    <m/>
    <m/>
    <m/>
    <m/>
    <m/>
    <n v="70.27500000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11-2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12-11T00:00:00"/>
    <s v="Wakanui"/>
    <m/>
    <m/>
    <m/>
    <m/>
    <m/>
    <m/>
    <m/>
    <m/>
    <m/>
    <m/>
    <m/>
    <m/>
    <m/>
    <m/>
    <m/>
    <m/>
    <m/>
    <m/>
    <m/>
    <m/>
    <m/>
    <m/>
    <m/>
    <m/>
    <n v="15.277777779999999"/>
    <m/>
    <m/>
    <m/>
    <m/>
    <m/>
    <n v="10.94444444"/>
    <n v="15.277777779999999"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4-12-23T00:00:00"/>
    <s v="Wakanui"/>
    <m/>
    <m/>
    <m/>
    <m/>
    <m/>
    <m/>
    <m/>
    <m/>
    <m/>
    <m/>
    <m/>
    <m/>
    <m/>
    <m/>
    <m/>
    <m/>
    <m/>
    <m/>
    <m/>
    <m/>
    <m/>
    <m/>
    <m/>
    <m/>
    <n v="15.277777779999999"/>
    <m/>
    <m/>
    <m/>
    <m/>
    <m/>
    <n v="11.44444444"/>
    <n v="15.277777779999999"/>
    <m/>
    <m/>
    <m/>
    <m/>
    <m/>
    <m/>
    <m/>
    <m/>
    <m/>
    <m/>
    <m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5-01-12T00:00:00"/>
    <s v="Wakanui"/>
    <m/>
    <m/>
    <m/>
    <m/>
    <m/>
    <m/>
    <m/>
    <m/>
    <m/>
    <m/>
    <m/>
    <m/>
    <m/>
    <m/>
    <m/>
    <m/>
    <m/>
    <m/>
    <m/>
    <m/>
    <m/>
    <m/>
    <m/>
    <m/>
    <n v="15.277777779999999"/>
    <m/>
    <m/>
    <m/>
    <m/>
    <m/>
    <n v="14.55555556"/>
    <n v="15.277777779999999"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5-01-20T00:00:00"/>
    <s v="Wakanui"/>
    <m/>
    <m/>
    <m/>
    <m/>
    <m/>
    <m/>
    <m/>
    <m/>
    <m/>
    <m/>
    <m/>
    <m/>
    <m/>
    <m/>
    <m/>
    <m/>
    <m/>
    <m/>
    <m/>
    <m/>
    <m/>
    <m/>
    <m/>
    <m/>
    <n v="15.277777779999999"/>
    <m/>
    <m/>
    <m/>
    <m/>
    <m/>
    <n v="15.277777779999999"/>
    <n v="15.277777779999999"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10-MarPopn200"/>
    <d v="2015-01-23T00:00:00"/>
    <s v="Wakanui"/>
    <m/>
    <m/>
    <m/>
    <m/>
    <m/>
    <m/>
    <m/>
    <m/>
    <m/>
    <m/>
    <m/>
    <m/>
    <m/>
    <m/>
    <n v="2837.868849"/>
    <n v="1519.5364750000001"/>
    <m/>
    <m/>
    <m/>
    <n v="4.2706175999999998E-2"/>
    <m/>
    <n v="28532.837490000002"/>
    <m/>
    <n v="1049.7761069999999"/>
    <m/>
    <m/>
    <m/>
    <m/>
    <m/>
    <m/>
    <m/>
    <m/>
    <m/>
    <m/>
    <m/>
    <m/>
    <m/>
    <m/>
    <m/>
    <s v="HarvestRipe"/>
    <m/>
    <m/>
    <m/>
    <m/>
    <m/>
    <m/>
    <m/>
    <n v="469.7603676"/>
    <m/>
    <m/>
    <m/>
    <m/>
    <n v="1029.795922"/>
    <n v="585.79287450000004"/>
    <m/>
    <m/>
    <m/>
    <m/>
    <m/>
    <m/>
    <m/>
    <m/>
    <m/>
    <m/>
    <m/>
    <m/>
    <m/>
    <m/>
    <m/>
    <m/>
    <m/>
    <m/>
    <m/>
    <m/>
  </r>
  <r>
    <s v="Leeston2014Sow26-MarPopn200"/>
    <d v="2014-04-09T00:00:00"/>
    <s v="Wakanui"/>
    <m/>
    <m/>
    <m/>
    <m/>
    <m/>
    <m/>
    <m/>
    <m/>
    <m/>
    <m/>
    <m/>
    <m/>
    <m/>
    <m/>
    <m/>
    <m/>
    <m/>
    <m/>
    <m/>
    <m/>
    <m/>
    <m/>
    <m/>
    <m/>
    <n v="1.65"/>
    <m/>
    <m/>
    <m/>
    <m/>
    <m/>
    <m/>
    <n v="0"/>
    <m/>
    <m/>
    <m/>
    <m/>
    <m/>
    <m/>
    <m/>
    <m/>
    <m/>
    <m/>
    <m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04-16T00:00:00"/>
    <s v="Wakanui"/>
    <m/>
    <m/>
    <m/>
    <m/>
    <m/>
    <m/>
    <m/>
    <m/>
    <m/>
    <m/>
    <m/>
    <m/>
    <m/>
    <m/>
    <m/>
    <m/>
    <m/>
    <m/>
    <m/>
    <m/>
    <m/>
    <m/>
    <m/>
    <m/>
    <n v="2.65"/>
    <m/>
    <m/>
    <m/>
    <m/>
    <m/>
    <m/>
    <n v="1"/>
    <m/>
    <m/>
    <m/>
    <m/>
    <m/>
    <m/>
    <m/>
    <m/>
    <m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05-01T00:00:00"/>
    <s v="Wakanui"/>
    <m/>
    <m/>
    <m/>
    <m/>
    <m/>
    <m/>
    <m/>
    <m/>
    <m/>
    <m/>
    <m/>
    <m/>
    <m/>
    <m/>
    <m/>
    <m/>
    <m/>
    <m/>
    <m/>
    <m/>
    <m/>
    <m/>
    <m/>
    <m/>
    <n v="4.1333333330000004"/>
    <m/>
    <m/>
    <m/>
    <m/>
    <m/>
    <m/>
    <n v="3.1333333329999999"/>
    <m/>
    <m/>
    <m/>
    <m/>
    <m/>
    <m/>
    <m/>
    <m/>
    <m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05-09T00:00:00"/>
    <s v="Wakanui"/>
    <m/>
    <m/>
    <m/>
    <m/>
    <m/>
    <m/>
    <m/>
    <m/>
    <m/>
    <m/>
    <m/>
    <m/>
    <m/>
    <m/>
    <m/>
    <m/>
    <m/>
    <m/>
    <m/>
    <m/>
    <m/>
    <m/>
    <m/>
    <m/>
    <n v="5.15"/>
    <m/>
    <m/>
    <m/>
    <m/>
    <m/>
    <m/>
    <n v="4.05"/>
    <m/>
    <m/>
    <m/>
    <m/>
    <m/>
    <m/>
    <m/>
    <m/>
    <m/>
    <m/>
    <m/>
    <n v="22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05-29T00:00:00"/>
    <s v="Wakanui"/>
    <m/>
    <m/>
    <m/>
    <m/>
    <m/>
    <m/>
    <m/>
    <m/>
    <m/>
    <m/>
    <m/>
    <m/>
    <m/>
    <m/>
    <m/>
    <m/>
    <m/>
    <m/>
    <m/>
    <m/>
    <m/>
    <m/>
    <m/>
    <m/>
    <n v="7.05"/>
    <m/>
    <m/>
    <m/>
    <m/>
    <m/>
    <n v="1.95"/>
    <n v="5.8"/>
    <m/>
    <m/>
    <m/>
    <m/>
    <m/>
    <m/>
    <m/>
    <m/>
    <m/>
    <m/>
    <m/>
    <n v="25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06-16T00:00:00"/>
    <s v="Wakanui"/>
    <m/>
    <m/>
    <m/>
    <m/>
    <m/>
    <m/>
    <m/>
    <m/>
    <m/>
    <m/>
    <m/>
    <m/>
    <m/>
    <m/>
    <m/>
    <m/>
    <m/>
    <m/>
    <m/>
    <m/>
    <m/>
    <m/>
    <m/>
    <m/>
    <n v="8"/>
    <m/>
    <m/>
    <m/>
    <m/>
    <m/>
    <n v="3.9"/>
    <n v="6.7"/>
    <m/>
    <m/>
    <m/>
    <m/>
    <m/>
    <m/>
    <m/>
    <m/>
    <m/>
    <m/>
    <m/>
    <n v="26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06-1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07-15T00:00:00"/>
    <s v="Wakanui"/>
    <m/>
    <m/>
    <m/>
    <m/>
    <m/>
    <m/>
    <m/>
    <m/>
    <m/>
    <m/>
    <m/>
    <m/>
    <m/>
    <m/>
    <m/>
    <m/>
    <m/>
    <m/>
    <m/>
    <m/>
    <m/>
    <m/>
    <m/>
    <m/>
    <n v="9"/>
    <m/>
    <m/>
    <m/>
    <m/>
    <m/>
    <n v="4.9000000000000004"/>
    <n v="8"/>
    <m/>
    <m/>
    <m/>
    <m/>
    <m/>
    <m/>
    <m/>
    <m/>
    <m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08-04T00:00:00"/>
    <s v="Wakanui"/>
    <m/>
    <m/>
    <m/>
    <m/>
    <m/>
    <m/>
    <m/>
    <m/>
    <m/>
    <m/>
    <m/>
    <m/>
    <m/>
    <m/>
    <m/>
    <m/>
    <m/>
    <m/>
    <m/>
    <m/>
    <m/>
    <m/>
    <m/>
    <m/>
    <n v="9.9499999999999993"/>
    <m/>
    <m/>
    <m/>
    <m/>
    <m/>
    <n v="5.9"/>
    <n v="8.85"/>
    <m/>
    <m/>
    <m/>
    <m/>
    <m/>
    <m/>
    <m/>
    <m/>
    <m/>
    <m/>
    <m/>
    <n v="30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08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09-01T00:00:00"/>
    <s v="Wakanui"/>
    <m/>
    <m/>
    <m/>
    <m/>
    <m/>
    <m/>
    <m/>
    <m/>
    <m/>
    <m/>
    <m/>
    <m/>
    <m/>
    <m/>
    <m/>
    <m/>
    <m/>
    <m/>
    <m/>
    <m/>
    <m/>
    <m/>
    <m/>
    <m/>
    <n v="11"/>
    <m/>
    <m/>
    <m/>
    <m/>
    <m/>
    <n v="7.3"/>
    <n v="9.9499999999999993"/>
    <m/>
    <m/>
    <m/>
    <m/>
    <m/>
    <m/>
    <m/>
    <m/>
    <m/>
    <m/>
    <m/>
    <n v="31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09-09T00:00:00"/>
    <s v="Wakanui"/>
    <m/>
    <m/>
    <m/>
    <m/>
    <m/>
    <m/>
    <m/>
    <m/>
    <m/>
    <m/>
    <m/>
    <m/>
    <m/>
    <m/>
    <n v="691.40909090000002"/>
    <m/>
    <m/>
    <m/>
    <m/>
    <m/>
    <m/>
    <m/>
    <m/>
    <m/>
    <m/>
    <m/>
    <m/>
    <m/>
    <m/>
    <n v="82.62829241"/>
    <m/>
    <m/>
    <n v="4.671109564"/>
    <m/>
    <m/>
    <n v="303.67652399999997"/>
    <m/>
    <m/>
    <m/>
    <m/>
    <m/>
    <m/>
    <m/>
    <m/>
    <m/>
    <m/>
    <m/>
    <m/>
    <m/>
    <m/>
    <m/>
    <m/>
    <n v="305.10427449999997"/>
    <n v="1048.568041"/>
    <m/>
    <m/>
    <m/>
    <m/>
    <m/>
    <m/>
    <m/>
    <m/>
    <m/>
    <m/>
    <m/>
    <m/>
    <m/>
    <m/>
    <m/>
    <m/>
    <m/>
    <m/>
    <m/>
    <m/>
  </r>
  <r>
    <s v="Leeston2014Sow26-MarPopn200"/>
    <d v="2014-09-26T00:00:00"/>
    <s v="Wakanui"/>
    <m/>
    <m/>
    <m/>
    <m/>
    <m/>
    <m/>
    <m/>
    <m/>
    <m/>
    <m/>
    <m/>
    <m/>
    <m/>
    <m/>
    <m/>
    <m/>
    <m/>
    <m/>
    <m/>
    <m/>
    <m/>
    <m/>
    <m/>
    <m/>
    <n v="12.3"/>
    <m/>
    <m/>
    <m/>
    <m/>
    <m/>
    <n v="8.85"/>
    <n v="11.25"/>
    <m/>
    <m/>
    <m/>
    <m/>
    <m/>
    <m/>
    <m/>
    <m/>
    <m/>
    <m/>
    <m/>
    <n v="32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09-30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10-13T00:00:00"/>
    <s v="Wakanui"/>
    <m/>
    <m/>
    <m/>
    <m/>
    <m/>
    <m/>
    <m/>
    <m/>
    <m/>
    <m/>
    <m/>
    <m/>
    <m/>
    <m/>
    <m/>
    <m/>
    <m/>
    <m/>
    <m/>
    <m/>
    <m/>
    <m/>
    <m/>
    <m/>
    <n v="13.5"/>
    <m/>
    <m/>
    <m/>
    <m/>
    <m/>
    <n v="9.25"/>
    <n v="12.45"/>
    <m/>
    <m/>
    <m/>
    <m/>
    <m/>
    <m/>
    <m/>
    <m/>
    <m/>
    <m/>
    <m/>
    <n v="33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11-04T00:00:00"/>
    <s v="Wakanui"/>
    <m/>
    <m/>
    <m/>
    <m/>
    <m/>
    <m/>
    <m/>
    <m/>
    <m/>
    <m/>
    <m/>
    <m/>
    <m/>
    <m/>
    <m/>
    <m/>
    <m/>
    <m/>
    <m/>
    <m/>
    <m/>
    <m/>
    <m/>
    <m/>
    <n v="14.45"/>
    <m/>
    <m/>
    <m/>
    <m/>
    <m/>
    <n v="9.35"/>
    <n v="14.45"/>
    <m/>
    <m/>
    <m/>
    <m/>
    <m/>
    <m/>
    <m/>
    <m/>
    <m/>
    <m/>
    <m/>
    <n v="43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11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11-26T00:00:00"/>
    <s v="Wakanui"/>
    <m/>
    <m/>
    <m/>
    <m/>
    <m/>
    <m/>
    <m/>
    <m/>
    <m/>
    <m/>
    <m/>
    <m/>
    <m/>
    <m/>
    <m/>
    <m/>
    <m/>
    <m/>
    <m/>
    <m/>
    <m/>
    <m/>
    <m/>
    <m/>
    <n v="14.45"/>
    <m/>
    <m/>
    <m/>
    <m/>
    <m/>
    <n v="9.4499999999999993"/>
    <n v="14.45"/>
    <m/>
    <m/>
    <m/>
    <m/>
    <m/>
    <m/>
    <m/>
    <m/>
    <m/>
    <m/>
    <m/>
    <n v="70.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11-28T00:00:00"/>
    <s v="Wakanui"/>
    <m/>
    <m/>
    <m/>
    <m/>
    <m/>
    <m/>
    <m/>
    <m/>
    <m/>
    <m/>
    <m/>
    <m/>
    <m/>
    <m/>
    <n v="2294.9421189999998"/>
    <n v="406.99484089999999"/>
    <m/>
    <m/>
    <m/>
    <m/>
    <m/>
    <m/>
    <m/>
    <m/>
    <m/>
    <m/>
    <m/>
    <m/>
    <m/>
    <n v="92.588550940000005"/>
    <m/>
    <m/>
    <n v="5.8905807369999996"/>
    <m/>
    <m/>
    <n v="354.8419801"/>
    <m/>
    <m/>
    <m/>
    <m/>
    <m/>
    <m/>
    <m/>
    <m/>
    <m/>
    <m/>
    <m/>
    <n v="406.99484089999999"/>
    <m/>
    <m/>
    <m/>
    <m/>
    <n v="1440.5167469999999"/>
    <n v="671.73371050000003"/>
    <m/>
    <m/>
    <m/>
    <m/>
    <m/>
    <m/>
    <m/>
    <m/>
    <m/>
    <m/>
    <m/>
    <m/>
    <m/>
    <m/>
    <m/>
    <m/>
    <m/>
    <m/>
    <m/>
    <m/>
  </r>
  <r>
    <s v="Leeston2014Sow26-MarPopn200"/>
    <d v="2014-12-11T00:00:00"/>
    <s v="Wakanui"/>
    <m/>
    <m/>
    <m/>
    <m/>
    <m/>
    <m/>
    <m/>
    <m/>
    <m/>
    <m/>
    <m/>
    <m/>
    <m/>
    <m/>
    <m/>
    <m/>
    <m/>
    <m/>
    <m/>
    <m/>
    <m/>
    <m/>
    <m/>
    <m/>
    <n v="14.45"/>
    <m/>
    <m/>
    <m/>
    <m/>
    <m/>
    <n v="9.6"/>
    <n v="14.45"/>
    <m/>
    <m/>
    <m/>
    <m/>
    <m/>
    <m/>
    <m/>
    <m/>
    <m/>
    <m/>
    <m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4-12-23T00:00:00"/>
    <s v="Wakanui"/>
    <m/>
    <m/>
    <m/>
    <m/>
    <m/>
    <m/>
    <m/>
    <m/>
    <m/>
    <m/>
    <m/>
    <m/>
    <m/>
    <m/>
    <m/>
    <m/>
    <m/>
    <m/>
    <m/>
    <m/>
    <m/>
    <m/>
    <m/>
    <m/>
    <n v="14.45"/>
    <m/>
    <m/>
    <m/>
    <m/>
    <m/>
    <n v="9.8000000000000007"/>
    <n v="14.45"/>
    <m/>
    <m/>
    <m/>
    <m/>
    <m/>
    <m/>
    <m/>
    <m/>
    <m/>
    <m/>
    <m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5-01-12T00:00:00"/>
    <s v="Wakanui"/>
    <m/>
    <m/>
    <m/>
    <m/>
    <m/>
    <m/>
    <m/>
    <m/>
    <m/>
    <m/>
    <m/>
    <m/>
    <m/>
    <m/>
    <m/>
    <m/>
    <m/>
    <m/>
    <m/>
    <m/>
    <m/>
    <m/>
    <m/>
    <m/>
    <n v="14.45"/>
    <m/>
    <m/>
    <m/>
    <m/>
    <m/>
    <n v="13.6"/>
    <n v="14.45"/>
    <m/>
    <m/>
    <m/>
    <m/>
    <m/>
    <m/>
    <m/>
    <m/>
    <m/>
    <m/>
    <m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5-01-20T00:00:00"/>
    <s v="Wakanui"/>
    <m/>
    <m/>
    <m/>
    <m/>
    <m/>
    <m/>
    <m/>
    <m/>
    <m/>
    <m/>
    <m/>
    <m/>
    <m/>
    <m/>
    <m/>
    <m/>
    <m/>
    <m/>
    <m/>
    <m/>
    <m/>
    <m/>
    <m/>
    <m/>
    <n v="14.45"/>
    <m/>
    <m/>
    <m/>
    <m/>
    <m/>
    <n v="14.45"/>
    <n v="14.45"/>
    <m/>
    <m/>
    <m/>
    <m/>
    <m/>
    <m/>
    <m/>
    <m/>
    <m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6-MarPopn200"/>
    <d v="2015-01-23T00:00:00"/>
    <s v="Wakanui"/>
    <m/>
    <m/>
    <m/>
    <m/>
    <m/>
    <m/>
    <m/>
    <m/>
    <m/>
    <m/>
    <m/>
    <m/>
    <m/>
    <m/>
    <n v="3036.0845989999998"/>
    <n v="1739.8328289999999"/>
    <m/>
    <m/>
    <m/>
    <n v="4.3087091000000001E-2"/>
    <m/>
    <n v="32316.074489999999"/>
    <m/>
    <n v="1195.976447"/>
    <m/>
    <m/>
    <m/>
    <m/>
    <m/>
    <m/>
    <m/>
    <m/>
    <m/>
    <m/>
    <m/>
    <m/>
    <m/>
    <m/>
    <m/>
    <s v="HarvestRipe"/>
    <m/>
    <m/>
    <m/>
    <m/>
    <m/>
    <m/>
    <m/>
    <n v="543.8563815"/>
    <m/>
    <m/>
    <m/>
    <m/>
    <n v="957.96260740000002"/>
    <n v="658.89292409999996"/>
    <m/>
    <m/>
    <m/>
    <m/>
    <m/>
    <m/>
    <m/>
    <m/>
    <m/>
    <m/>
    <m/>
    <m/>
    <m/>
    <m/>
    <m/>
    <m/>
    <m/>
    <m/>
    <m/>
    <m/>
  </r>
  <r>
    <s v="Leeston2014Sow23-AprPopn200"/>
    <d v="2014-05-0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4-05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4-05-29T00:00:00"/>
    <s v="Wakanui"/>
    <m/>
    <m/>
    <m/>
    <m/>
    <m/>
    <m/>
    <m/>
    <m/>
    <m/>
    <m/>
    <m/>
    <m/>
    <m/>
    <m/>
    <m/>
    <m/>
    <m/>
    <m/>
    <m/>
    <m/>
    <m/>
    <m/>
    <m/>
    <m/>
    <n v="2.95"/>
    <m/>
    <m/>
    <m/>
    <m/>
    <m/>
    <n v="0"/>
    <n v="1.6"/>
    <m/>
    <m/>
    <m/>
    <m/>
    <m/>
    <m/>
    <m/>
    <m/>
    <m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4-06-16T00:00:00"/>
    <s v="Wakanui"/>
    <m/>
    <m/>
    <m/>
    <m/>
    <m/>
    <m/>
    <m/>
    <m/>
    <m/>
    <m/>
    <m/>
    <m/>
    <m/>
    <m/>
    <m/>
    <m/>
    <m/>
    <m/>
    <m/>
    <m/>
    <m/>
    <m/>
    <m/>
    <m/>
    <n v="4.05"/>
    <m/>
    <m/>
    <m/>
    <m/>
    <m/>
    <n v="0"/>
    <n v="2.95"/>
    <m/>
    <m/>
    <m/>
    <m/>
    <m/>
    <m/>
    <m/>
    <m/>
    <m/>
    <m/>
    <m/>
    <n v="13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4-06-18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4-07-15T00:00:00"/>
    <s v="Wakanui"/>
    <m/>
    <m/>
    <m/>
    <m/>
    <m/>
    <m/>
    <m/>
    <m/>
    <m/>
    <m/>
    <m/>
    <m/>
    <m/>
    <m/>
    <m/>
    <m/>
    <m/>
    <m/>
    <m/>
    <m/>
    <m/>
    <m/>
    <m/>
    <m/>
    <n v="6.05"/>
    <m/>
    <m/>
    <m/>
    <m/>
    <m/>
    <n v="0.15"/>
    <n v="4.8499999999999996"/>
    <m/>
    <m/>
    <m/>
    <m/>
    <m/>
    <m/>
    <m/>
    <m/>
    <m/>
    <m/>
    <m/>
    <n v="23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4-08-04T00:00:00"/>
    <s v="Wakanui"/>
    <m/>
    <m/>
    <m/>
    <m/>
    <m/>
    <m/>
    <m/>
    <m/>
    <m/>
    <m/>
    <m/>
    <m/>
    <m/>
    <m/>
    <m/>
    <m/>
    <m/>
    <m/>
    <m/>
    <m/>
    <m/>
    <m/>
    <m/>
    <m/>
    <n v="7"/>
    <m/>
    <m/>
    <m/>
    <m/>
    <m/>
    <n v="1.3"/>
    <n v="5.85"/>
    <m/>
    <m/>
    <m/>
    <m/>
    <m/>
    <m/>
    <m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4-08-1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4-09-01T00:00:00"/>
    <s v="Wakanui"/>
    <m/>
    <m/>
    <m/>
    <m/>
    <m/>
    <m/>
    <m/>
    <m/>
    <m/>
    <m/>
    <m/>
    <m/>
    <m/>
    <m/>
    <m/>
    <m/>
    <m/>
    <m/>
    <m/>
    <m/>
    <m/>
    <m/>
    <m/>
    <m/>
    <n v="8.6"/>
    <m/>
    <m/>
    <m/>
    <m/>
    <m/>
    <n v="4.05"/>
    <n v="7.1"/>
    <m/>
    <m/>
    <m/>
    <m/>
    <m/>
    <m/>
    <m/>
    <m/>
    <m/>
    <m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4-09-09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4-09-26T00:00:00"/>
    <s v="Wakanui"/>
    <m/>
    <m/>
    <m/>
    <m/>
    <m/>
    <m/>
    <m/>
    <m/>
    <m/>
    <m/>
    <m/>
    <m/>
    <m/>
    <m/>
    <m/>
    <m/>
    <m/>
    <m/>
    <m/>
    <m/>
    <m/>
    <m/>
    <m/>
    <m/>
    <n v="10.15"/>
    <m/>
    <m/>
    <m/>
    <m/>
    <m/>
    <n v="6.4"/>
    <n v="8.9499999999999993"/>
    <m/>
    <m/>
    <m/>
    <m/>
    <m/>
    <m/>
    <m/>
    <m/>
    <m/>
    <m/>
    <m/>
    <n v="31.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4-09-30T00:00:00"/>
    <s v="Wakanui"/>
    <m/>
    <m/>
    <m/>
    <m/>
    <m/>
    <m/>
    <m/>
    <m/>
    <m/>
    <m/>
    <m/>
    <m/>
    <m/>
    <m/>
    <n v="410.40909090000002"/>
    <m/>
    <m/>
    <m/>
    <m/>
    <m/>
    <m/>
    <m/>
    <m/>
    <m/>
    <m/>
    <m/>
    <m/>
    <m/>
    <m/>
    <n v="31.770634940000001"/>
    <m/>
    <m/>
    <n v="2.7601937250000002"/>
    <m/>
    <m/>
    <n v="194.04776140000001"/>
    <m/>
    <m/>
    <m/>
    <m/>
    <m/>
    <m/>
    <m/>
    <m/>
    <m/>
    <m/>
    <m/>
    <m/>
    <m/>
    <m/>
    <m/>
    <m/>
    <n v="184.59069460000001"/>
    <n v="690.03934449999997"/>
    <m/>
    <m/>
    <m/>
    <m/>
    <m/>
    <m/>
    <m/>
    <m/>
    <m/>
    <m/>
    <m/>
    <m/>
    <m/>
    <m/>
    <m/>
    <m/>
    <m/>
    <m/>
    <m/>
    <m/>
  </r>
  <r>
    <s v="Leeston2014Sow23-AprPopn200"/>
    <d v="2014-10-13T00:00:00"/>
    <s v="Wakanui"/>
    <m/>
    <m/>
    <m/>
    <m/>
    <m/>
    <m/>
    <m/>
    <m/>
    <m/>
    <m/>
    <m/>
    <m/>
    <m/>
    <m/>
    <m/>
    <m/>
    <m/>
    <m/>
    <m/>
    <m/>
    <m/>
    <m/>
    <m/>
    <m/>
    <n v="11.55"/>
    <m/>
    <m/>
    <m/>
    <m/>
    <m/>
    <n v="7.2"/>
    <n v="10"/>
    <m/>
    <m/>
    <m/>
    <m/>
    <m/>
    <m/>
    <m/>
    <m/>
    <m/>
    <m/>
    <m/>
    <n v="32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4-11-04T00:00:00"/>
    <s v="Wakanui"/>
    <m/>
    <m/>
    <m/>
    <m/>
    <m/>
    <m/>
    <m/>
    <m/>
    <m/>
    <m/>
    <m/>
    <m/>
    <m/>
    <m/>
    <m/>
    <m/>
    <m/>
    <m/>
    <m/>
    <m/>
    <m/>
    <m/>
    <m/>
    <m/>
    <n v="12.95"/>
    <m/>
    <m/>
    <m/>
    <m/>
    <m/>
    <n v="7.85"/>
    <n v="12.05"/>
    <m/>
    <m/>
    <m/>
    <m/>
    <m/>
    <m/>
    <m/>
    <m/>
    <m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4-11-21T00:00:00"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4-11-26T00:00:00"/>
    <s v="Wakanui"/>
    <m/>
    <m/>
    <m/>
    <m/>
    <m/>
    <m/>
    <m/>
    <m/>
    <m/>
    <m/>
    <m/>
    <m/>
    <m/>
    <m/>
    <m/>
    <m/>
    <m/>
    <m/>
    <m/>
    <m/>
    <m/>
    <m/>
    <m/>
    <m/>
    <n v="12.95"/>
    <m/>
    <m/>
    <m/>
    <m/>
    <m/>
    <n v="7.95"/>
    <n v="12.95"/>
    <m/>
    <m/>
    <m/>
    <m/>
    <m/>
    <m/>
    <m/>
    <m/>
    <m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4-11-28T00:00:00"/>
    <s v="Wakanui"/>
    <m/>
    <m/>
    <m/>
    <m/>
    <m/>
    <m/>
    <m/>
    <m/>
    <m/>
    <m/>
    <m/>
    <m/>
    <m/>
    <m/>
    <n v="1944.5915399999999"/>
    <n v="333.77765190000002"/>
    <m/>
    <m/>
    <m/>
    <m/>
    <m/>
    <m/>
    <m/>
    <m/>
    <m/>
    <m/>
    <m/>
    <m/>
    <m/>
    <n v="57.181739149999999"/>
    <m/>
    <m/>
    <n v="6.4718159630000001"/>
    <m/>
    <m/>
    <n v="380.27514200000002"/>
    <m/>
    <m/>
    <m/>
    <m/>
    <m/>
    <m/>
    <m/>
    <m/>
    <m/>
    <m/>
    <m/>
    <n v="333.77765190000002"/>
    <m/>
    <m/>
    <m/>
    <m/>
    <n v="1173.3570070000001"/>
    <n v="709.80376779999995"/>
    <m/>
    <m/>
    <m/>
    <m/>
    <m/>
    <m/>
    <m/>
    <m/>
    <m/>
    <m/>
    <m/>
    <m/>
    <m/>
    <m/>
    <m/>
    <m/>
    <m/>
    <m/>
    <m/>
    <m/>
  </r>
  <r>
    <s v="Leeston2014Sow23-AprPopn200"/>
    <d v="2014-12-11T00:00:00"/>
    <s v="Wakanui"/>
    <m/>
    <m/>
    <m/>
    <m/>
    <m/>
    <m/>
    <m/>
    <m/>
    <m/>
    <m/>
    <m/>
    <m/>
    <m/>
    <m/>
    <m/>
    <m/>
    <m/>
    <m/>
    <m/>
    <m/>
    <m/>
    <m/>
    <m/>
    <m/>
    <n v="12.95"/>
    <m/>
    <m/>
    <m/>
    <m/>
    <m/>
    <n v="8.15"/>
    <n v="12.95"/>
    <m/>
    <m/>
    <m/>
    <m/>
    <m/>
    <m/>
    <m/>
    <m/>
    <m/>
    <m/>
    <m/>
    <n v="70.724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4-12-23T00:00:00"/>
    <s v="Wakanui"/>
    <m/>
    <m/>
    <m/>
    <m/>
    <m/>
    <m/>
    <m/>
    <m/>
    <m/>
    <m/>
    <m/>
    <m/>
    <m/>
    <m/>
    <m/>
    <m/>
    <m/>
    <m/>
    <m/>
    <m/>
    <m/>
    <m/>
    <m/>
    <m/>
    <n v="12.95"/>
    <m/>
    <m/>
    <m/>
    <m/>
    <m/>
    <n v="8.4499999999999993"/>
    <n v="12.95"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5-01-12T00:00:00"/>
    <s v="Wakanui"/>
    <m/>
    <m/>
    <m/>
    <m/>
    <m/>
    <m/>
    <m/>
    <m/>
    <m/>
    <m/>
    <m/>
    <m/>
    <m/>
    <m/>
    <m/>
    <m/>
    <m/>
    <m/>
    <m/>
    <m/>
    <m/>
    <m/>
    <m/>
    <m/>
    <n v="12.95"/>
    <m/>
    <m/>
    <m/>
    <m/>
    <m/>
    <n v="10.4"/>
    <n v="12.95"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5-01-20T00:00:00"/>
    <s v="Wakanui"/>
    <m/>
    <m/>
    <m/>
    <m/>
    <m/>
    <m/>
    <m/>
    <m/>
    <m/>
    <m/>
    <m/>
    <m/>
    <m/>
    <m/>
    <m/>
    <m/>
    <m/>
    <m/>
    <m/>
    <m/>
    <m/>
    <m/>
    <m/>
    <m/>
    <n v="12.95"/>
    <m/>
    <m/>
    <m/>
    <m/>
    <m/>
    <n v="12.5"/>
    <n v="12.95"/>
    <m/>
    <m/>
    <m/>
    <m/>
    <m/>
    <m/>
    <m/>
    <m/>
    <m/>
    <m/>
    <m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eeston2014Sow23-AprPopn200"/>
    <d v="2015-02-02T00:00:00"/>
    <s v="Wakanui"/>
    <m/>
    <m/>
    <m/>
    <m/>
    <m/>
    <m/>
    <m/>
    <m/>
    <m/>
    <m/>
    <m/>
    <m/>
    <m/>
    <m/>
    <n v="2832.8489810000001"/>
    <n v="1698.0688250000001"/>
    <m/>
    <m/>
    <m/>
    <n v="4.1032933000000001E-2"/>
    <m/>
    <n v="33122.61621"/>
    <m/>
    <n v="1164.576397"/>
    <m/>
    <m/>
    <m/>
    <m/>
    <m/>
    <m/>
    <m/>
    <m/>
    <m/>
    <m/>
    <m/>
    <m/>
    <m/>
    <m/>
    <m/>
    <s v="HarvestRipe"/>
    <m/>
    <m/>
    <m/>
    <m/>
    <m/>
    <m/>
    <m/>
    <n v="533.49242779999997"/>
    <m/>
    <m/>
    <m/>
    <m/>
    <n v="883.82920530000001"/>
    <n v="597.76562030000002"/>
    <m/>
    <m/>
    <m/>
    <m/>
    <m/>
    <m/>
    <m/>
    <m/>
    <m/>
    <m/>
    <m/>
    <m/>
    <m/>
    <m/>
    <m/>
    <m/>
    <m/>
    <m/>
    <m/>
    <m/>
  </r>
  <r>
    <s v="Leeston2014Sow20-FebPopn50"/>
    <m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n v="192.14999999999998"/>
    <n v="356.91100000000006"/>
    <n v="486.9020000000001"/>
    <n v="696.82333333333327"/>
    <n v="909.50999999999988"/>
    <n v="1225.124"/>
    <n v="1486.923157894737"/>
    <n v="1915.3036842105262"/>
    <n v="2068.6063157894737"/>
    <n v="2224.6378947368421"/>
    <n v="2283.4868421052638"/>
    <n v="2214.1715789473687"/>
    <n v="1896.7468421052629"/>
    <n v="1715.7694736842104"/>
    <n v="1819.6621052631574"/>
    <n v="1890.0368421052628"/>
    <n v="1766.6242105263154"/>
    <n v="1549.2373333333335"/>
    <m/>
  </r>
  <r>
    <s v="Leeston2014Sow10-MarPopn50"/>
    <m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n v="245.76899999999995"/>
    <n v="458.20150000000001"/>
    <n v="687.43949999999984"/>
    <n v="872.94049999999982"/>
    <n v="1152.5949999999998"/>
    <n v="1489.4505555555554"/>
    <n v="1495.7538888888889"/>
    <n v="1520.7977777777778"/>
    <n v="1603.1138888888891"/>
    <n v="1600.4366666666665"/>
    <n v="1484.096111111111"/>
    <n v="1662.3177777777773"/>
    <n v="1904.6233333333325"/>
    <n v="1930.5144444444441"/>
    <n v="1774.7949999999996"/>
    <n v="1517.141764705882"/>
    <n v="1260.4633333333331"/>
    <m/>
    <m/>
  </r>
  <r>
    <s v="Leeston2014Sow26-MarPopn50"/>
    <m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n v="238.571"/>
    <n v="471.94736842105254"/>
    <n v="624.15842105263164"/>
    <n v="675.88"/>
    <n v="774.5474999999999"/>
    <n v="850.75736842105255"/>
    <n v="947.36388888888871"/>
    <n v="1032.2216666666666"/>
    <n v="1253.7194444444444"/>
    <n v="1760.5955555555554"/>
    <n v="2228.1944444444443"/>
    <n v="2382.3888888888887"/>
    <n v="2202.0661111111112"/>
    <n v="1973.7905555555558"/>
    <n v="1693.1566666666668"/>
    <n v="1665.3"/>
    <m/>
    <m/>
    <m/>
  </r>
  <r>
    <s v="Leeston2014Sow23-AprPopn50"/>
    <m/>
    <s v="Wakan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m/>
    <m/>
    <n v="133.53454545454545"/>
    <n v="231.02947368421044"/>
    <n v="312.68599999999998"/>
    <n v="351.3599999999999"/>
    <n v="425.16999999999996"/>
    <n v="586.24049999999988"/>
    <n v="902.76187500000003"/>
    <n v="1327.001176470588"/>
    <n v="1922.076111111111"/>
    <n v="2315.9259999999995"/>
    <n v="2395.0735"/>
    <n v="2426.4579999999996"/>
    <n v="2130.7299999999996"/>
    <n v="1549.4"/>
    <m/>
    <m/>
    <m/>
    <m/>
    <m/>
  </r>
  <r>
    <s v="Lincoln1992Sow5MayIrrNilNit0"/>
    <d v="1992-05-2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0"/>
    <d v="1992-08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0"/>
    <d v="1992-11-2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0"/>
    <d v="1992-12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1-17T00:00:00"/>
    <m/>
    <m/>
    <n v="329.34666666666669"/>
    <n v="0.125"/>
    <n v="0.18909999999999999"/>
    <n v="0.25033333333333335"/>
    <n v="0.30483333333333335"/>
    <n v="0.30593333333333333"/>
    <n v="0.235766666666666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1-17T00:00:00"/>
    <m/>
    <m/>
    <n v="333"/>
    <n v="0.14433333333333334"/>
    <n v="0.18226666666666666"/>
    <n v="0.24066666666666667"/>
    <n v="0.29089999999999999"/>
    <n v="0.27229999999999999"/>
    <n v="0.267266666666666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1-17T00:00:00"/>
    <m/>
    <m/>
    <n v="312.7967605633803"/>
    <n v="0.13433333333333333"/>
    <n v="0.18809718309859158"/>
    <n v="0.21242394366197181"/>
    <n v="0.25487417840375587"/>
    <n v="0.25362558685446013"/>
    <n v="0.260314788732394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1-17T00:00:00"/>
    <m/>
    <m/>
    <n v="342.20666666666671"/>
    <n v="0.13133333333333333"/>
    <n v="0.17780000000000001"/>
    <n v="0.22913333333333333"/>
    <n v="0.28050000000000003"/>
    <n v="0.28806666666666664"/>
    <n v="0.302100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1-24T00:00:00"/>
    <m/>
    <m/>
    <n v="328.01061032863851"/>
    <n v="0.16500000000000001"/>
    <n v="0.19658215962441317"/>
    <n v="0.24452558685446013"/>
    <n v="0.29990633802816907"/>
    <n v="0.29927605633802817"/>
    <n v="0.21738145539906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1-24T00:00:00"/>
    <m/>
    <m/>
    <n v="332.81342723004695"/>
    <n v="0.18733333333333335"/>
    <n v="0.19032136150234746"/>
    <n v="0.23477723004694837"/>
    <n v="0.28024154929577466"/>
    <n v="0.25990446009389673"/>
    <n v="0.255744600938967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1-24T00:00:00"/>
    <m/>
    <m/>
    <n v="318.36873239436625"/>
    <n v="0.16166666666666668"/>
    <n v="0.20733896713615024"/>
    <n v="0.2183478873239437"/>
    <n v="0.25637488262910801"/>
    <n v="0.26654342723004698"/>
    <n v="0.240785915492957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1-24T00:00:00"/>
    <m/>
    <m/>
    <n v="343.1950704225352"/>
    <n v="0.16566666666666666"/>
    <n v="0.18784225352112677"/>
    <n v="0.22166737089201882"/>
    <n v="0.27015704225352116"/>
    <n v="0.27435892018779345"/>
    <n v="0.298141549295774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2-01T00:00:00"/>
    <m/>
    <m/>
    <n v="375.62"/>
    <n v="0.28800000000000003"/>
    <n v="0.2790333333333333"/>
    <n v="0.27279999999999999"/>
    <n v="0.30649999999999999"/>
    <n v="0.2999"/>
    <n v="0.215933333333333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2-01T00:00:00"/>
    <m/>
    <m/>
    <n v="376.38"/>
    <n v="0.29799999999999999"/>
    <n v="0.2666"/>
    <n v="0.26863333333333334"/>
    <n v="0.2888"/>
    <n v="0.25280000000000002"/>
    <n v="0.253533333333333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2-01T00:00:00"/>
    <m/>
    <m/>
    <n v="301.13333333333333"/>
    <n v="0.14433333333333334"/>
    <n v="0.1711"/>
    <n v="0.20053333333333334"/>
    <n v="0.24156666666666665"/>
    <n v="0.24633333333333332"/>
    <n v="0.2509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2-01T00:00:00"/>
    <m/>
    <m/>
    <n v="328.71333333333337"/>
    <n v="0.14866666666666667"/>
    <n v="0.17333333333333331"/>
    <n v="0.2104"/>
    <n v="0.25730000000000003"/>
    <n v="0.26793333333333336"/>
    <n v="0.292966666666666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2-08T00:00:00"/>
    <m/>
    <m/>
    <n v="370.87487789120041"/>
    <n v="0.27600000000000002"/>
    <n v="0.26991246069690311"/>
    <n v="0.27484917948055304"/>
    <n v="0.31045781970108111"/>
    <n v="0.30157756816126113"/>
    <n v="0.21078868070810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2-08T00:00:00"/>
    <m/>
    <m/>
    <n v="367.747631476935"/>
    <n v="0.29766666666666663"/>
    <n v="0.26149959081707375"/>
    <n v="0.26275567902829822"/>
    <n v="0.28752690700779598"/>
    <n v="0.25016558556230345"/>
    <n v="0.239561864151268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2-08T00:00:00"/>
    <m/>
    <m/>
    <n v="294.41687211956753"/>
    <n v="0.14866666666666664"/>
    <n v="0.17424527716759272"/>
    <n v="0.19627063789464613"/>
    <n v="0.23208375759142008"/>
    <n v="0.24105164319248826"/>
    <n v="0.23988318904251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2-08T00:00:00"/>
    <m/>
    <m/>
    <n v="319.73415686781237"/>
    <n v="0.15066666666666667"/>
    <n v="0.17526767454882197"/>
    <n v="0.20731252961192229"/>
    <n v="0.24581309385364172"/>
    <n v="0.25191826678726797"/>
    <n v="0.283846276435370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2-15T00:00:00"/>
    <m/>
    <m/>
    <n v="340.28000000000003"/>
    <n v="0.16699999999999998"/>
    <n v="0.2462333333333333"/>
    <n v="0.27006666666666668"/>
    <n v="0.30579999999999996"/>
    <n v="0.29736666666666667"/>
    <n v="0.207466666666666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2-15T00:00:00"/>
    <m/>
    <m/>
    <n v="329.02666666666664"/>
    <n v="0.17433333333333334"/>
    <n v="0.22703333333333334"/>
    <n v="0.25513333333333338"/>
    <n v="0.28239999999999998"/>
    <n v="0.24376666666666666"/>
    <n v="0.231233333333333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2-15T00:00:00"/>
    <m/>
    <m/>
    <n v="266.36"/>
    <n v="0.11066666666666666"/>
    <n v="0.14990000000000001"/>
    <n v="0.16830000000000001"/>
    <n v="0.20963333333333334"/>
    <n v="0.23043333333333332"/>
    <n v="0.23143333333333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2-15T00:00:00"/>
    <m/>
    <m/>
    <n v="294.40666666666669"/>
    <n v="0.10099999999999999"/>
    <n v="0.1583"/>
    <n v="0.18846666666666667"/>
    <n v="0.2311"/>
    <n v="0.23923333333333333"/>
    <n v="0.276966666666666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3-01-07T00:00:00"/>
    <m/>
    <m/>
    <n v="366.70666666666659"/>
    <n v="0.28866666666666668"/>
    <n v="0.25823333333333331"/>
    <n v="0.27293333333333331"/>
    <n v="0.30959999999999999"/>
    <n v="0.29236666666666666"/>
    <n v="0.205866666666666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3-01-07T00:00:00"/>
    <m/>
    <m/>
    <n v="324.80666666666667"/>
    <n v="0.25900000000000001"/>
    <n v="0.20836666666666667"/>
    <n v="0.23923333333333333"/>
    <n v="0.26433333333333331"/>
    <n v="0.22829999999999998"/>
    <n v="0.2123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3-01-07T00:00:00"/>
    <m/>
    <m/>
    <n v="233.36666666666667"/>
    <n v="0.14599999999999999"/>
    <n v="0.13116666666666668"/>
    <n v="0.13223333333333331"/>
    <n v="0.16516666666666666"/>
    <n v="0.20246666666666666"/>
    <n v="0.1948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3-01-07T00:00:00"/>
    <m/>
    <m/>
    <n v="277.10000000000002"/>
    <n v="0.14766666666666667"/>
    <n v="0.15003333333333335"/>
    <n v="0.16833333333333333"/>
    <n v="0.19920000000000002"/>
    <n v="0.214"/>
    <n v="0.253133333333333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07-28T00:00:00"/>
    <m/>
    <m/>
    <m/>
    <m/>
    <m/>
    <m/>
    <m/>
    <m/>
    <m/>
    <m/>
    <m/>
    <m/>
    <m/>
    <m/>
    <m/>
    <m/>
    <m/>
    <m/>
    <m/>
    <m/>
    <m/>
    <m/>
    <m/>
    <m/>
    <m/>
    <n v="3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07-28T00:00:00"/>
    <m/>
    <m/>
    <m/>
    <m/>
    <m/>
    <m/>
    <m/>
    <m/>
    <m/>
    <m/>
    <m/>
    <m/>
    <m/>
    <m/>
    <m/>
    <m/>
    <m/>
    <m/>
    <m/>
    <m/>
    <m/>
    <m/>
    <m/>
    <m/>
    <m/>
    <n v="2.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07-28T00:00:00"/>
    <m/>
    <m/>
    <m/>
    <m/>
    <m/>
    <m/>
    <m/>
    <m/>
    <m/>
    <m/>
    <m/>
    <m/>
    <m/>
    <m/>
    <m/>
    <m/>
    <m/>
    <m/>
    <m/>
    <m/>
    <m/>
    <m/>
    <m/>
    <m/>
    <m/>
    <n v="3.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07-28T00:00:00"/>
    <m/>
    <m/>
    <m/>
    <m/>
    <m/>
    <m/>
    <m/>
    <m/>
    <m/>
    <m/>
    <m/>
    <m/>
    <m/>
    <m/>
    <m/>
    <m/>
    <m/>
    <m/>
    <m/>
    <m/>
    <m/>
    <m/>
    <m/>
    <m/>
    <m/>
    <n v="3.019999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07-28T00:00:00"/>
    <m/>
    <m/>
    <m/>
    <m/>
    <m/>
    <m/>
    <m/>
    <m/>
    <m/>
    <m/>
    <m/>
    <m/>
    <m/>
    <m/>
    <m/>
    <m/>
    <m/>
    <m/>
    <m/>
    <m/>
    <m/>
    <m/>
    <m/>
    <m/>
    <m/>
    <n v="3.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07-28T00:00:00"/>
    <m/>
    <m/>
    <m/>
    <m/>
    <m/>
    <m/>
    <m/>
    <m/>
    <m/>
    <m/>
    <m/>
    <m/>
    <m/>
    <m/>
    <m/>
    <m/>
    <m/>
    <m/>
    <m/>
    <m/>
    <m/>
    <m/>
    <m/>
    <m/>
    <m/>
    <n v="3.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08-25T00:00:00"/>
    <m/>
    <m/>
    <m/>
    <m/>
    <m/>
    <m/>
    <m/>
    <m/>
    <m/>
    <m/>
    <m/>
    <m/>
    <m/>
    <m/>
    <m/>
    <m/>
    <m/>
    <m/>
    <m/>
    <m/>
    <m/>
    <m/>
    <m/>
    <m/>
    <m/>
    <n v="4.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08-25T00:00:00"/>
    <m/>
    <m/>
    <m/>
    <m/>
    <m/>
    <m/>
    <m/>
    <m/>
    <m/>
    <m/>
    <m/>
    <m/>
    <m/>
    <m/>
    <m/>
    <m/>
    <m/>
    <m/>
    <m/>
    <m/>
    <m/>
    <m/>
    <m/>
    <m/>
    <m/>
    <n v="5.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08-25T00:00:00"/>
    <m/>
    <m/>
    <m/>
    <m/>
    <m/>
    <m/>
    <m/>
    <m/>
    <m/>
    <m/>
    <m/>
    <m/>
    <m/>
    <m/>
    <m/>
    <m/>
    <m/>
    <m/>
    <m/>
    <m/>
    <m/>
    <m/>
    <m/>
    <m/>
    <m/>
    <n v="4.599999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08-25T00:00:00"/>
    <m/>
    <m/>
    <m/>
    <m/>
    <m/>
    <m/>
    <m/>
    <m/>
    <m/>
    <m/>
    <m/>
    <m/>
    <m/>
    <m/>
    <m/>
    <m/>
    <m/>
    <m/>
    <m/>
    <m/>
    <m/>
    <m/>
    <m/>
    <m/>
    <m/>
    <n v="5.1100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08-25T00:00:00"/>
    <m/>
    <m/>
    <m/>
    <m/>
    <m/>
    <m/>
    <m/>
    <m/>
    <m/>
    <m/>
    <m/>
    <m/>
    <m/>
    <m/>
    <m/>
    <m/>
    <m/>
    <m/>
    <m/>
    <m/>
    <m/>
    <m/>
    <m/>
    <m/>
    <m/>
    <n v="5.1100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08-25T00:00:00"/>
    <m/>
    <m/>
    <m/>
    <m/>
    <m/>
    <m/>
    <m/>
    <m/>
    <m/>
    <m/>
    <m/>
    <m/>
    <m/>
    <m/>
    <m/>
    <m/>
    <m/>
    <m/>
    <m/>
    <m/>
    <m/>
    <m/>
    <m/>
    <m/>
    <m/>
    <n v="5.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09-14T00:00:00"/>
    <m/>
    <m/>
    <m/>
    <m/>
    <m/>
    <m/>
    <m/>
    <m/>
    <m/>
    <m/>
    <m/>
    <m/>
    <m/>
    <m/>
    <m/>
    <m/>
    <m/>
    <m/>
    <m/>
    <m/>
    <m/>
    <m/>
    <m/>
    <m/>
    <m/>
    <n v="5.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09-14T00:00:00"/>
    <m/>
    <m/>
    <m/>
    <m/>
    <m/>
    <m/>
    <m/>
    <m/>
    <m/>
    <m/>
    <m/>
    <m/>
    <m/>
    <m/>
    <m/>
    <m/>
    <m/>
    <m/>
    <m/>
    <m/>
    <m/>
    <m/>
    <m/>
    <m/>
    <m/>
    <n v="5.79999999999999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09-14T00:00:00"/>
    <m/>
    <m/>
    <m/>
    <m/>
    <m/>
    <m/>
    <m/>
    <m/>
    <m/>
    <m/>
    <m/>
    <m/>
    <m/>
    <m/>
    <m/>
    <m/>
    <m/>
    <m/>
    <m/>
    <m/>
    <m/>
    <m/>
    <m/>
    <m/>
    <m/>
    <n v="5.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09-14T00:00:00"/>
    <m/>
    <m/>
    <m/>
    <m/>
    <m/>
    <m/>
    <m/>
    <m/>
    <m/>
    <m/>
    <m/>
    <m/>
    <m/>
    <m/>
    <m/>
    <m/>
    <m/>
    <m/>
    <m/>
    <m/>
    <m/>
    <m/>
    <m/>
    <m/>
    <m/>
    <n v="5.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09-14T00:00:00"/>
    <m/>
    <m/>
    <m/>
    <m/>
    <m/>
    <m/>
    <m/>
    <m/>
    <m/>
    <m/>
    <m/>
    <m/>
    <m/>
    <m/>
    <m/>
    <m/>
    <m/>
    <m/>
    <m/>
    <m/>
    <m/>
    <m/>
    <m/>
    <m/>
    <m/>
    <n v="5.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09-14T00:00:00"/>
    <m/>
    <m/>
    <m/>
    <m/>
    <m/>
    <m/>
    <m/>
    <m/>
    <m/>
    <m/>
    <m/>
    <m/>
    <m/>
    <m/>
    <m/>
    <m/>
    <m/>
    <m/>
    <m/>
    <m/>
    <m/>
    <m/>
    <m/>
    <m/>
    <m/>
    <n v="4.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09-23T00:00:00"/>
    <m/>
    <m/>
    <m/>
    <m/>
    <m/>
    <m/>
    <m/>
    <m/>
    <m/>
    <m/>
    <m/>
    <m/>
    <m/>
    <m/>
    <m/>
    <m/>
    <m/>
    <m/>
    <m/>
    <m/>
    <m/>
    <m/>
    <m/>
    <m/>
    <m/>
    <n v="6.3699999999999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09-23T00:00:00"/>
    <m/>
    <m/>
    <m/>
    <m/>
    <m/>
    <m/>
    <m/>
    <m/>
    <m/>
    <m/>
    <m/>
    <m/>
    <m/>
    <m/>
    <m/>
    <m/>
    <m/>
    <m/>
    <m/>
    <m/>
    <m/>
    <m/>
    <m/>
    <m/>
    <m/>
    <n v="6.13999999999999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09-23T00:00:00"/>
    <m/>
    <m/>
    <m/>
    <m/>
    <m/>
    <m/>
    <m/>
    <m/>
    <m/>
    <m/>
    <m/>
    <m/>
    <m/>
    <m/>
    <m/>
    <m/>
    <m/>
    <m/>
    <m/>
    <m/>
    <m/>
    <m/>
    <m/>
    <m/>
    <m/>
    <n v="6.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09-23T00:00:00"/>
    <m/>
    <m/>
    <m/>
    <m/>
    <m/>
    <m/>
    <m/>
    <m/>
    <m/>
    <m/>
    <m/>
    <m/>
    <m/>
    <m/>
    <m/>
    <m/>
    <m/>
    <m/>
    <m/>
    <m/>
    <m/>
    <m/>
    <m/>
    <m/>
    <m/>
    <n v="6.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09-23T00:00:00"/>
    <m/>
    <m/>
    <m/>
    <m/>
    <m/>
    <m/>
    <m/>
    <m/>
    <m/>
    <m/>
    <m/>
    <m/>
    <m/>
    <m/>
    <m/>
    <m/>
    <m/>
    <m/>
    <m/>
    <m/>
    <m/>
    <m/>
    <m/>
    <m/>
    <m/>
    <n v="6.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09-23T00:00:00"/>
    <m/>
    <m/>
    <m/>
    <m/>
    <m/>
    <m/>
    <m/>
    <m/>
    <m/>
    <m/>
    <m/>
    <m/>
    <m/>
    <m/>
    <m/>
    <m/>
    <m/>
    <m/>
    <m/>
    <m/>
    <m/>
    <m/>
    <m/>
    <m/>
    <m/>
    <n v="6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0-01T00:00:00"/>
    <m/>
    <m/>
    <m/>
    <m/>
    <m/>
    <m/>
    <m/>
    <m/>
    <m/>
    <m/>
    <m/>
    <m/>
    <m/>
    <m/>
    <m/>
    <m/>
    <m/>
    <m/>
    <m/>
    <m/>
    <m/>
    <m/>
    <m/>
    <m/>
    <m/>
    <n v="6.76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0-01T00:00:00"/>
    <m/>
    <m/>
    <m/>
    <m/>
    <m/>
    <m/>
    <m/>
    <m/>
    <m/>
    <m/>
    <m/>
    <m/>
    <m/>
    <m/>
    <m/>
    <m/>
    <m/>
    <m/>
    <m/>
    <m/>
    <m/>
    <m/>
    <m/>
    <m/>
    <m/>
    <n v="2.770000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0-01T00:00:00"/>
    <m/>
    <m/>
    <m/>
    <m/>
    <m/>
    <m/>
    <m/>
    <m/>
    <m/>
    <m/>
    <m/>
    <m/>
    <m/>
    <m/>
    <m/>
    <m/>
    <m/>
    <m/>
    <m/>
    <m/>
    <m/>
    <m/>
    <m/>
    <m/>
    <m/>
    <n v="3.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0-01T00:00:00"/>
    <m/>
    <m/>
    <m/>
    <m/>
    <m/>
    <m/>
    <m/>
    <m/>
    <m/>
    <m/>
    <m/>
    <m/>
    <m/>
    <m/>
    <m/>
    <m/>
    <m/>
    <m/>
    <m/>
    <m/>
    <m/>
    <m/>
    <m/>
    <m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0-01T00:00:00"/>
    <m/>
    <m/>
    <m/>
    <m/>
    <m/>
    <m/>
    <m/>
    <m/>
    <m/>
    <m/>
    <m/>
    <m/>
    <m/>
    <m/>
    <m/>
    <m/>
    <m/>
    <m/>
    <m/>
    <m/>
    <m/>
    <m/>
    <m/>
    <m/>
    <m/>
    <n v="2.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0-01T00:00:00"/>
    <m/>
    <m/>
    <m/>
    <m/>
    <m/>
    <m/>
    <m/>
    <m/>
    <m/>
    <m/>
    <m/>
    <m/>
    <m/>
    <m/>
    <m/>
    <m/>
    <m/>
    <m/>
    <m/>
    <m/>
    <m/>
    <m/>
    <m/>
    <m/>
    <m/>
    <n v="7.02999999999999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0-01T00:00:00"/>
    <m/>
    <m/>
    <m/>
    <m/>
    <m/>
    <m/>
    <m/>
    <m/>
    <m/>
    <m/>
    <m/>
    <m/>
    <m/>
    <m/>
    <m/>
    <m/>
    <m/>
    <m/>
    <m/>
    <m/>
    <m/>
    <m/>
    <m/>
    <m/>
    <m/>
    <n v="6.91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0-01T00:00:00"/>
    <m/>
    <m/>
    <m/>
    <m/>
    <m/>
    <m/>
    <m/>
    <m/>
    <m/>
    <m/>
    <m/>
    <m/>
    <m/>
    <m/>
    <m/>
    <m/>
    <m/>
    <m/>
    <m/>
    <m/>
    <m/>
    <m/>
    <m/>
    <m/>
    <m/>
    <n v="3.100000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0-01T00:00:00"/>
    <m/>
    <m/>
    <m/>
    <m/>
    <m/>
    <m/>
    <m/>
    <m/>
    <m/>
    <m/>
    <m/>
    <m/>
    <m/>
    <m/>
    <m/>
    <m/>
    <m/>
    <m/>
    <m/>
    <m/>
    <m/>
    <m/>
    <m/>
    <m/>
    <m/>
    <n v="7.0510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0-01T00:00:00"/>
    <m/>
    <m/>
    <m/>
    <m/>
    <m/>
    <m/>
    <m/>
    <m/>
    <m/>
    <m/>
    <m/>
    <m/>
    <m/>
    <m/>
    <m/>
    <m/>
    <m/>
    <m/>
    <m/>
    <m/>
    <m/>
    <m/>
    <m/>
    <m/>
    <m/>
    <n v="2.94000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0-01T00:00:00"/>
    <m/>
    <m/>
    <m/>
    <m/>
    <m/>
    <m/>
    <m/>
    <m/>
    <m/>
    <m/>
    <m/>
    <m/>
    <m/>
    <m/>
    <m/>
    <m/>
    <m/>
    <m/>
    <m/>
    <m/>
    <m/>
    <m/>
    <m/>
    <m/>
    <m/>
    <n v="3.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0-01T00:00:00"/>
    <m/>
    <m/>
    <m/>
    <m/>
    <m/>
    <m/>
    <m/>
    <m/>
    <m/>
    <m/>
    <m/>
    <m/>
    <m/>
    <m/>
    <m/>
    <m/>
    <m/>
    <m/>
    <m/>
    <m/>
    <m/>
    <m/>
    <m/>
    <m/>
    <m/>
    <n v="7.44999999999999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0-06T00:00:00"/>
    <m/>
    <m/>
    <m/>
    <m/>
    <m/>
    <m/>
    <m/>
    <m/>
    <m/>
    <m/>
    <m/>
    <m/>
    <m/>
    <m/>
    <m/>
    <m/>
    <m/>
    <m/>
    <m/>
    <m/>
    <m/>
    <m/>
    <m/>
    <m/>
    <m/>
    <n v="7.2899999999999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0-06T00:00:00"/>
    <m/>
    <m/>
    <m/>
    <m/>
    <m/>
    <m/>
    <m/>
    <m/>
    <m/>
    <m/>
    <m/>
    <m/>
    <m/>
    <m/>
    <m/>
    <m/>
    <m/>
    <m/>
    <m/>
    <m/>
    <m/>
    <m/>
    <m/>
    <m/>
    <m/>
    <n v="3.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0-06T00:00:00"/>
    <m/>
    <m/>
    <m/>
    <m/>
    <m/>
    <m/>
    <m/>
    <m/>
    <m/>
    <m/>
    <m/>
    <m/>
    <m/>
    <m/>
    <m/>
    <m/>
    <m/>
    <m/>
    <m/>
    <m/>
    <m/>
    <m/>
    <m/>
    <m/>
    <m/>
    <n v="4.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0-06T00:00:00"/>
    <m/>
    <m/>
    <m/>
    <m/>
    <m/>
    <m/>
    <m/>
    <m/>
    <m/>
    <m/>
    <m/>
    <m/>
    <m/>
    <m/>
    <m/>
    <m/>
    <m/>
    <m/>
    <m/>
    <m/>
    <m/>
    <m/>
    <m/>
    <m/>
    <m/>
    <n v="7.76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0-06T00:00:00"/>
    <m/>
    <m/>
    <m/>
    <m/>
    <m/>
    <m/>
    <m/>
    <m/>
    <m/>
    <m/>
    <m/>
    <m/>
    <m/>
    <m/>
    <m/>
    <m/>
    <m/>
    <m/>
    <m/>
    <m/>
    <m/>
    <m/>
    <m/>
    <m/>
    <m/>
    <n v="4.139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0-06T00:00:00"/>
    <m/>
    <m/>
    <m/>
    <m/>
    <m/>
    <m/>
    <m/>
    <m/>
    <m/>
    <m/>
    <m/>
    <m/>
    <m/>
    <m/>
    <m/>
    <m/>
    <m/>
    <m/>
    <m/>
    <m/>
    <m/>
    <m/>
    <m/>
    <m/>
    <m/>
    <n v="7.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0-06T00:00:00"/>
    <m/>
    <m/>
    <m/>
    <m/>
    <m/>
    <m/>
    <m/>
    <m/>
    <m/>
    <m/>
    <m/>
    <m/>
    <m/>
    <m/>
    <m/>
    <m/>
    <m/>
    <m/>
    <m/>
    <m/>
    <m/>
    <m/>
    <m/>
    <m/>
    <m/>
    <n v="7.2299999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0-06T00:00:00"/>
    <m/>
    <m/>
    <m/>
    <m/>
    <m/>
    <m/>
    <m/>
    <m/>
    <m/>
    <m/>
    <m/>
    <m/>
    <m/>
    <m/>
    <m/>
    <m/>
    <m/>
    <m/>
    <m/>
    <m/>
    <m/>
    <m/>
    <m/>
    <m/>
    <m/>
    <n v="4.13000000000000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0-06T00:00:00"/>
    <m/>
    <m/>
    <m/>
    <m/>
    <m/>
    <m/>
    <m/>
    <m/>
    <m/>
    <m/>
    <m/>
    <m/>
    <m/>
    <m/>
    <m/>
    <m/>
    <m/>
    <m/>
    <m/>
    <m/>
    <m/>
    <m/>
    <m/>
    <m/>
    <m/>
    <n v="7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0-06T00:00:00"/>
    <m/>
    <m/>
    <m/>
    <m/>
    <m/>
    <m/>
    <m/>
    <m/>
    <m/>
    <m/>
    <m/>
    <m/>
    <m/>
    <m/>
    <m/>
    <m/>
    <m/>
    <m/>
    <m/>
    <m/>
    <m/>
    <m/>
    <m/>
    <m/>
    <m/>
    <n v="3.5699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0-06T00:00:00"/>
    <m/>
    <m/>
    <m/>
    <m/>
    <m/>
    <m/>
    <m/>
    <m/>
    <m/>
    <m/>
    <m/>
    <m/>
    <m/>
    <m/>
    <m/>
    <m/>
    <m/>
    <m/>
    <m/>
    <m/>
    <m/>
    <m/>
    <m/>
    <m/>
    <m/>
    <n v="4.66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0-06T00:00:00"/>
    <m/>
    <m/>
    <m/>
    <m/>
    <m/>
    <m/>
    <m/>
    <m/>
    <m/>
    <m/>
    <m/>
    <m/>
    <m/>
    <m/>
    <m/>
    <m/>
    <m/>
    <m/>
    <m/>
    <m/>
    <m/>
    <m/>
    <m/>
    <m/>
    <m/>
    <n v="7.9209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0-14T00:00:00"/>
    <m/>
    <m/>
    <m/>
    <m/>
    <m/>
    <m/>
    <m/>
    <m/>
    <m/>
    <m/>
    <m/>
    <m/>
    <m/>
    <m/>
    <m/>
    <m/>
    <m/>
    <m/>
    <m/>
    <m/>
    <m/>
    <m/>
    <m/>
    <m/>
    <m/>
    <n v="8.23999999999999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0-14T00:00:00"/>
    <m/>
    <m/>
    <m/>
    <m/>
    <m/>
    <m/>
    <m/>
    <m/>
    <m/>
    <m/>
    <m/>
    <m/>
    <m/>
    <m/>
    <m/>
    <m/>
    <m/>
    <m/>
    <m/>
    <m/>
    <m/>
    <m/>
    <m/>
    <m/>
    <m/>
    <n v="4.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0-14T00:00:00"/>
    <m/>
    <m/>
    <m/>
    <m/>
    <m/>
    <m/>
    <m/>
    <m/>
    <m/>
    <m/>
    <m/>
    <m/>
    <m/>
    <m/>
    <m/>
    <m/>
    <m/>
    <m/>
    <m/>
    <m/>
    <m/>
    <m/>
    <m/>
    <m/>
    <m/>
    <n v="4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0-14T00:00:00"/>
    <m/>
    <m/>
    <m/>
    <m/>
    <m/>
    <m/>
    <m/>
    <m/>
    <m/>
    <m/>
    <m/>
    <m/>
    <m/>
    <m/>
    <m/>
    <m/>
    <m/>
    <m/>
    <m/>
    <m/>
    <m/>
    <m/>
    <m/>
    <m/>
    <m/>
    <n v="8.3520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0-14T00:00:00"/>
    <m/>
    <m/>
    <m/>
    <m/>
    <m/>
    <m/>
    <m/>
    <m/>
    <m/>
    <m/>
    <m/>
    <m/>
    <m/>
    <m/>
    <m/>
    <m/>
    <m/>
    <m/>
    <m/>
    <m/>
    <m/>
    <m/>
    <m/>
    <m/>
    <m/>
    <n v="4.180000000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0-14T00:00:00"/>
    <m/>
    <m/>
    <m/>
    <m/>
    <m/>
    <m/>
    <m/>
    <m/>
    <m/>
    <m/>
    <m/>
    <m/>
    <m/>
    <m/>
    <m/>
    <m/>
    <m/>
    <m/>
    <m/>
    <m/>
    <m/>
    <m/>
    <m/>
    <m/>
    <m/>
    <n v="8.4000000000000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0-14T00:00:00"/>
    <m/>
    <m/>
    <m/>
    <m/>
    <m/>
    <m/>
    <m/>
    <m/>
    <m/>
    <m/>
    <m/>
    <m/>
    <m/>
    <m/>
    <m/>
    <m/>
    <m/>
    <m/>
    <m/>
    <m/>
    <m/>
    <m/>
    <m/>
    <m/>
    <m/>
    <n v="8.28099999999999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0-14T00:00:00"/>
    <m/>
    <m/>
    <m/>
    <m/>
    <m/>
    <m/>
    <m/>
    <m/>
    <m/>
    <m/>
    <m/>
    <m/>
    <m/>
    <m/>
    <m/>
    <m/>
    <m/>
    <m/>
    <m/>
    <m/>
    <m/>
    <m/>
    <m/>
    <m/>
    <m/>
    <n v="4.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0-14T00:00:00"/>
    <m/>
    <m/>
    <m/>
    <m/>
    <m/>
    <m/>
    <m/>
    <m/>
    <m/>
    <m/>
    <m/>
    <m/>
    <m/>
    <m/>
    <m/>
    <m/>
    <m/>
    <m/>
    <m/>
    <m/>
    <m/>
    <m/>
    <m/>
    <m/>
    <m/>
    <n v="8.54100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0-14T00:00:00"/>
    <m/>
    <m/>
    <m/>
    <m/>
    <m/>
    <m/>
    <m/>
    <m/>
    <m/>
    <m/>
    <m/>
    <m/>
    <m/>
    <m/>
    <m/>
    <m/>
    <m/>
    <m/>
    <m/>
    <m/>
    <m/>
    <m/>
    <m/>
    <m/>
    <m/>
    <n v="4.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0-14T00:00:00"/>
    <m/>
    <m/>
    <m/>
    <m/>
    <m/>
    <m/>
    <m/>
    <m/>
    <m/>
    <m/>
    <m/>
    <m/>
    <m/>
    <m/>
    <m/>
    <m/>
    <m/>
    <m/>
    <m/>
    <m/>
    <m/>
    <m/>
    <m/>
    <m/>
    <m/>
    <n v="4.80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0-14T00:00:00"/>
    <m/>
    <m/>
    <m/>
    <m/>
    <m/>
    <m/>
    <m/>
    <m/>
    <m/>
    <m/>
    <m/>
    <m/>
    <m/>
    <m/>
    <m/>
    <m/>
    <m/>
    <m/>
    <m/>
    <m/>
    <m/>
    <m/>
    <m/>
    <m/>
    <m/>
    <n v="8.69000000000000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0-27T00:00:00"/>
    <m/>
    <m/>
    <m/>
    <m/>
    <m/>
    <m/>
    <m/>
    <m/>
    <m/>
    <m/>
    <m/>
    <m/>
    <m/>
    <m/>
    <m/>
    <m/>
    <m/>
    <m/>
    <m/>
    <m/>
    <m/>
    <m/>
    <m/>
    <m/>
    <m/>
    <n v="9.331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0-27T00:00:00"/>
    <m/>
    <m/>
    <m/>
    <m/>
    <m/>
    <m/>
    <m/>
    <m/>
    <m/>
    <m/>
    <m/>
    <m/>
    <m/>
    <m/>
    <m/>
    <m/>
    <m/>
    <m/>
    <m/>
    <m/>
    <m/>
    <m/>
    <m/>
    <m/>
    <m/>
    <n v="7.623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0-27T00:00:00"/>
    <m/>
    <m/>
    <m/>
    <m/>
    <m/>
    <m/>
    <m/>
    <m/>
    <m/>
    <m/>
    <m/>
    <m/>
    <m/>
    <m/>
    <m/>
    <m/>
    <m/>
    <m/>
    <m/>
    <m/>
    <m/>
    <m/>
    <m/>
    <m/>
    <m/>
    <n v="7.8599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0-27T00:00:00"/>
    <m/>
    <m/>
    <m/>
    <m/>
    <m/>
    <m/>
    <m/>
    <m/>
    <m/>
    <m/>
    <m/>
    <m/>
    <m/>
    <m/>
    <m/>
    <m/>
    <m/>
    <m/>
    <m/>
    <m/>
    <m/>
    <m/>
    <m/>
    <m/>
    <m/>
    <n v="9.3309999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0-27T00:00:00"/>
    <m/>
    <m/>
    <m/>
    <m/>
    <m/>
    <m/>
    <m/>
    <m/>
    <m/>
    <m/>
    <m/>
    <m/>
    <m/>
    <m/>
    <m/>
    <m/>
    <m/>
    <m/>
    <m/>
    <m/>
    <m/>
    <m/>
    <m/>
    <m/>
    <m/>
    <n v="7.4599999999999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0-27T00:00:00"/>
    <m/>
    <m/>
    <m/>
    <m/>
    <m/>
    <m/>
    <m/>
    <m/>
    <m/>
    <m/>
    <m/>
    <m/>
    <m/>
    <m/>
    <m/>
    <m/>
    <m/>
    <m/>
    <m/>
    <m/>
    <m/>
    <m/>
    <m/>
    <m/>
    <m/>
    <n v="9.4000000000000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0-27T00:00:00"/>
    <m/>
    <m/>
    <m/>
    <m/>
    <m/>
    <m/>
    <m/>
    <m/>
    <m/>
    <m/>
    <m/>
    <m/>
    <m/>
    <m/>
    <m/>
    <m/>
    <m/>
    <m/>
    <m/>
    <m/>
    <m/>
    <m/>
    <m/>
    <m/>
    <m/>
    <n v="9.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0-27T00:00:00"/>
    <m/>
    <m/>
    <m/>
    <m/>
    <m/>
    <m/>
    <m/>
    <m/>
    <m/>
    <m/>
    <m/>
    <m/>
    <m/>
    <m/>
    <m/>
    <m/>
    <m/>
    <m/>
    <m/>
    <m/>
    <m/>
    <m/>
    <m/>
    <m/>
    <m/>
    <n v="7.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0-27T00:00:00"/>
    <m/>
    <m/>
    <m/>
    <m/>
    <m/>
    <m/>
    <m/>
    <m/>
    <m/>
    <m/>
    <m/>
    <m/>
    <m/>
    <m/>
    <m/>
    <m/>
    <m/>
    <m/>
    <m/>
    <m/>
    <m/>
    <m/>
    <m/>
    <m/>
    <m/>
    <n v="9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0-27T00:00:00"/>
    <m/>
    <m/>
    <m/>
    <m/>
    <m/>
    <m/>
    <m/>
    <m/>
    <m/>
    <m/>
    <m/>
    <m/>
    <m/>
    <m/>
    <m/>
    <m/>
    <m/>
    <m/>
    <m/>
    <m/>
    <m/>
    <m/>
    <m/>
    <m/>
    <m/>
    <n v="7.7509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0-27T00:00:00"/>
    <m/>
    <m/>
    <m/>
    <m/>
    <m/>
    <m/>
    <m/>
    <m/>
    <m/>
    <m/>
    <m/>
    <m/>
    <m/>
    <m/>
    <m/>
    <m/>
    <m/>
    <m/>
    <m/>
    <m/>
    <m/>
    <m/>
    <m/>
    <m/>
    <m/>
    <n v="7.88999999999999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0-27T00:00:00"/>
    <m/>
    <m/>
    <m/>
    <m/>
    <m/>
    <m/>
    <m/>
    <m/>
    <m/>
    <m/>
    <m/>
    <m/>
    <m/>
    <m/>
    <m/>
    <m/>
    <m/>
    <m/>
    <m/>
    <m/>
    <m/>
    <m/>
    <m/>
    <m/>
    <m/>
    <n v="9.51000000000000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1-04T00:00:00"/>
    <m/>
    <m/>
    <m/>
    <m/>
    <m/>
    <m/>
    <m/>
    <m/>
    <m/>
    <m/>
    <m/>
    <m/>
    <m/>
    <m/>
    <m/>
    <m/>
    <m/>
    <m/>
    <m/>
    <m/>
    <m/>
    <m/>
    <m/>
    <m/>
    <m/>
    <n v="10.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1-04T00:00:00"/>
    <m/>
    <m/>
    <m/>
    <m/>
    <m/>
    <m/>
    <m/>
    <m/>
    <m/>
    <m/>
    <m/>
    <m/>
    <m/>
    <m/>
    <m/>
    <m/>
    <m/>
    <m/>
    <m/>
    <m/>
    <m/>
    <m/>
    <m/>
    <m/>
    <m/>
    <n v="8.55999999999999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1-04T00:00:00"/>
    <m/>
    <m/>
    <m/>
    <m/>
    <m/>
    <m/>
    <m/>
    <m/>
    <m/>
    <m/>
    <m/>
    <m/>
    <m/>
    <m/>
    <m/>
    <m/>
    <m/>
    <m/>
    <m/>
    <m/>
    <m/>
    <m/>
    <m/>
    <m/>
    <m/>
    <n v="8.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1-04T00:00:00"/>
    <m/>
    <m/>
    <m/>
    <m/>
    <m/>
    <m/>
    <m/>
    <m/>
    <m/>
    <m/>
    <m/>
    <m/>
    <m/>
    <m/>
    <m/>
    <m/>
    <m/>
    <m/>
    <m/>
    <m/>
    <m/>
    <m/>
    <m/>
    <m/>
    <m/>
    <n v="10.32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1-04T00:00:00"/>
    <m/>
    <m/>
    <m/>
    <m/>
    <m/>
    <m/>
    <m/>
    <m/>
    <m/>
    <m/>
    <m/>
    <m/>
    <m/>
    <m/>
    <m/>
    <m/>
    <m/>
    <m/>
    <m/>
    <m/>
    <m/>
    <m/>
    <m/>
    <m/>
    <m/>
    <n v="8.69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1-04T00:00:00"/>
    <m/>
    <m/>
    <m/>
    <m/>
    <m/>
    <m/>
    <m/>
    <m/>
    <m/>
    <m/>
    <m/>
    <m/>
    <m/>
    <m/>
    <m/>
    <m/>
    <m/>
    <m/>
    <m/>
    <m/>
    <m/>
    <m/>
    <m/>
    <m/>
    <m/>
    <n v="10.590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1-04T00:00:00"/>
    <m/>
    <m/>
    <m/>
    <m/>
    <m/>
    <m/>
    <m/>
    <m/>
    <m/>
    <m/>
    <m/>
    <m/>
    <m/>
    <m/>
    <m/>
    <m/>
    <m/>
    <m/>
    <m/>
    <m/>
    <m/>
    <m/>
    <m/>
    <m/>
    <m/>
    <n v="10.311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1-04T00:00:00"/>
    <m/>
    <m/>
    <m/>
    <m/>
    <m/>
    <m/>
    <m/>
    <m/>
    <m/>
    <m/>
    <m/>
    <m/>
    <m/>
    <m/>
    <m/>
    <m/>
    <m/>
    <m/>
    <m/>
    <m/>
    <m/>
    <m/>
    <m/>
    <m/>
    <m/>
    <n v="8.70999999999999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1-04T00:00:00"/>
    <m/>
    <m/>
    <m/>
    <m/>
    <m/>
    <m/>
    <m/>
    <m/>
    <m/>
    <m/>
    <m/>
    <m/>
    <m/>
    <m/>
    <m/>
    <m/>
    <m/>
    <m/>
    <m/>
    <m/>
    <m/>
    <m/>
    <m/>
    <m/>
    <m/>
    <n v="10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1-04T00:00:00"/>
    <m/>
    <m/>
    <m/>
    <m/>
    <m/>
    <m/>
    <m/>
    <m/>
    <m/>
    <m/>
    <m/>
    <m/>
    <m/>
    <m/>
    <m/>
    <m/>
    <m/>
    <m/>
    <m/>
    <m/>
    <m/>
    <m/>
    <m/>
    <m/>
    <m/>
    <n v="9.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1-04T00:00:00"/>
    <m/>
    <m/>
    <m/>
    <m/>
    <m/>
    <m/>
    <m/>
    <m/>
    <m/>
    <m/>
    <m/>
    <m/>
    <m/>
    <m/>
    <m/>
    <m/>
    <m/>
    <m/>
    <m/>
    <m/>
    <m/>
    <m/>
    <m/>
    <m/>
    <m/>
    <n v="8.7899999999999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1-04T00:00:00"/>
    <m/>
    <m/>
    <m/>
    <m/>
    <m/>
    <m/>
    <m/>
    <m/>
    <m/>
    <m/>
    <m/>
    <m/>
    <m/>
    <m/>
    <m/>
    <m/>
    <m/>
    <m/>
    <m/>
    <m/>
    <m/>
    <m/>
    <m/>
    <m/>
    <m/>
    <n v="10.818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1-11T00:00:00"/>
    <m/>
    <m/>
    <m/>
    <m/>
    <m/>
    <m/>
    <m/>
    <m/>
    <m/>
    <m/>
    <m/>
    <m/>
    <m/>
    <m/>
    <m/>
    <m/>
    <m/>
    <m/>
    <m/>
    <m/>
    <m/>
    <m/>
    <m/>
    <m/>
    <m/>
    <n v="10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1-11T00:00:00"/>
    <m/>
    <m/>
    <m/>
    <m/>
    <m/>
    <m/>
    <m/>
    <m/>
    <m/>
    <m/>
    <m/>
    <m/>
    <m/>
    <m/>
    <m/>
    <m/>
    <m/>
    <m/>
    <m/>
    <m/>
    <m/>
    <m/>
    <m/>
    <m/>
    <m/>
    <n v="9.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1-11T00:00:00"/>
    <m/>
    <m/>
    <m/>
    <m/>
    <m/>
    <m/>
    <m/>
    <m/>
    <m/>
    <m/>
    <m/>
    <m/>
    <m/>
    <m/>
    <m/>
    <m/>
    <m/>
    <m/>
    <m/>
    <m/>
    <m/>
    <m/>
    <m/>
    <m/>
    <m/>
    <n v="9.69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1-11T00:00:00"/>
    <m/>
    <m/>
    <m/>
    <m/>
    <m/>
    <m/>
    <m/>
    <m/>
    <m/>
    <m/>
    <m/>
    <m/>
    <m/>
    <m/>
    <m/>
    <m/>
    <m/>
    <m/>
    <m/>
    <m/>
    <m/>
    <m/>
    <m/>
    <m/>
    <m/>
    <n v="10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1-11T00:00:00"/>
    <m/>
    <m/>
    <m/>
    <m/>
    <m/>
    <m/>
    <m/>
    <m/>
    <m/>
    <m/>
    <m/>
    <m/>
    <m/>
    <m/>
    <m/>
    <m/>
    <m/>
    <m/>
    <m/>
    <m/>
    <m/>
    <m/>
    <m/>
    <m/>
    <m/>
    <n v="9.43000000000000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1-11T00:00:00"/>
    <m/>
    <m/>
    <m/>
    <m/>
    <m/>
    <m/>
    <m/>
    <m/>
    <m/>
    <m/>
    <m/>
    <m/>
    <m/>
    <m/>
    <m/>
    <m/>
    <m/>
    <m/>
    <m/>
    <m/>
    <m/>
    <m/>
    <m/>
    <m/>
    <m/>
    <n v="10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1-11T00:00:00"/>
    <m/>
    <m/>
    <m/>
    <m/>
    <m/>
    <m/>
    <m/>
    <m/>
    <m/>
    <m/>
    <m/>
    <m/>
    <m/>
    <m/>
    <m/>
    <m/>
    <m/>
    <m/>
    <m/>
    <m/>
    <m/>
    <m/>
    <m/>
    <m/>
    <m/>
    <n v="10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1-11T00:00:00"/>
    <m/>
    <m/>
    <m/>
    <m/>
    <m/>
    <m/>
    <m/>
    <m/>
    <m/>
    <m/>
    <m/>
    <m/>
    <m/>
    <m/>
    <m/>
    <m/>
    <m/>
    <m/>
    <m/>
    <m/>
    <m/>
    <m/>
    <m/>
    <m/>
    <m/>
    <n v="9.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1-11T00:00:00"/>
    <m/>
    <m/>
    <m/>
    <m/>
    <m/>
    <m/>
    <m/>
    <m/>
    <m/>
    <m/>
    <m/>
    <m/>
    <m/>
    <m/>
    <m/>
    <m/>
    <m/>
    <m/>
    <m/>
    <m/>
    <m/>
    <m/>
    <m/>
    <m/>
    <m/>
    <n v="10.12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1-11T00:00:00"/>
    <m/>
    <m/>
    <m/>
    <m/>
    <m/>
    <m/>
    <m/>
    <m/>
    <m/>
    <m/>
    <m/>
    <m/>
    <m/>
    <m/>
    <m/>
    <m/>
    <m/>
    <m/>
    <m/>
    <m/>
    <m/>
    <m/>
    <m/>
    <m/>
    <m/>
    <n v="9.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1-11T00:00:00"/>
    <m/>
    <m/>
    <m/>
    <m/>
    <m/>
    <m/>
    <m/>
    <m/>
    <m/>
    <m/>
    <m/>
    <m/>
    <m/>
    <m/>
    <m/>
    <m/>
    <m/>
    <m/>
    <m/>
    <m/>
    <m/>
    <m/>
    <m/>
    <m/>
    <m/>
    <n v="9.79000000000000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1-11T00:00:00"/>
    <m/>
    <m/>
    <m/>
    <m/>
    <m/>
    <m/>
    <m/>
    <m/>
    <m/>
    <m/>
    <m/>
    <m/>
    <m/>
    <m/>
    <m/>
    <m/>
    <m/>
    <m/>
    <m/>
    <m/>
    <m/>
    <m/>
    <m/>
    <m/>
    <m/>
    <n v="11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1-17T00:00:00"/>
    <m/>
    <m/>
    <m/>
    <m/>
    <m/>
    <m/>
    <m/>
    <m/>
    <m/>
    <m/>
    <m/>
    <m/>
    <m/>
    <m/>
    <m/>
    <m/>
    <m/>
    <m/>
    <m/>
    <m/>
    <m/>
    <m/>
    <m/>
    <m/>
    <m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1-17T00:00:00"/>
    <m/>
    <m/>
    <m/>
    <m/>
    <m/>
    <m/>
    <m/>
    <m/>
    <m/>
    <m/>
    <m/>
    <m/>
    <m/>
    <m/>
    <m/>
    <m/>
    <m/>
    <m/>
    <m/>
    <m/>
    <m/>
    <m/>
    <m/>
    <m/>
    <m/>
    <n v="10.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1-17T00:00:00"/>
    <m/>
    <m/>
    <m/>
    <m/>
    <m/>
    <m/>
    <m/>
    <m/>
    <m/>
    <m/>
    <m/>
    <m/>
    <m/>
    <m/>
    <m/>
    <m/>
    <m/>
    <m/>
    <m/>
    <m/>
    <m/>
    <m/>
    <m/>
    <m/>
    <m/>
    <n v="10.61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1-17T00:00:00"/>
    <m/>
    <m/>
    <m/>
    <m/>
    <m/>
    <m/>
    <m/>
    <m/>
    <m/>
    <m/>
    <m/>
    <m/>
    <m/>
    <m/>
    <m/>
    <m/>
    <m/>
    <m/>
    <m/>
    <m/>
    <m/>
    <m/>
    <m/>
    <m/>
    <m/>
    <n v="10.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1-17T00:00:00"/>
    <m/>
    <m/>
    <m/>
    <m/>
    <m/>
    <m/>
    <m/>
    <m/>
    <m/>
    <m/>
    <m/>
    <m/>
    <m/>
    <m/>
    <m/>
    <m/>
    <m/>
    <m/>
    <m/>
    <m/>
    <m/>
    <m/>
    <m/>
    <m/>
    <m/>
    <n v="10.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1-17T00:00:00"/>
    <m/>
    <m/>
    <m/>
    <m/>
    <m/>
    <m/>
    <m/>
    <m/>
    <m/>
    <m/>
    <m/>
    <m/>
    <m/>
    <m/>
    <m/>
    <m/>
    <m/>
    <m/>
    <m/>
    <m/>
    <m/>
    <m/>
    <m/>
    <m/>
    <m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1-17T00:00:00"/>
    <m/>
    <m/>
    <m/>
    <m/>
    <m/>
    <m/>
    <m/>
    <m/>
    <m/>
    <m/>
    <m/>
    <m/>
    <m/>
    <m/>
    <m/>
    <m/>
    <m/>
    <m/>
    <m/>
    <m/>
    <m/>
    <m/>
    <m/>
    <m/>
    <m/>
    <n v="10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1-17T00:00:00"/>
    <m/>
    <m/>
    <m/>
    <m/>
    <m/>
    <m/>
    <m/>
    <m/>
    <m/>
    <m/>
    <m/>
    <m/>
    <m/>
    <m/>
    <m/>
    <m/>
    <m/>
    <m/>
    <m/>
    <m/>
    <m/>
    <m/>
    <m/>
    <m/>
    <m/>
    <n v="10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SomeNit3"/>
    <d v="1992-11-17T00:00:00"/>
    <m/>
    <m/>
    <m/>
    <m/>
    <m/>
    <m/>
    <m/>
    <m/>
    <m/>
    <m/>
    <m/>
    <m/>
    <m/>
    <m/>
    <m/>
    <m/>
    <m/>
    <m/>
    <m/>
    <m/>
    <m/>
    <m/>
    <m/>
    <m/>
    <m/>
    <n v="10.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1-17T00:00:00"/>
    <m/>
    <m/>
    <m/>
    <m/>
    <m/>
    <m/>
    <m/>
    <m/>
    <m/>
    <m/>
    <m/>
    <m/>
    <m/>
    <m/>
    <m/>
    <m/>
    <m/>
    <m/>
    <m/>
    <m/>
    <m/>
    <m/>
    <m/>
    <m/>
    <m/>
    <n v="10.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1-17T00:00:00"/>
    <m/>
    <m/>
    <m/>
    <m/>
    <m/>
    <m/>
    <m/>
    <m/>
    <m/>
    <m/>
    <m/>
    <m/>
    <m/>
    <m/>
    <m/>
    <m/>
    <m/>
    <m/>
    <m/>
    <m/>
    <m/>
    <m/>
    <m/>
    <m/>
    <m/>
    <n v="10.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MayIrrNilNit3"/>
    <d v="1992-11-17T00:00:00"/>
    <m/>
    <m/>
    <m/>
    <m/>
    <m/>
    <m/>
    <m/>
    <m/>
    <m/>
    <m/>
    <m/>
    <m/>
    <m/>
    <m/>
    <m/>
    <m/>
    <m/>
    <m/>
    <m/>
    <m/>
    <m/>
    <m/>
    <m/>
    <m/>
    <m/>
    <n v="11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1-24T00:00:00"/>
    <m/>
    <m/>
    <m/>
    <m/>
    <m/>
    <m/>
    <m/>
    <m/>
    <m/>
    <m/>
    <m/>
    <m/>
    <m/>
    <m/>
    <m/>
    <m/>
    <m/>
    <m/>
    <m/>
    <m/>
    <m/>
    <m/>
    <m/>
    <m/>
    <m/>
    <n v="9.80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1-24T00:00:00"/>
    <m/>
    <m/>
    <m/>
    <m/>
    <m/>
    <m/>
    <m/>
    <m/>
    <m/>
    <m/>
    <m/>
    <m/>
    <m/>
    <m/>
    <m/>
    <m/>
    <m/>
    <m/>
    <m/>
    <m/>
    <m/>
    <m/>
    <m/>
    <m/>
    <m/>
    <n v="10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1-24T00:00:00"/>
    <m/>
    <m/>
    <m/>
    <m/>
    <m/>
    <m/>
    <m/>
    <m/>
    <m/>
    <m/>
    <m/>
    <m/>
    <m/>
    <m/>
    <m/>
    <m/>
    <m/>
    <m/>
    <m/>
    <m/>
    <m/>
    <m/>
    <m/>
    <m/>
    <m/>
    <n v="10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1-24T00:00:00"/>
    <m/>
    <m/>
    <m/>
    <m/>
    <m/>
    <m/>
    <m/>
    <m/>
    <m/>
    <m/>
    <m/>
    <m/>
    <m/>
    <m/>
    <m/>
    <m/>
    <m/>
    <m/>
    <m/>
    <m/>
    <m/>
    <m/>
    <m/>
    <m/>
    <m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SomeNit3"/>
    <d v="1992-11-24T00:00:00"/>
    <m/>
    <m/>
    <m/>
    <m/>
    <m/>
    <m/>
    <m/>
    <m/>
    <m/>
    <m/>
    <m/>
    <m/>
    <m/>
    <m/>
    <m/>
    <m/>
    <m/>
    <m/>
    <m/>
    <m/>
    <m/>
    <m/>
    <m/>
    <m/>
    <m/>
    <n v="10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1992Sow5AugIrrNilNit3"/>
    <d v="1992-11-24T00:00:00"/>
    <m/>
    <m/>
    <m/>
    <m/>
    <m/>
    <m/>
    <m/>
    <m/>
    <m/>
    <m/>
    <m/>
    <m/>
    <m/>
    <m/>
    <m/>
    <m/>
    <m/>
    <m/>
    <m/>
    <m/>
    <m/>
    <m/>
    <m/>
    <m/>
    <m/>
    <n v="10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gga1991N0"/>
    <d v="1991-07-31T00:00:00"/>
    <s v="Matong"/>
    <m/>
    <m/>
    <m/>
    <m/>
    <m/>
    <m/>
    <m/>
    <m/>
    <m/>
    <m/>
    <m/>
    <m/>
    <m/>
    <n v="5.8"/>
    <n v="2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49"/>
    <m/>
    <m/>
    <m/>
    <m/>
    <m/>
    <m/>
    <m/>
    <m/>
    <m/>
    <m/>
    <m/>
    <m/>
    <m/>
    <m/>
    <m/>
    <m/>
    <m/>
    <m/>
    <m/>
    <m/>
  </r>
  <r>
    <s v="Wagga1991N0"/>
    <d v="1991-10-22T00:00:00"/>
    <s v="Matong"/>
    <m/>
    <m/>
    <m/>
    <m/>
    <m/>
    <m/>
    <m/>
    <m/>
    <m/>
    <m/>
    <m/>
    <m/>
    <m/>
    <n v="8.35"/>
    <n v="984"/>
    <m/>
    <m/>
    <m/>
    <m/>
    <m/>
    <m/>
    <m/>
    <m/>
    <m/>
    <m/>
    <m/>
    <m/>
    <m/>
    <m/>
    <m/>
    <m/>
    <m/>
    <m/>
    <m/>
    <m/>
    <m/>
    <n v="10"/>
    <n v="196"/>
    <m/>
    <s v="Flowering"/>
    <m/>
    <m/>
    <m/>
    <m/>
    <m/>
    <m/>
    <n v="22.6"/>
    <n v="172"/>
    <m/>
    <m/>
    <m/>
    <n v="181.5"/>
    <n v="617"/>
    <n v="377"/>
    <m/>
    <m/>
    <m/>
    <m/>
    <m/>
    <m/>
    <m/>
    <m/>
    <m/>
    <m/>
    <m/>
    <m/>
    <m/>
    <m/>
    <m/>
    <m/>
    <m/>
    <m/>
    <m/>
    <m/>
  </r>
  <r>
    <s v="Wagga1991N0"/>
    <d v="1991-12-01T00:00:00"/>
    <s v="Matong"/>
    <m/>
    <m/>
    <m/>
    <m/>
    <m/>
    <m/>
    <m/>
    <m/>
    <m/>
    <m/>
    <m/>
    <m/>
    <m/>
    <n v="7.63"/>
    <n v="1086"/>
    <m/>
    <m/>
    <m/>
    <n v="1.5504812834224599E-2"/>
    <n v="2.8549618320610686E-2"/>
    <n v="5.7988"/>
    <n v="13100"/>
    <n v="8.8000000000000007"/>
    <n v="374"/>
    <m/>
    <m/>
    <m/>
    <m/>
    <m/>
    <m/>
    <m/>
    <m/>
    <m/>
    <m/>
    <m/>
    <m/>
    <m/>
    <n v="118"/>
    <m/>
    <s v="HarvestRipe"/>
    <m/>
    <m/>
    <m/>
    <m/>
    <m/>
    <m/>
    <m/>
    <n v="164"/>
    <m/>
    <m/>
    <m/>
    <m/>
    <n v="423"/>
    <n v="372"/>
    <m/>
    <m/>
    <m/>
    <m/>
    <m/>
    <m/>
    <m/>
    <m/>
    <m/>
    <m/>
    <m/>
    <m/>
    <m/>
    <m/>
    <m/>
    <m/>
    <m/>
    <m/>
    <m/>
    <m/>
  </r>
  <r>
    <s v="Wagga1991N40"/>
    <d v="1991-07-31T00:00:00"/>
    <s v="Matong"/>
    <m/>
    <m/>
    <m/>
    <m/>
    <m/>
    <m/>
    <m/>
    <m/>
    <m/>
    <m/>
    <m/>
    <m/>
    <m/>
    <n v="7.74"/>
    <n v="2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7"/>
    <m/>
    <m/>
    <m/>
    <m/>
    <m/>
    <m/>
    <m/>
    <m/>
    <m/>
    <m/>
    <m/>
    <m/>
    <m/>
    <m/>
    <m/>
    <m/>
    <m/>
    <m/>
    <m/>
    <m/>
  </r>
  <r>
    <s v="Wagga1991N40"/>
    <d v="1991-10-22T00:00:00"/>
    <s v="Mato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gga1991N40"/>
    <d v="1991-12-01T00:00:00"/>
    <s v="Matong"/>
    <m/>
    <m/>
    <m/>
    <m/>
    <m/>
    <m/>
    <m/>
    <m/>
    <m/>
    <m/>
    <m/>
    <m/>
    <m/>
    <n v="10.01"/>
    <n v="1158"/>
    <m/>
    <m/>
    <m/>
    <n v="2.0512295081967214E-2"/>
    <n v="2.4367509986684421E-2"/>
    <n v="7.5075000000000003"/>
    <n v="15020"/>
    <n v="11.7"/>
    <n v="366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n v="380"/>
    <m/>
    <m/>
    <m/>
    <m/>
    <m/>
    <m/>
    <m/>
    <m/>
    <m/>
    <m/>
    <m/>
    <m/>
    <m/>
    <m/>
    <m/>
    <m/>
    <m/>
    <m/>
    <m/>
    <m/>
  </r>
  <r>
    <s v="Wagga1991N80"/>
    <d v="1991-07-31T00:00:00"/>
    <s v="Matong"/>
    <m/>
    <m/>
    <m/>
    <m/>
    <m/>
    <m/>
    <m/>
    <m/>
    <m/>
    <m/>
    <m/>
    <m/>
    <m/>
    <n v="8.9600000000000009"/>
    <n v="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18"/>
    <m/>
    <m/>
    <m/>
    <m/>
    <m/>
    <m/>
    <m/>
    <m/>
    <m/>
    <m/>
    <m/>
    <m/>
    <m/>
    <m/>
    <m/>
    <m/>
    <m/>
    <m/>
    <m/>
    <m/>
  </r>
  <r>
    <s v="Wagga1991N80"/>
    <d v="1991-10-22T00:00:00"/>
    <s v="Matong"/>
    <m/>
    <m/>
    <m/>
    <m/>
    <m/>
    <m/>
    <m/>
    <m/>
    <m/>
    <m/>
    <m/>
    <m/>
    <m/>
    <n v="12.45"/>
    <n v="1075"/>
    <m/>
    <m/>
    <m/>
    <m/>
    <m/>
    <m/>
    <m/>
    <m/>
    <m/>
    <m/>
    <m/>
    <m/>
    <m/>
    <m/>
    <m/>
    <m/>
    <m/>
    <m/>
    <m/>
    <m/>
    <m/>
    <n v="11.6"/>
    <n v="258"/>
    <m/>
    <m/>
    <m/>
    <m/>
    <m/>
    <m/>
    <m/>
    <m/>
    <n v="28.5"/>
    <n v="204"/>
    <m/>
    <m/>
    <m/>
    <n v="126.4"/>
    <n v="614"/>
    <n v="421"/>
    <m/>
    <m/>
    <m/>
    <m/>
    <m/>
    <m/>
    <m/>
    <m/>
    <m/>
    <m/>
    <m/>
    <m/>
    <m/>
    <m/>
    <m/>
    <m/>
    <m/>
    <m/>
    <m/>
    <m/>
  </r>
  <r>
    <s v="Wagga1991N80"/>
    <d v="1991-12-01T00:00:00"/>
    <s v="Matong"/>
    <m/>
    <m/>
    <m/>
    <m/>
    <m/>
    <m/>
    <m/>
    <m/>
    <m/>
    <m/>
    <m/>
    <m/>
    <m/>
    <n v="11.57"/>
    <n v="1148"/>
    <m/>
    <m/>
    <m/>
    <n v="2.3140000000000001E-2"/>
    <n v="2.2087067861715749E-2"/>
    <n v="7.9832999999999998"/>
    <n v="15620"/>
    <n v="13.1"/>
    <n v="345"/>
    <m/>
    <m/>
    <m/>
    <m/>
    <m/>
    <m/>
    <m/>
    <m/>
    <m/>
    <m/>
    <m/>
    <m/>
    <m/>
    <n v="140"/>
    <m/>
    <s v="HarvestRipe"/>
    <m/>
    <m/>
    <m/>
    <m/>
    <m/>
    <m/>
    <m/>
    <n v="188"/>
    <m/>
    <m/>
    <m/>
    <m/>
    <n v="465"/>
    <n v="382"/>
    <m/>
    <m/>
    <m/>
    <m/>
    <m/>
    <m/>
    <m/>
    <m/>
    <m/>
    <m/>
    <m/>
    <m/>
    <m/>
    <m/>
    <m/>
    <m/>
    <m/>
    <m/>
    <m/>
    <m/>
  </r>
  <r>
    <s v="Wagga1991N120"/>
    <d v="1991-07-31T00:00:00"/>
    <s v="Matong"/>
    <m/>
    <m/>
    <m/>
    <m/>
    <m/>
    <m/>
    <m/>
    <m/>
    <m/>
    <m/>
    <m/>
    <m/>
    <m/>
    <n v="10.46"/>
    <n v="3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1"/>
    <m/>
    <m/>
    <m/>
    <m/>
    <m/>
    <m/>
    <m/>
    <m/>
    <m/>
    <m/>
    <m/>
    <m/>
    <m/>
    <m/>
    <m/>
    <m/>
    <m/>
    <m/>
    <m/>
    <m/>
  </r>
  <r>
    <s v="Wagga1991N120"/>
    <d v="1991-10-22T00:00:00"/>
    <s v="Matong"/>
    <m/>
    <m/>
    <m/>
    <m/>
    <m/>
    <m/>
    <m/>
    <m/>
    <m/>
    <m/>
    <m/>
    <m/>
    <m/>
    <n v="14.14"/>
    <n v="1092"/>
    <m/>
    <m/>
    <m/>
    <m/>
    <m/>
    <m/>
    <m/>
    <m/>
    <m/>
    <m/>
    <m/>
    <m/>
    <m/>
    <m/>
    <m/>
    <m/>
    <m/>
    <m/>
    <m/>
    <m/>
    <m/>
    <n v="11.9"/>
    <n v="275"/>
    <m/>
    <m/>
    <m/>
    <m/>
    <m/>
    <m/>
    <m/>
    <m/>
    <n v="29.3"/>
    <n v="212"/>
    <m/>
    <m/>
    <m/>
    <n v="110.1"/>
    <n v="604"/>
    <n v="416"/>
    <m/>
    <m/>
    <m/>
    <m/>
    <m/>
    <m/>
    <m/>
    <m/>
    <m/>
    <m/>
    <m/>
    <m/>
    <m/>
    <m/>
    <m/>
    <m/>
    <m/>
    <m/>
    <m/>
    <m/>
  </r>
  <r>
    <s v="Wagga1991N120"/>
    <d v="1991-12-01T00:00:00"/>
    <s v="Matong"/>
    <m/>
    <m/>
    <m/>
    <m/>
    <m/>
    <m/>
    <m/>
    <m/>
    <m/>
    <m/>
    <m/>
    <m/>
    <m/>
    <n v="13.62"/>
    <n v="1163"/>
    <m/>
    <m/>
    <m/>
    <n v="2.6990853658536585E-2"/>
    <n v="2.081218274111675E-2"/>
    <n v="8.8529999999999998"/>
    <n v="15760"/>
    <n v="15.5"/>
    <n v="328"/>
    <m/>
    <m/>
    <m/>
    <m/>
    <m/>
    <m/>
    <m/>
    <m/>
    <m/>
    <m/>
    <m/>
    <m/>
    <m/>
    <n v="162"/>
    <m/>
    <s v="HarvestRipe"/>
    <m/>
    <m/>
    <m/>
    <m/>
    <m/>
    <m/>
    <m/>
    <n v="190"/>
    <m/>
    <m/>
    <m/>
    <m/>
    <n v="474"/>
    <n v="376"/>
    <m/>
    <m/>
    <m/>
    <m/>
    <m/>
    <m/>
    <m/>
    <m/>
    <m/>
    <m/>
    <m/>
    <m/>
    <m/>
    <m/>
    <m/>
    <m/>
    <m/>
    <m/>
    <m/>
    <m/>
  </r>
  <r>
    <s v="Wagga1991N160"/>
    <d v="1991-07-31T00:00:00"/>
    <s v="Mato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gga1991N160"/>
    <d v="1991-10-22T00:00:00"/>
    <s v="Mato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gga1991N160"/>
    <d v="1991-12-01T00:00:00"/>
    <s v="Matong"/>
    <m/>
    <m/>
    <m/>
    <m/>
    <m/>
    <m/>
    <m/>
    <m/>
    <m/>
    <m/>
    <m/>
    <m/>
    <m/>
    <n v="13.68"/>
    <n v="1132"/>
    <m/>
    <m/>
    <m/>
    <n v="2.9970318021201415E-2"/>
    <n v="1.7490729295426454E-2"/>
    <n v="8.4816000000000003"/>
    <n v="16180"/>
    <n v="17"/>
    <n v="283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n v="389"/>
    <m/>
    <m/>
    <m/>
    <m/>
    <m/>
    <m/>
    <m/>
    <m/>
    <m/>
    <m/>
    <m/>
    <m/>
    <m/>
    <m/>
    <m/>
    <m/>
    <m/>
    <m/>
    <m/>
    <m/>
  </r>
  <r>
    <s v="Wagga1991N200"/>
    <d v="1991-07-31T00:00:00"/>
    <s v="Mato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agga1991N200"/>
    <d v="1991-10-22T00:00:00"/>
    <s v="Matong"/>
    <m/>
    <m/>
    <m/>
    <m/>
    <m/>
    <m/>
    <m/>
    <m/>
    <m/>
    <m/>
    <m/>
    <m/>
    <m/>
    <n v="16.420000000000002"/>
    <n v="1097"/>
    <m/>
    <m/>
    <m/>
    <m/>
    <m/>
    <m/>
    <m/>
    <m/>
    <m/>
    <m/>
    <m/>
    <m/>
    <m/>
    <m/>
    <m/>
    <m/>
    <m/>
    <m/>
    <m/>
    <m/>
    <m/>
    <n v="11.6"/>
    <n v="311"/>
    <m/>
    <m/>
    <m/>
    <m/>
    <m/>
    <m/>
    <m/>
    <m/>
    <n v="28.8"/>
    <n v="205"/>
    <m/>
    <m/>
    <m/>
    <n v="82.4"/>
    <n v="581"/>
    <n v="420"/>
    <m/>
    <m/>
    <m/>
    <m/>
    <m/>
    <m/>
    <m/>
    <m/>
    <m/>
    <m/>
    <m/>
    <m/>
    <m/>
    <m/>
    <m/>
    <m/>
    <m/>
    <m/>
    <m/>
    <m/>
  </r>
  <r>
    <s v="Wagga1991N200"/>
    <d v="1991-12-01T00:00:00"/>
    <s v="Matong"/>
    <m/>
    <m/>
    <m/>
    <m/>
    <m/>
    <m/>
    <m/>
    <m/>
    <m/>
    <m/>
    <m/>
    <m/>
    <m/>
    <n v="15.5"/>
    <n v="1106"/>
    <m/>
    <m/>
    <m/>
    <n v="3.110915492957746E-2"/>
    <n v="1.7596034696406443E-2"/>
    <n v="8.8349999999999991"/>
    <n v="16140"/>
    <n v="17.8"/>
    <n v="284"/>
    <m/>
    <m/>
    <m/>
    <m/>
    <m/>
    <m/>
    <m/>
    <m/>
    <m/>
    <m/>
    <m/>
    <m/>
    <m/>
    <n v="159"/>
    <m/>
    <s v="HarvestRipe"/>
    <m/>
    <m/>
    <m/>
    <m/>
    <m/>
    <m/>
    <m/>
    <n v="186"/>
    <m/>
    <m/>
    <m/>
    <m/>
    <n v="468"/>
    <n v="379"/>
    <m/>
    <m/>
    <m/>
    <m/>
    <m/>
    <m/>
    <m/>
    <m/>
    <m/>
    <m/>
    <m/>
    <m/>
    <m/>
    <m/>
    <m/>
    <m/>
    <m/>
    <m/>
    <m/>
    <m/>
  </r>
  <r>
    <s v="Ginninderra1991N0"/>
    <d v="1991-09-06T00:00:00"/>
    <s v="Janz"/>
    <m/>
    <m/>
    <m/>
    <m/>
    <m/>
    <m/>
    <m/>
    <m/>
    <m/>
    <m/>
    <m/>
    <m/>
    <m/>
    <n v="5.67"/>
    <n v="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56"/>
    <m/>
    <m/>
    <m/>
    <m/>
    <m/>
    <m/>
    <m/>
    <m/>
    <m/>
    <m/>
    <m/>
    <m/>
    <m/>
    <m/>
    <m/>
    <m/>
    <m/>
    <m/>
    <m/>
    <m/>
  </r>
  <r>
    <s v="Ginninderra1991N0"/>
    <d v="1991-11-05T00:00:00"/>
    <m/>
    <m/>
    <m/>
    <m/>
    <m/>
    <m/>
    <m/>
    <m/>
    <m/>
    <m/>
    <m/>
    <m/>
    <m/>
    <m/>
    <n v="10.28"/>
    <n v="986"/>
    <m/>
    <m/>
    <m/>
    <m/>
    <m/>
    <m/>
    <m/>
    <m/>
    <m/>
    <m/>
    <m/>
    <m/>
    <m/>
    <m/>
    <m/>
    <m/>
    <m/>
    <m/>
    <m/>
    <m/>
    <m/>
    <n v="13.2"/>
    <n v="159"/>
    <m/>
    <m/>
    <m/>
    <m/>
    <m/>
    <m/>
    <m/>
    <m/>
    <n v="26.4"/>
    <n v="196"/>
    <m/>
    <m/>
    <m/>
    <n v="204.7"/>
    <n v="632"/>
    <n v="515"/>
    <m/>
    <m/>
    <m/>
    <m/>
    <m/>
    <m/>
    <m/>
    <m/>
    <m/>
    <m/>
    <m/>
    <m/>
    <m/>
    <m/>
    <m/>
    <m/>
    <m/>
    <m/>
    <m/>
    <m/>
  </r>
  <r>
    <s v="Ginninderra1991N0"/>
    <d v="1991-12-20T00:00:00"/>
    <s v="Janz"/>
    <m/>
    <m/>
    <m/>
    <m/>
    <m/>
    <m/>
    <m/>
    <m/>
    <m/>
    <m/>
    <m/>
    <m/>
    <m/>
    <n v="13.01"/>
    <n v="1366"/>
    <m/>
    <m/>
    <m/>
    <n v="1.8432619439868202E-2"/>
    <n v="3.9960500329163921E-2"/>
    <n v="11.188599999999999"/>
    <n v="15190"/>
    <n v="10.4"/>
    <n v="607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n v="500"/>
    <m/>
    <m/>
    <m/>
    <m/>
    <m/>
    <m/>
    <m/>
    <m/>
    <m/>
    <m/>
    <m/>
    <m/>
    <m/>
    <m/>
    <m/>
    <m/>
    <m/>
    <m/>
    <m/>
    <m/>
  </r>
  <r>
    <s v="Ginninderra1991N40"/>
    <d v="1991-11-05T00:00:00"/>
    <m/>
    <m/>
    <m/>
    <m/>
    <m/>
    <m/>
    <m/>
    <m/>
    <m/>
    <m/>
    <m/>
    <m/>
    <m/>
    <m/>
    <n v="13.66"/>
    <n v="1086"/>
    <m/>
    <m/>
    <m/>
    <m/>
    <m/>
    <m/>
    <m/>
    <m/>
    <m/>
    <m/>
    <m/>
    <m/>
    <m/>
    <m/>
    <m/>
    <m/>
    <m/>
    <m/>
    <m/>
    <m/>
    <m/>
    <n v="12.8"/>
    <n v="206"/>
    <m/>
    <m/>
    <m/>
    <m/>
    <m/>
    <m/>
    <m/>
    <m/>
    <n v="26.6"/>
    <n v="214"/>
    <m/>
    <m/>
    <m/>
    <n v="182.4"/>
    <n v="667"/>
    <n v="603"/>
    <m/>
    <m/>
    <m/>
    <m/>
    <m/>
    <m/>
    <m/>
    <m/>
    <m/>
    <m/>
    <m/>
    <m/>
    <m/>
    <m/>
    <m/>
    <m/>
    <m/>
    <m/>
    <m/>
    <m/>
  </r>
  <r>
    <s v="Ginninderra1991N40"/>
    <d v="1991-12-20T00:00:00"/>
    <s v="Janz"/>
    <m/>
    <m/>
    <m/>
    <m/>
    <m/>
    <m/>
    <m/>
    <m/>
    <m/>
    <m/>
    <m/>
    <m/>
    <m/>
    <n v="16.22"/>
    <n v="1578"/>
    <m/>
    <m/>
    <m/>
    <n v="1.9293499308437066E-2"/>
    <n v="3.9038876889848813E-2"/>
    <n v="13.949199999999999"/>
    <n v="18520"/>
    <n v="10.9"/>
    <n v="723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n v="557"/>
    <m/>
    <m/>
    <m/>
    <m/>
    <m/>
    <m/>
    <m/>
    <m/>
    <m/>
    <m/>
    <m/>
    <m/>
    <m/>
    <m/>
    <m/>
    <m/>
    <m/>
    <m/>
    <m/>
    <m/>
  </r>
  <r>
    <s v="Ginninderra1991N80"/>
    <d v="1991-11-05T00:00:00"/>
    <m/>
    <m/>
    <m/>
    <m/>
    <m/>
    <m/>
    <m/>
    <m/>
    <m/>
    <m/>
    <m/>
    <m/>
    <m/>
    <m/>
    <n v="15.85"/>
    <n v="1167"/>
    <m/>
    <m/>
    <m/>
    <m/>
    <m/>
    <m/>
    <m/>
    <m/>
    <m/>
    <m/>
    <m/>
    <m/>
    <m/>
    <m/>
    <m/>
    <m/>
    <m/>
    <m/>
    <m/>
    <m/>
    <m/>
    <n v="13.2"/>
    <n v="228"/>
    <m/>
    <m/>
    <m/>
    <m/>
    <m/>
    <m/>
    <m/>
    <m/>
    <n v="28.4"/>
    <n v="233"/>
    <m/>
    <m/>
    <m/>
    <n v="185"/>
    <n v="706"/>
    <n v="627"/>
    <m/>
    <m/>
    <m/>
    <m/>
    <m/>
    <m/>
    <m/>
    <m/>
    <m/>
    <m/>
    <m/>
    <m/>
    <m/>
    <m/>
    <m/>
    <m/>
    <m/>
    <m/>
    <m/>
    <m/>
  </r>
  <r>
    <s v="Ginninderra1991N80"/>
    <d v="1991-12-20T00:00:00"/>
    <s v="Janz"/>
    <m/>
    <m/>
    <m/>
    <m/>
    <m/>
    <m/>
    <m/>
    <m/>
    <m/>
    <m/>
    <m/>
    <m/>
    <m/>
    <n v="16.97"/>
    <n v="1615"/>
    <m/>
    <m/>
    <m/>
    <n v="1.9553909465020572E-2"/>
    <n v="3.7346311475409837E-2"/>
    <n v="14.254799999999998"/>
    <n v="19520"/>
    <n v="11.2"/>
    <n v="729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n v="606"/>
    <m/>
    <m/>
    <m/>
    <m/>
    <m/>
    <m/>
    <m/>
    <m/>
    <m/>
    <m/>
    <m/>
    <m/>
    <m/>
    <m/>
    <m/>
    <m/>
    <m/>
    <m/>
    <m/>
    <m/>
  </r>
  <r>
    <s v="Ginninderra1991N120"/>
    <d v="1991-11-05T00:00:00"/>
    <m/>
    <m/>
    <m/>
    <m/>
    <m/>
    <m/>
    <m/>
    <m/>
    <m/>
    <m/>
    <m/>
    <m/>
    <m/>
    <m/>
    <n v="17.02"/>
    <n v="1132"/>
    <m/>
    <m/>
    <m/>
    <m/>
    <m/>
    <m/>
    <m/>
    <m/>
    <m/>
    <m/>
    <m/>
    <m/>
    <m/>
    <m/>
    <m/>
    <m/>
    <m/>
    <m/>
    <m/>
    <m/>
    <m/>
    <n v="11.7"/>
    <n v="232"/>
    <m/>
    <m/>
    <m/>
    <m/>
    <m/>
    <m/>
    <m/>
    <m/>
    <n v="28.2"/>
    <n v="239"/>
    <m/>
    <m/>
    <m/>
    <n v="170"/>
    <n v="662"/>
    <n v="606"/>
    <m/>
    <m/>
    <m/>
    <m/>
    <m/>
    <m/>
    <m/>
    <m/>
    <m/>
    <m/>
    <m/>
    <m/>
    <m/>
    <m/>
    <m/>
    <m/>
    <m/>
    <m/>
    <m/>
    <m/>
  </r>
  <r>
    <s v="Ginninderra1991N120"/>
    <d v="1991-12-20T00:00:00"/>
    <s v="Janz"/>
    <m/>
    <m/>
    <m/>
    <m/>
    <m/>
    <m/>
    <m/>
    <m/>
    <m/>
    <m/>
    <m/>
    <m/>
    <m/>
    <n v="19.239999999999998"/>
    <n v="1619"/>
    <m/>
    <m/>
    <m/>
    <n v="2.1126274509803918E-2"/>
    <n v="3.6761172513214799E-2"/>
    <n v="16.161599999999996"/>
    <n v="20810"/>
    <n v="12.1"/>
    <n v="765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n v="570"/>
    <m/>
    <m/>
    <m/>
    <m/>
    <m/>
    <m/>
    <m/>
    <m/>
    <m/>
    <m/>
    <m/>
    <m/>
    <m/>
    <m/>
    <m/>
    <m/>
    <m/>
    <m/>
    <m/>
    <m/>
  </r>
  <r>
    <s v="Ginninderra1991N160"/>
    <d v="1991-11-05T00:00:00"/>
    <m/>
    <m/>
    <m/>
    <m/>
    <m/>
    <m/>
    <m/>
    <m/>
    <m/>
    <m/>
    <m/>
    <m/>
    <m/>
    <m/>
    <n v="18.98"/>
    <n v="1163"/>
    <m/>
    <m/>
    <m/>
    <m/>
    <m/>
    <m/>
    <m/>
    <m/>
    <m/>
    <m/>
    <m/>
    <m/>
    <m/>
    <m/>
    <m/>
    <m/>
    <m/>
    <m/>
    <m/>
    <m/>
    <m/>
    <n v="11.6"/>
    <n v="262"/>
    <m/>
    <m/>
    <m/>
    <m/>
    <m/>
    <m/>
    <m/>
    <m/>
    <n v="29.6"/>
    <n v="236"/>
    <m/>
    <m/>
    <m/>
    <n v="163"/>
    <n v="665"/>
    <n v="633"/>
    <m/>
    <m/>
    <m/>
    <m/>
    <m/>
    <m/>
    <m/>
    <m/>
    <m/>
    <m/>
    <m/>
    <m/>
    <m/>
    <m/>
    <m/>
    <m/>
    <m/>
    <m/>
    <m/>
    <m/>
  </r>
  <r>
    <s v="Ginninderra1991N160"/>
    <d v="1991-12-20T00:00:00"/>
    <s v="Janz"/>
    <m/>
    <m/>
    <m/>
    <m/>
    <m/>
    <m/>
    <m/>
    <m/>
    <m/>
    <m/>
    <m/>
    <m/>
    <m/>
    <n v="19.850000000000001"/>
    <n v="1683"/>
    <m/>
    <m/>
    <m/>
    <n v="2.1095390524967991E-2"/>
    <n v="3.733269598470363E-2"/>
    <n v="16.4755"/>
    <n v="20920"/>
    <n v="12"/>
    <n v="781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n v="604"/>
    <m/>
    <m/>
    <m/>
    <m/>
    <m/>
    <m/>
    <m/>
    <m/>
    <m/>
    <m/>
    <m/>
    <m/>
    <m/>
    <m/>
    <m/>
    <m/>
    <m/>
    <m/>
    <m/>
    <m/>
  </r>
  <r>
    <s v="Ginninderra1991N200"/>
    <d v="1991-11-05T00:00:00"/>
    <m/>
    <m/>
    <m/>
    <m/>
    <m/>
    <m/>
    <m/>
    <m/>
    <m/>
    <m/>
    <m/>
    <m/>
    <m/>
    <m/>
    <n v="20.149999999999999"/>
    <n v="1194"/>
    <m/>
    <m/>
    <m/>
    <m/>
    <m/>
    <m/>
    <m/>
    <m/>
    <m/>
    <m/>
    <m/>
    <m/>
    <m/>
    <m/>
    <m/>
    <m/>
    <m/>
    <m/>
    <m/>
    <m/>
    <m/>
    <n v="10.3"/>
    <n v="262"/>
    <m/>
    <m/>
    <m/>
    <m/>
    <m/>
    <m/>
    <m/>
    <m/>
    <n v="27.6"/>
    <n v="250"/>
    <m/>
    <m/>
    <m/>
    <n v="143.19999999999999"/>
    <n v="681"/>
    <n v="646"/>
    <m/>
    <m/>
    <m/>
    <m/>
    <m/>
    <m/>
    <m/>
    <m/>
    <m/>
    <m/>
    <m/>
    <m/>
    <m/>
    <m/>
    <m/>
    <m/>
    <m/>
    <m/>
    <m/>
    <m/>
  </r>
  <r>
    <s v="Ginninderra1991N200"/>
    <d v="1991-12-20T00:00:00"/>
    <s v="Janz"/>
    <m/>
    <m/>
    <m/>
    <m/>
    <m/>
    <m/>
    <m/>
    <m/>
    <m/>
    <m/>
    <m/>
    <m/>
    <m/>
    <n v="21.08"/>
    <n v="1670"/>
    <m/>
    <m/>
    <m/>
    <n v="2.2246589446589447E-2"/>
    <n v="3.6223776223776226E-2"/>
    <n v="17.285599999999999"/>
    <n v="21450"/>
    <n v="12.8"/>
    <n v="777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n v="620"/>
    <m/>
    <m/>
    <m/>
    <m/>
    <m/>
    <m/>
    <m/>
    <m/>
    <m/>
    <m/>
    <m/>
    <m/>
    <m/>
    <m/>
    <m/>
    <m/>
    <m/>
    <m/>
    <m/>
    <m/>
  </r>
  <r>
    <s v="Ginninderra1991N240"/>
    <d v="1991-11-05T00:00:00"/>
    <m/>
    <m/>
    <m/>
    <m/>
    <m/>
    <m/>
    <m/>
    <m/>
    <m/>
    <m/>
    <m/>
    <m/>
    <m/>
    <m/>
    <n v="21.59"/>
    <n v="1188"/>
    <m/>
    <m/>
    <m/>
    <m/>
    <m/>
    <m/>
    <m/>
    <m/>
    <m/>
    <m/>
    <m/>
    <m/>
    <m/>
    <m/>
    <m/>
    <m/>
    <m/>
    <m/>
    <m/>
    <m/>
    <m/>
    <n v="11.2"/>
    <n v="280"/>
    <m/>
    <m/>
    <m/>
    <m/>
    <m/>
    <m/>
    <m/>
    <m/>
    <n v="27.7"/>
    <n v="244"/>
    <m/>
    <m/>
    <m/>
    <n v="133.19999999999999"/>
    <n v="664"/>
    <n v="644"/>
    <m/>
    <m/>
    <m/>
    <m/>
    <m/>
    <m/>
    <m/>
    <m/>
    <m/>
    <m/>
    <m/>
    <m/>
    <m/>
    <m/>
    <m/>
    <m/>
    <m/>
    <m/>
    <m/>
    <m/>
  </r>
  <r>
    <s v="Ginninderra1991N240"/>
    <d v="1991-12-20T00:00:00"/>
    <s v="Janz"/>
    <m/>
    <m/>
    <m/>
    <m/>
    <m/>
    <m/>
    <m/>
    <m/>
    <m/>
    <m/>
    <m/>
    <m/>
    <m/>
    <n v="21.43"/>
    <n v="1676"/>
    <m/>
    <m/>
    <m/>
    <n v="2.2557894736842107E-2"/>
    <n v="3.713355048859935E-2"/>
    <n v="18.001200000000001"/>
    <n v="21490"/>
    <n v="12.8"/>
    <n v="798"/>
    <m/>
    <m/>
    <m/>
    <m/>
    <m/>
    <m/>
    <m/>
    <m/>
    <m/>
    <m/>
    <m/>
    <m/>
    <m/>
    <m/>
    <m/>
    <s v="HarvestRipe"/>
    <m/>
    <m/>
    <m/>
    <m/>
    <m/>
    <m/>
    <m/>
    <m/>
    <m/>
    <m/>
    <m/>
    <m/>
    <m/>
    <n v="615"/>
    <m/>
    <m/>
    <m/>
    <m/>
    <m/>
    <m/>
    <m/>
    <m/>
    <m/>
    <m/>
    <m/>
    <m/>
    <m/>
    <m/>
    <m/>
    <m/>
    <m/>
    <m/>
    <m/>
    <m/>
  </r>
  <r>
    <s v="Lincoln2010Sow27AugIrrFull"/>
    <d v="2010-09-30T00:00:00"/>
    <m/>
    <m/>
    <n v="221.89999999999998"/>
    <n v="0.28049999999999997"/>
    <n v="0.26974999999999999"/>
    <n v="0.10899999999999999"/>
    <n v="8.5250000000000006E-2"/>
    <n v="7.9750000000000001E-2"/>
    <n v="7.9000000000000001E-2"/>
    <n v="9.6500000000000002E-2"/>
    <n v="0.10975"/>
    <m/>
    <m/>
    <m/>
    <m/>
    <m/>
    <m/>
    <m/>
    <m/>
    <m/>
    <m/>
    <m/>
    <m/>
    <m/>
    <m/>
    <m/>
    <n v="5.679374379980237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0-09-30T00:00:00"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0-09-30T00:00:00"/>
    <m/>
    <m/>
    <n v="266.39999999999998"/>
    <n v="0.28625"/>
    <n v="0.35"/>
    <n v="0.15175"/>
    <n v="0.10575"/>
    <n v="0.11875000000000002"/>
    <n v="0.11825000000000001"/>
    <n v="0.10300000000000001"/>
    <n v="9.824999999999999E-2"/>
    <m/>
    <m/>
    <m/>
    <m/>
    <m/>
    <m/>
    <m/>
    <m/>
    <m/>
    <m/>
    <m/>
    <m/>
    <m/>
    <m/>
    <m/>
    <n v="5.0785481583436515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0-09-30T00:00:00"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0-09-30T00:00:00"/>
    <m/>
    <m/>
    <n v="249.1"/>
    <n v="0.24374999999999999"/>
    <n v="0.3125"/>
    <n v="0.13824999999999998"/>
    <n v="9.8750000000000004E-2"/>
    <n v="0.12399999999999999"/>
    <n v="0.10825000000000001"/>
    <n v="0.10275000000000001"/>
    <n v="0.11724999999999999"/>
    <m/>
    <m/>
    <m/>
    <m/>
    <m/>
    <m/>
    <m/>
    <m/>
    <m/>
    <m/>
    <m/>
    <m/>
    <m/>
    <m/>
    <m/>
    <n v="6.3565073404114325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0-09-30T00:00:00"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0-09-30T00:00:00"/>
    <m/>
    <m/>
    <n v="236.95"/>
    <n v="0.27300000000000002"/>
    <n v="0.26225000000000004"/>
    <n v="0.1285"/>
    <n v="9.5250000000000001E-2"/>
    <n v="9.4750000000000001E-2"/>
    <n v="0.10725000000000001"/>
    <n v="0.10800000000000001"/>
    <n v="0.11575000000000001"/>
    <m/>
    <m/>
    <m/>
    <m/>
    <m/>
    <m/>
    <m/>
    <m/>
    <m/>
    <m/>
    <m/>
    <m/>
    <m/>
    <m/>
    <m/>
    <n v="6.87386737332064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0-09-30T00:00:00"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0-10-04T00:00:00"/>
    <m/>
    <m/>
    <m/>
    <m/>
    <m/>
    <m/>
    <m/>
    <m/>
    <m/>
    <m/>
    <m/>
    <m/>
    <m/>
    <m/>
    <m/>
    <m/>
    <m/>
    <m/>
    <m/>
    <m/>
    <m/>
    <m/>
    <m/>
    <m/>
    <m/>
    <m/>
    <n v="8.8397338508350548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0-10-04T00:00:00"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0-10-04T00:00:00"/>
    <m/>
    <m/>
    <m/>
    <m/>
    <m/>
    <m/>
    <m/>
    <m/>
    <m/>
    <m/>
    <m/>
    <m/>
    <m/>
    <m/>
    <m/>
    <m/>
    <m/>
    <m/>
    <m/>
    <m/>
    <m/>
    <m/>
    <m/>
    <m/>
    <m/>
    <m/>
    <n v="0.118702564940638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0-10-04T00:00:00"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0-10-04T00:00:00"/>
    <m/>
    <m/>
    <m/>
    <m/>
    <m/>
    <m/>
    <m/>
    <m/>
    <m/>
    <m/>
    <m/>
    <m/>
    <m/>
    <m/>
    <m/>
    <m/>
    <m/>
    <m/>
    <m/>
    <m/>
    <m/>
    <m/>
    <m/>
    <m/>
    <m/>
    <m/>
    <n v="0.107683902769430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0-10-04T00:00:00"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0-10-04T00:00:00"/>
    <m/>
    <m/>
    <m/>
    <m/>
    <m/>
    <m/>
    <m/>
    <m/>
    <m/>
    <m/>
    <m/>
    <m/>
    <m/>
    <m/>
    <m/>
    <m/>
    <m/>
    <m/>
    <m/>
    <m/>
    <m/>
    <m/>
    <m/>
    <m/>
    <m/>
    <m/>
    <n v="0.122315537816985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0-10-04T00:00:00"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0-10-12T00:00:00"/>
    <m/>
    <m/>
    <m/>
    <m/>
    <m/>
    <m/>
    <m/>
    <m/>
    <m/>
    <m/>
    <m/>
    <m/>
    <m/>
    <m/>
    <m/>
    <m/>
    <m/>
    <m/>
    <m/>
    <m/>
    <m/>
    <m/>
    <m/>
    <m/>
    <m/>
    <m/>
    <n v="0.152771321827682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0-10-12T00:00:00"/>
    <m/>
    <m/>
    <m/>
    <m/>
    <m/>
    <m/>
    <m/>
    <m/>
    <m/>
    <m/>
    <m/>
    <m/>
    <m/>
    <m/>
    <m/>
    <m/>
    <m/>
    <m/>
    <m/>
    <m/>
    <m/>
    <m/>
    <m/>
    <m/>
    <m/>
    <m/>
    <n v="1.280586091183358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0-10-12T00:00:00"/>
    <m/>
    <m/>
    <m/>
    <m/>
    <m/>
    <m/>
    <m/>
    <m/>
    <m/>
    <m/>
    <m/>
    <m/>
    <m/>
    <m/>
    <m/>
    <m/>
    <m/>
    <m/>
    <m/>
    <m/>
    <m/>
    <m/>
    <m/>
    <m/>
    <m/>
    <m/>
    <n v="0.207366650066640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0-10-12T00:00:00"/>
    <m/>
    <m/>
    <m/>
    <m/>
    <m/>
    <m/>
    <m/>
    <m/>
    <m/>
    <m/>
    <m/>
    <m/>
    <m/>
    <m/>
    <m/>
    <m/>
    <m/>
    <m/>
    <m/>
    <m/>
    <m/>
    <m/>
    <m/>
    <m/>
    <m/>
    <m/>
    <n v="9.8642134734183429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0-10-12T00:00:00"/>
    <m/>
    <m/>
    <m/>
    <m/>
    <m/>
    <m/>
    <m/>
    <m/>
    <m/>
    <m/>
    <m/>
    <m/>
    <m/>
    <m/>
    <m/>
    <m/>
    <m/>
    <m/>
    <m/>
    <m/>
    <m/>
    <m/>
    <m/>
    <m/>
    <m/>
    <m/>
    <n v="0.217969156758859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0-10-12T00:00:00"/>
    <m/>
    <m/>
    <m/>
    <m/>
    <m/>
    <m/>
    <m/>
    <m/>
    <m/>
    <m/>
    <m/>
    <m/>
    <m/>
    <m/>
    <m/>
    <m/>
    <m/>
    <m/>
    <m/>
    <m/>
    <m/>
    <m/>
    <m/>
    <m/>
    <m/>
    <m/>
    <n v="1.338466532594190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0-10-12T00:00:00"/>
    <m/>
    <m/>
    <m/>
    <m/>
    <m/>
    <m/>
    <m/>
    <m/>
    <m/>
    <m/>
    <m/>
    <m/>
    <m/>
    <m/>
    <m/>
    <m/>
    <m/>
    <m/>
    <m/>
    <m/>
    <m/>
    <m/>
    <m/>
    <m/>
    <m/>
    <m/>
    <n v="0.20994113438717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0-10-12T00:00:00"/>
    <m/>
    <m/>
    <m/>
    <m/>
    <m/>
    <m/>
    <m/>
    <m/>
    <m/>
    <m/>
    <m/>
    <m/>
    <m/>
    <m/>
    <m/>
    <m/>
    <m/>
    <m/>
    <m/>
    <m/>
    <m/>
    <m/>
    <m/>
    <m/>
    <m/>
    <m/>
    <n v="7.2233530383029876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0-10-22T00:00:00"/>
    <m/>
    <m/>
    <m/>
    <m/>
    <m/>
    <m/>
    <m/>
    <m/>
    <m/>
    <m/>
    <m/>
    <m/>
    <m/>
    <m/>
    <m/>
    <m/>
    <m/>
    <m/>
    <m/>
    <m/>
    <m/>
    <m/>
    <m/>
    <m/>
    <m/>
    <m/>
    <n v="0.385079455237969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0-10-22T00:00:00"/>
    <m/>
    <m/>
    <m/>
    <m/>
    <m/>
    <m/>
    <m/>
    <m/>
    <m/>
    <m/>
    <m/>
    <m/>
    <m/>
    <m/>
    <m/>
    <m/>
    <m/>
    <m/>
    <m/>
    <m/>
    <m/>
    <m/>
    <m/>
    <m/>
    <m/>
    <m/>
    <n v="5.7260433076929018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0-10-22T00:00:00"/>
    <m/>
    <m/>
    <m/>
    <m/>
    <m/>
    <m/>
    <m/>
    <m/>
    <m/>
    <m/>
    <m/>
    <m/>
    <m/>
    <m/>
    <m/>
    <m/>
    <m/>
    <m/>
    <m/>
    <m/>
    <m/>
    <m/>
    <m/>
    <m/>
    <m/>
    <m/>
    <n v="0.448430069298956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0-10-22T00:00:00"/>
    <m/>
    <m/>
    <m/>
    <m/>
    <m/>
    <m/>
    <m/>
    <m/>
    <m/>
    <m/>
    <m/>
    <m/>
    <m/>
    <m/>
    <m/>
    <m/>
    <m/>
    <m/>
    <m/>
    <m/>
    <m/>
    <m/>
    <m/>
    <m/>
    <m/>
    <m/>
    <n v="4.421830488792870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0-10-22T00:00:00"/>
    <m/>
    <m/>
    <m/>
    <m/>
    <m/>
    <m/>
    <m/>
    <m/>
    <m/>
    <m/>
    <m/>
    <m/>
    <m/>
    <m/>
    <m/>
    <m/>
    <m/>
    <m/>
    <m/>
    <m/>
    <m/>
    <m/>
    <m/>
    <m/>
    <m/>
    <m/>
    <n v="0.462547808287417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0-10-22T00:00:00"/>
    <m/>
    <m/>
    <m/>
    <m/>
    <m/>
    <m/>
    <m/>
    <m/>
    <m/>
    <m/>
    <m/>
    <m/>
    <m/>
    <m/>
    <m/>
    <m/>
    <m/>
    <m/>
    <m/>
    <m/>
    <m/>
    <m/>
    <m/>
    <m/>
    <m/>
    <m/>
    <n v="8.097507645253887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0-10-22T00:00:00"/>
    <m/>
    <m/>
    <m/>
    <m/>
    <m/>
    <m/>
    <m/>
    <m/>
    <m/>
    <m/>
    <m/>
    <m/>
    <m/>
    <m/>
    <m/>
    <m/>
    <m/>
    <m/>
    <m/>
    <m/>
    <m/>
    <m/>
    <m/>
    <m/>
    <m/>
    <m/>
    <n v="0.444962177206397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0-10-22T00:00:00"/>
    <m/>
    <m/>
    <m/>
    <m/>
    <m/>
    <m/>
    <m/>
    <m/>
    <m/>
    <m/>
    <m/>
    <m/>
    <m/>
    <m/>
    <m/>
    <m/>
    <m/>
    <m/>
    <m/>
    <m/>
    <m/>
    <m/>
    <m/>
    <m/>
    <m/>
    <m/>
    <n v="7.3085452802043968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0-10-28T00:00:00"/>
    <m/>
    <m/>
    <m/>
    <m/>
    <m/>
    <m/>
    <m/>
    <m/>
    <m/>
    <m/>
    <m/>
    <m/>
    <m/>
    <m/>
    <m/>
    <m/>
    <m/>
    <m/>
    <m/>
    <m/>
    <m/>
    <m/>
    <m/>
    <m/>
    <m/>
    <m/>
    <n v="0.53127775203816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0-10-28T00:00:00"/>
    <m/>
    <m/>
    <m/>
    <m/>
    <m/>
    <m/>
    <m/>
    <m/>
    <m/>
    <m/>
    <m/>
    <m/>
    <m/>
    <m/>
    <m/>
    <m/>
    <m/>
    <m/>
    <m/>
    <m/>
    <m/>
    <m/>
    <m/>
    <m/>
    <m/>
    <m/>
    <n v="0.20570889295211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0-10-28T00:00:00"/>
    <m/>
    <m/>
    <m/>
    <m/>
    <m/>
    <m/>
    <m/>
    <m/>
    <m/>
    <m/>
    <m/>
    <m/>
    <m/>
    <m/>
    <m/>
    <m/>
    <m/>
    <m/>
    <m/>
    <m/>
    <m/>
    <m/>
    <m/>
    <m/>
    <m/>
    <m/>
    <n v="0.630632474136609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0-10-28T00:00:00"/>
    <m/>
    <m/>
    <m/>
    <m/>
    <m/>
    <m/>
    <m/>
    <m/>
    <m/>
    <m/>
    <m/>
    <m/>
    <m/>
    <m/>
    <m/>
    <m/>
    <m/>
    <m/>
    <m/>
    <m/>
    <m/>
    <m/>
    <m/>
    <m/>
    <m/>
    <m/>
    <n v="0.131097015761130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0-10-28T00:00:00"/>
    <m/>
    <m/>
    <m/>
    <m/>
    <m/>
    <m/>
    <m/>
    <m/>
    <m/>
    <m/>
    <m/>
    <m/>
    <m/>
    <m/>
    <m/>
    <m/>
    <m/>
    <m/>
    <m/>
    <m/>
    <m/>
    <m/>
    <m/>
    <m/>
    <m/>
    <m/>
    <n v="0.5953935673682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0-10-28T00:00:00"/>
    <m/>
    <m/>
    <m/>
    <m/>
    <m/>
    <m/>
    <m/>
    <m/>
    <m/>
    <m/>
    <m/>
    <m/>
    <m/>
    <m/>
    <m/>
    <m/>
    <m/>
    <m/>
    <m/>
    <m/>
    <m/>
    <m/>
    <m/>
    <m/>
    <m/>
    <m/>
    <n v="0.265429887420048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0-10-28T00:00:00"/>
    <m/>
    <m/>
    <m/>
    <m/>
    <m/>
    <m/>
    <m/>
    <m/>
    <m/>
    <m/>
    <m/>
    <m/>
    <m/>
    <m/>
    <m/>
    <m/>
    <m/>
    <m/>
    <m/>
    <m/>
    <m/>
    <m/>
    <m/>
    <m/>
    <m/>
    <m/>
    <n v="0.645129526160919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0-10-28T00:00:00"/>
    <m/>
    <m/>
    <m/>
    <m/>
    <m/>
    <m/>
    <m/>
    <m/>
    <m/>
    <m/>
    <m/>
    <m/>
    <m/>
    <m/>
    <m/>
    <m/>
    <m/>
    <m/>
    <m/>
    <m/>
    <m/>
    <m/>
    <m/>
    <m/>
    <m/>
    <m/>
    <n v="0.191797876707723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0-11-04T00:00:00"/>
    <s v="Conquest"/>
    <m/>
    <m/>
    <m/>
    <m/>
    <m/>
    <m/>
    <m/>
    <m/>
    <m/>
    <m/>
    <m/>
    <m/>
    <m/>
    <m/>
    <n v="208.8"/>
    <n v="0"/>
    <m/>
    <m/>
    <m/>
    <m/>
    <m/>
    <m/>
    <m/>
    <m/>
    <m/>
    <n v="0.639234000318888"/>
    <m/>
    <m/>
    <m/>
    <n v="0"/>
    <m/>
    <m/>
    <m/>
    <m/>
    <m/>
    <n v="121.27803116210332"/>
    <m/>
    <m/>
    <m/>
    <m/>
    <m/>
    <m/>
    <m/>
    <m/>
    <m/>
    <m/>
    <m/>
    <m/>
    <m/>
    <m/>
    <m/>
    <m/>
    <n v="87.521968837896665"/>
    <m/>
    <m/>
    <m/>
    <m/>
    <m/>
    <m/>
    <m/>
    <m/>
    <m/>
    <m/>
    <m/>
    <m/>
    <m/>
    <m/>
    <m/>
    <m/>
    <m/>
    <m/>
    <m/>
    <m/>
    <m/>
  </r>
  <r>
    <s v="Lincoln2010Sow27SepIrrFull"/>
    <d v="2010-11-04T00:00:00"/>
    <s v="Conquest"/>
    <m/>
    <m/>
    <m/>
    <m/>
    <m/>
    <m/>
    <m/>
    <m/>
    <m/>
    <m/>
    <m/>
    <m/>
    <m/>
    <m/>
    <n v="0"/>
    <n v="0"/>
    <m/>
    <m/>
    <m/>
    <m/>
    <m/>
    <m/>
    <m/>
    <m/>
    <m/>
    <n v="0.38646605102673637"/>
    <m/>
    <m/>
    <m/>
    <n v="0"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</r>
  <r>
    <s v="Lincoln2010Sow27AugIrrHalf"/>
    <d v="2010-11-04T00:00:00"/>
    <s v="Conquest"/>
    <m/>
    <m/>
    <m/>
    <m/>
    <m/>
    <m/>
    <m/>
    <m/>
    <m/>
    <m/>
    <m/>
    <m/>
    <m/>
    <m/>
    <n v="162.67500000000001"/>
    <n v="0"/>
    <m/>
    <m/>
    <m/>
    <m/>
    <m/>
    <m/>
    <m/>
    <m/>
    <m/>
    <n v="0.72308689677112847"/>
    <m/>
    <m/>
    <m/>
    <n v="0"/>
    <m/>
    <m/>
    <m/>
    <m/>
    <m/>
    <n v="100.99104358984255"/>
    <m/>
    <m/>
    <m/>
    <m/>
    <m/>
    <m/>
    <m/>
    <m/>
    <m/>
    <m/>
    <m/>
    <m/>
    <m/>
    <m/>
    <m/>
    <m/>
    <n v="61.68395641015745"/>
    <m/>
    <m/>
    <m/>
    <m/>
    <m/>
    <m/>
    <m/>
    <m/>
    <m/>
    <m/>
    <m/>
    <m/>
    <m/>
    <m/>
    <m/>
    <m/>
    <m/>
    <m/>
    <m/>
    <m/>
    <m/>
  </r>
  <r>
    <s v="Lincoln2010Sow27SepIrrHalf"/>
    <d v="2010-11-04T00:00:00"/>
    <s v="Conquest"/>
    <m/>
    <m/>
    <m/>
    <m/>
    <m/>
    <m/>
    <m/>
    <m/>
    <m/>
    <m/>
    <m/>
    <m/>
    <m/>
    <m/>
    <n v="0"/>
    <n v="0"/>
    <m/>
    <m/>
    <m/>
    <m/>
    <m/>
    <m/>
    <m/>
    <m/>
    <m/>
    <n v="0.36721080558366237"/>
    <m/>
    <m/>
    <m/>
    <n v="0"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</r>
  <r>
    <s v="Lincoln2010Sow27AugIrrHalf2"/>
    <d v="2010-11-04T00:00:00"/>
    <s v="Conquest"/>
    <m/>
    <m/>
    <m/>
    <m/>
    <m/>
    <m/>
    <m/>
    <m/>
    <m/>
    <m/>
    <m/>
    <m/>
    <m/>
    <m/>
    <n v="183.88749999999999"/>
    <n v="0"/>
    <m/>
    <m/>
    <m/>
    <m/>
    <m/>
    <m/>
    <m/>
    <m/>
    <m/>
    <n v="0.71051168257975084"/>
    <m/>
    <m/>
    <m/>
    <n v="0"/>
    <m/>
    <m/>
    <m/>
    <m/>
    <m/>
    <n v="112.94404711193427"/>
    <m/>
    <m/>
    <m/>
    <m/>
    <m/>
    <m/>
    <m/>
    <m/>
    <m/>
    <m/>
    <m/>
    <m/>
    <m/>
    <m/>
    <m/>
    <m/>
    <n v="70.943452888065707"/>
    <m/>
    <m/>
    <m/>
    <m/>
    <m/>
    <m/>
    <m/>
    <m/>
    <m/>
    <m/>
    <m/>
    <m/>
    <m/>
    <m/>
    <m/>
    <m/>
    <m/>
    <m/>
    <m/>
    <m/>
    <m/>
  </r>
  <r>
    <s v="Lincoln2010Sow27SepIrrHalf2"/>
    <d v="2010-11-04T00:00:00"/>
    <s v="Conquest"/>
    <m/>
    <m/>
    <m/>
    <m/>
    <m/>
    <m/>
    <m/>
    <m/>
    <m/>
    <m/>
    <m/>
    <m/>
    <m/>
    <m/>
    <n v="0"/>
    <n v="0"/>
    <m/>
    <m/>
    <m/>
    <m/>
    <m/>
    <m/>
    <m/>
    <m/>
    <m/>
    <n v="0.37280670861574444"/>
    <m/>
    <m/>
    <m/>
    <n v="0"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</r>
  <r>
    <s v="Lincoln2010Sow27AugIrrNil"/>
    <d v="2010-11-04T00:00:00"/>
    <s v="Conquest"/>
    <m/>
    <m/>
    <m/>
    <m/>
    <m/>
    <m/>
    <m/>
    <m/>
    <m/>
    <m/>
    <m/>
    <m/>
    <m/>
    <m/>
    <n v="210.08750000000001"/>
    <n v="0"/>
    <m/>
    <m/>
    <m/>
    <m/>
    <m/>
    <m/>
    <m/>
    <m/>
    <m/>
    <n v="0.76836798890973934"/>
    <m/>
    <m/>
    <m/>
    <n v="0"/>
    <m/>
    <m/>
    <m/>
    <m/>
    <m/>
    <n v="128.71573154609786"/>
    <m/>
    <m/>
    <m/>
    <m/>
    <m/>
    <m/>
    <m/>
    <m/>
    <m/>
    <m/>
    <m/>
    <m/>
    <m/>
    <m/>
    <m/>
    <m/>
    <n v="81.371768453902135"/>
    <m/>
    <m/>
    <m/>
    <m/>
    <m/>
    <m/>
    <m/>
    <m/>
    <m/>
    <m/>
    <m/>
    <m/>
    <m/>
    <m/>
    <m/>
    <m/>
    <m/>
    <m/>
    <m/>
    <m/>
    <m/>
  </r>
  <r>
    <s v="Lincoln2010Sow27SepIrrNil"/>
    <d v="2010-11-04T00:00:00"/>
    <s v="Conquest"/>
    <m/>
    <m/>
    <m/>
    <m/>
    <m/>
    <m/>
    <m/>
    <m/>
    <m/>
    <m/>
    <m/>
    <m/>
    <m/>
    <m/>
    <n v="0"/>
    <n v="0"/>
    <m/>
    <m/>
    <m/>
    <m/>
    <m/>
    <m/>
    <m/>
    <m/>
    <m/>
    <n v="0.4524650698544847"/>
    <m/>
    <m/>
    <m/>
    <n v="0"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</r>
  <r>
    <s v="Lincoln2010Sow27AugIrrFull"/>
    <d v="2010-11-10T00:00:00"/>
    <m/>
    <m/>
    <m/>
    <m/>
    <m/>
    <m/>
    <m/>
    <m/>
    <m/>
    <m/>
    <m/>
    <m/>
    <m/>
    <m/>
    <m/>
    <m/>
    <m/>
    <m/>
    <m/>
    <m/>
    <m/>
    <m/>
    <m/>
    <m/>
    <m/>
    <m/>
    <n v="0.61648383739888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0-11-10T00:00:00"/>
    <m/>
    <m/>
    <m/>
    <m/>
    <m/>
    <m/>
    <m/>
    <m/>
    <m/>
    <m/>
    <m/>
    <m/>
    <m/>
    <m/>
    <m/>
    <m/>
    <m/>
    <m/>
    <m/>
    <m/>
    <m/>
    <m/>
    <m/>
    <m/>
    <m/>
    <m/>
    <n v="0.577421551907315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0-11-10T00:00:00"/>
    <m/>
    <m/>
    <m/>
    <m/>
    <m/>
    <m/>
    <m/>
    <m/>
    <m/>
    <m/>
    <m/>
    <m/>
    <m/>
    <m/>
    <m/>
    <m/>
    <m/>
    <m/>
    <m/>
    <m/>
    <m/>
    <m/>
    <m/>
    <m/>
    <m/>
    <m/>
    <n v="0.70534491680367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0-11-10T00:00:00"/>
    <m/>
    <m/>
    <m/>
    <m/>
    <m/>
    <m/>
    <m/>
    <m/>
    <m/>
    <m/>
    <m/>
    <m/>
    <m/>
    <m/>
    <m/>
    <m/>
    <m/>
    <m/>
    <m/>
    <m/>
    <m/>
    <m/>
    <m/>
    <m/>
    <m/>
    <m/>
    <n v="0.488951553031315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0-11-10T00:00:00"/>
    <m/>
    <m/>
    <m/>
    <m/>
    <m/>
    <m/>
    <m/>
    <m/>
    <m/>
    <m/>
    <m/>
    <m/>
    <m/>
    <m/>
    <m/>
    <m/>
    <m/>
    <m/>
    <m/>
    <m/>
    <m/>
    <m/>
    <m/>
    <m/>
    <m/>
    <m/>
    <n v="0.681905067448533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0-11-10T00:00:00"/>
    <m/>
    <m/>
    <m/>
    <m/>
    <m/>
    <m/>
    <m/>
    <m/>
    <m/>
    <m/>
    <m/>
    <m/>
    <m/>
    <m/>
    <m/>
    <m/>
    <m/>
    <m/>
    <m/>
    <m/>
    <m/>
    <m/>
    <m/>
    <m/>
    <m/>
    <m/>
    <n v="0.477376751711429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0-11-10T00:00:00"/>
    <m/>
    <m/>
    <m/>
    <m/>
    <m/>
    <m/>
    <m/>
    <m/>
    <m/>
    <m/>
    <m/>
    <m/>
    <m/>
    <m/>
    <m/>
    <m/>
    <m/>
    <m/>
    <m/>
    <m/>
    <m/>
    <m/>
    <m/>
    <m/>
    <m/>
    <m/>
    <n v="0.746427881294756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0-11-10T00:00:00"/>
    <m/>
    <m/>
    <m/>
    <m/>
    <m/>
    <m/>
    <m/>
    <m/>
    <m/>
    <m/>
    <m/>
    <m/>
    <m/>
    <m/>
    <m/>
    <m/>
    <m/>
    <m/>
    <m/>
    <m/>
    <m/>
    <m/>
    <m/>
    <m/>
    <m/>
    <m/>
    <n v="0.623836940448509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0-11-24T00:00:00"/>
    <s v="Conquest"/>
    <m/>
    <n v="200.2"/>
    <n v="0.24075000000000002"/>
    <n v="0.23750000000000004"/>
    <n v="9.799999999999999E-2"/>
    <n v="8.0250000000000002E-2"/>
    <n v="7.5999999999999998E-2"/>
    <n v="7.6249999999999998E-2"/>
    <n v="9.0499999999999983E-2"/>
    <n v="0.10175000000000001"/>
    <m/>
    <m/>
    <m/>
    <m/>
    <n v="601.78750000000002"/>
    <n v="63.803081605772562"/>
    <m/>
    <m/>
    <m/>
    <m/>
    <m/>
    <m/>
    <m/>
    <m/>
    <m/>
    <n v="0.70653707284167666"/>
    <m/>
    <m/>
    <m/>
    <n v="0"/>
    <m/>
    <m/>
    <m/>
    <m/>
    <m/>
    <n v="84.434170340215275"/>
    <m/>
    <m/>
    <m/>
    <m/>
    <m/>
    <m/>
    <m/>
    <m/>
    <m/>
    <m/>
    <m/>
    <m/>
    <m/>
    <m/>
    <m/>
    <m/>
    <n v="242.8245719264018"/>
    <m/>
    <m/>
    <m/>
    <m/>
    <m/>
    <m/>
    <m/>
    <m/>
    <m/>
    <m/>
    <m/>
    <m/>
    <m/>
    <m/>
    <m/>
    <m/>
    <m/>
    <m/>
    <m/>
    <m/>
    <m/>
  </r>
  <r>
    <s v="Lincoln2010Sow27SepIrrFull"/>
    <d v="2010-11-24T00:00:00"/>
    <s v="Conquest"/>
    <m/>
    <n v="265.8"/>
    <n v="0.28499999999999998"/>
    <n v="0.32400000000000001"/>
    <n v="0.15833333333333333"/>
    <n v="9.6000000000000002E-2"/>
    <n v="0.12533333333333332"/>
    <n v="0.157"/>
    <n v="0.12033333333333332"/>
    <n v="6.3E-2"/>
    <m/>
    <m/>
    <m/>
    <m/>
    <n v="346.83333333333337"/>
    <n v="0"/>
    <m/>
    <m/>
    <m/>
    <m/>
    <m/>
    <m/>
    <m/>
    <m/>
    <m/>
    <n v="0.85563660190519586"/>
    <m/>
    <m/>
    <m/>
    <n v="0"/>
    <m/>
    <m/>
    <m/>
    <m/>
    <m/>
    <n v="182.28818381096158"/>
    <m/>
    <m/>
    <m/>
    <m/>
    <m/>
    <m/>
    <m/>
    <m/>
    <m/>
    <m/>
    <m/>
    <m/>
    <m/>
    <m/>
    <m/>
    <m/>
    <n v="164.54514952237176"/>
    <m/>
    <m/>
    <m/>
    <m/>
    <m/>
    <m/>
    <m/>
    <m/>
    <m/>
    <m/>
    <m/>
    <m/>
    <m/>
    <m/>
    <m/>
    <m/>
    <m/>
    <m/>
    <m/>
    <m/>
    <m/>
  </r>
  <r>
    <s v="Lincoln2010Sow27AugIrrHalf"/>
    <d v="2010-11-24T00:00:00"/>
    <s v="Conquest"/>
    <m/>
    <n v="219.75"/>
    <n v="0.22275000000000003"/>
    <n v="0.26049999999999995"/>
    <n v="0.12125"/>
    <n v="0.09"/>
    <n v="0.106"/>
    <n v="0.10925000000000001"/>
    <n v="9.5249999999999987E-2"/>
    <n v="9.375E-2"/>
    <m/>
    <m/>
    <m/>
    <m/>
    <n v="610.85"/>
    <n v="58.43960034333675"/>
    <m/>
    <m/>
    <m/>
    <m/>
    <m/>
    <m/>
    <m/>
    <m/>
    <m/>
    <n v="0.82244268066187032"/>
    <m/>
    <m/>
    <m/>
    <n v="0"/>
    <m/>
    <m/>
    <m/>
    <m/>
    <m/>
    <n v="105.0635484213179"/>
    <m/>
    <m/>
    <m/>
    <m/>
    <m/>
    <m/>
    <m/>
    <m/>
    <m/>
    <m/>
    <m/>
    <m/>
    <m/>
    <m/>
    <m/>
    <m/>
    <n v="270.08310053786744"/>
    <m/>
    <m/>
    <m/>
    <m/>
    <m/>
    <m/>
    <m/>
    <m/>
    <m/>
    <m/>
    <m/>
    <m/>
    <m/>
    <m/>
    <m/>
    <m/>
    <m/>
    <m/>
    <m/>
    <m/>
    <m/>
  </r>
  <r>
    <s v="Lincoln2010Sow27SepIrrHalf"/>
    <d v="2010-11-24T00:00:00"/>
    <s v="Conquest"/>
    <m/>
    <n v="209.4666666666667"/>
    <n v="0.20233333333333331"/>
    <n v="0.25600000000000001"/>
    <n v="0.13233333333333333"/>
    <n v="9.0333333333333335E-2"/>
    <n v="8.7999999999999995E-2"/>
    <n v="9.7333333333333341E-2"/>
    <n v="0.11533333333333333"/>
    <n v="6.5666666666666665E-2"/>
    <m/>
    <m/>
    <m/>
    <m/>
    <n v="339.45"/>
    <n v="0"/>
    <m/>
    <m/>
    <m/>
    <m/>
    <m/>
    <m/>
    <m/>
    <m/>
    <m/>
    <n v="0.76254426817713494"/>
    <m/>
    <m/>
    <m/>
    <n v="0"/>
    <m/>
    <m/>
    <m/>
    <m/>
    <m/>
    <n v="169.26399778205268"/>
    <m/>
    <m/>
    <m/>
    <m/>
    <m/>
    <m/>
    <m/>
    <m/>
    <m/>
    <m/>
    <m/>
    <m/>
    <m/>
    <m/>
    <m/>
    <m/>
    <n v="170.1860022179473"/>
    <m/>
    <m/>
    <m/>
    <m/>
    <m/>
    <m/>
    <m/>
    <m/>
    <m/>
    <m/>
    <m/>
    <m/>
    <m/>
    <m/>
    <m/>
    <m/>
    <m/>
    <m/>
    <m/>
    <m/>
    <m/>
  </r>
  <r>
    <s v="Lincoln2010Sow27AugIrrHalf2"/>
    <d v="2010-11-24T00:00:00"/>
    <s v="Conquest"/>
    <m/>
    <n v="204.09999999999997"/>
    <n v="0.15049999999999999"/>
    <n v="0.23649999999999999"/>
    <n v="0.11625000000000001"/>
    <n v="9.0999999999999998E-2"/>
    <n v="0.11550000000000001"/>
    <n v="0.1"/>
    <n v="9.799999999999999E-2"/>
    <n v="0.11275000000000002"/>
    <m/>
    <m/>
    <m/>
    <m/>
    <n v="607.73749999999995"/>
    <n v="59.895946594760531"/>
    <m/>
    <m/>
    <m/>
    <m/>
    <m/>
    <m/>
    <m/>
    <m/>
    <m/>
    <n v="0.74074963368730617"/>
    <m/>
    <m/>
    <m/>
    <n v="0"/>
    <m/>
    <m/>
    <m/>
    <m/>
    <m/>
    <n v="106.32011801982367"/>
    <m/>
    <m/>
    <m/>
    <m/>
    <m/>
    <m/>
    <m/>
    <m/>
    <m/>
    <m/>
    <m/>
    <m/>
    <m/>
    <m/>
    <m/>
    <m/>
    <n v="250.03854022778128"/>
    <m/>
    <m/>
    <m/>
    <m/>
    <m/>
    <m/>
    <m/>
    <m/>
    <m/>
    <m/>
    <m/>
    <m/>
    <m/>
    <m/>
    <m/>
    <m/>
    <m/>
    <m/>
    <m/>
    <m/>
    <m/>
  </r>
  <r>
    <s v="Lincoln2010Sow27SepIrrHalf2"/>
    <d v="2010-11-24T00:00:00"/>
    <s v="Conquest"/>
    <m/>
    <n v="256"/>
    <n v="0.252"/>
    <n v="0.31299999999999994"/>
    <n v="0.15600000000000003"/>
    <n v="8.900000000000001E-2"/>
    <n v="9.6000000000000002E-2"/>
    <n v="0.11349999999999999"/>
    <n v="0.125"/>
    <n v="0.13550000000000001"/>
    <m/>
    <m/>
    <m/>
    <m/>
    <n v="349.07499999999999"/>
    <n v="0"/>
    <m/>
    <m/>
    <m/>
    <m/>
    <m/>
    <m/>
    <m/>
    <m/>
    <m/>
    <n v="0.78059866699901703"/>
    <m/>
    <m/>
    <m/>
    <n v="0"/>
    <m/>
    <m/>
    <m/>
    <m/>
    <m/>
    <n v="184.44500498623518"/>
    <m/>
    <m/>
    <m/>
    <m/>
    <m/>
    <m/>
    <m/>
    <m/>
    <m/>
    <m/>
    <m/>
    <m/>
    <m/>
    <m/>
    <m/>
    <m/>
    <n v="164.62999501376481"/>
    <m/>
    <m/>
    <m/>
    <m/>
    <m/>
    <m/>
    <m/>
    <m/>
    <m/>
    <m/>
    <m/>
    <m/>
    <m/>
    <m/>
    <m/>
    <m/>
    <m/>
    <m/>
    <m/>
    <m/>
    <m/>
  </r>
  <r>
    <s v="Lincoln2010Sow27AugIrrNil"/>
    <d v="2010-11-24T00:00:00"/>
    <s v="Conquest"/>
    <m/>
    <n v="168.2"/>
    <n v="0.12625"/>
    <n v="0.14899999999999999"/>
    <n v="9.3250000000000013E-2"/>
    <n v="8.0250000000000002E-2"/>
    <n v="8.5499999999999993E-2"/>
    <n v="9.9250000000000005E-2"/>
    <n v="0.10149999999999998"/>
    <n v="0.10600000000000001"/>
    <m/>
    <m/>
    <m/>
    <m/>
    <n v="618.27499999999998"/>
    <n v="75.29714815741923"/>
    <m/>
    <m/>
    <m/>
    <m/>
    <m/>
    <m/>
    <m/>
    <m/>
    <m/>
    <n v="0.75370080296630082"/>
    <m/>
    <m/>
    <m/>
    <n v="0"/>
    <m/>
    <m/>
    <m/>
    <m/>
    <m/>
    <n v="87.981725848246896"/>
    <m/>
    <m/>
    <m/>
    <m/>
    <m/>
    <m/>
    <m/>
    <m/>
    <m/>
    <m/>
    <m/>
    <m/>
    <m/>
    <m/>
    <m/>
    <m/>
    <n v="218.9745223635708"/>
    <m/>
    <m/>
    <m/>
    <m/>
    <m/>
    <m/>
    <m/>
    <m/>
    <m/>
    <m/>
    <m/>
    <m/>
    <m/>
    <m/>
    <m/>
    <m/>
    <m/>
    <m/>
    <m/>
    <m/>
    <m/>
  </r>
  <r>
    <s v="Lincoln2010Sow27SepIrrNil"/>
    <d v="2010-11-24T00:00:00"/>
    <s v="Conquest"/>
    <m/>
    <n v="218.8"/>
    <n v="0.16300000000000001"/>
    <n v="0.21950000000000003"/>
    <n v="0.161"/>
    <n v="0.10850000000000001"/>
    <n v="8.5000000000000006E-2"/>
    <n v="0.10825"/>
    <n v="0.12175000000000001"/>
    <n v="0.127"/>
    <m/>
    <m/>
    <m/>
    <m/>
    <n v="358.13749999999999"/>
    <n v="0"/>
    <m/>
    <m/>
    <m/>
    <m/>
    <m/>
    <m/>
    <m/>
    <m/>
    <m/>
    <n v="0.81455308926787007"/>
    <m/>
    <m/>
    <m/>
    <n v="0"/>
    <m/>
    <m/>
    <m/>
    <m/>
    <m/>
    <n v="171.33865988475887"/>
    <m/>
    <m/>
    <m/>
    <m/>
    <m/>
    <m/>
    <m/>
    <m/>
    <m/>
    <m/>
    <m/>
    <m/>
    <m/>
    <m/>
    <m/>
    <m/>
    <n v="186.79884011524115"/>
    <m/>
    <m/>
    <m/>
    <m/>
    <m/>
    <m/>
    <m/>
    <m/>
    <m/>
    <m/>
    <m/>
    <m/>
    <m/>
    <m/>
    <m/>
    <m/>
    <m/>
    <m/>
    <m/>
    <m/>
    <m/>
  </r>
  <r>
    <s v="Lincoln2010Sow27AugIrrFull"/>
    <d v="2010-12-03T00:00:00"/>
    <m/>
    <m/>
    <m/>
    <m/>
    <m/>
    <m/>
    <m/>
    <m/>
    <m/>
    <m/>
    <m/>
    <m/>
    <m/>
    <m/>
    <m/>
    <m/>
    <m/>
    <m/>
    <m/>
    <m/>
    <m/>
    <m/>
    <m/>
    <m/>
    <m/>
    <m/>
    <n v="0.752470172924718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0-12-03T00:00:00"/>
    <m/>
    <m/>
    <m/>
    <m/>
    <m/>
    <m/>
    <m/>
    <m/>
    <m/>
    <m/>
    <m/>
    <m/>
    <m/>
    <m/>
    <m/>
    <m/>
    <m/>
    <m/>
    <m/>
    <m/>
    <m/>
    <m/>
    <m/>
    <m/>
    <m/>
    <m/>
    <n v="0.84929422429422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0-12-03T00:00:00"/>
    <m/>
    <m/>
    <m/>
    <m/>
    <m/>
    <m/>
    <m/>
    <m/>
    <m/>
    <m/>
    <m/>
    <m/>
    <m/>
    <m/>
    <m/>
    <m/>
    <m/>
    <m/>
    <m/>
    <m/>
    <m/>
    <m/>
    <m/>
    <m/>
    <m/>
    <m/>
    <n v="0.815084116220479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0-12-03T00:00:00"/>
    <m/>
    <m/>
    <m/>
    <m/>
    <m/>
    <m/>
    <m/>
    <m/>
    <m/>
    <m/>
    <m/>
    <m/>
    <m/>
    <m/>
    <m/>
    <m/>
    <m/>
    <m/>
    <m/>
    <m/>
    <m/>
    <m/>
    <m/>
    <m/>
    <m/>
    <m/>
    <n v="0.773808472672108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0-12-03T00:00:00"/>
    <m/>
    <m/>
    <m/>
    <m/>
    <m/>
    <m/>
    <m/>
    <m/>
    <m/>
    <m/>
    <m/>
    <m/>
    <m/>
    <m/>
    <m/>
    <m/>
    <m/>
    <m/>
    <m/>
    <m/>
    <m/>
    <m/>
    <m/>
    <m/>
    <m/>
    <m/>
    <n v="0.797123541441723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0-12-03T00:00:00"/>
    <m/>
    <m/>
    <m/>
    <m/>
    <m/>
    <m/>
    <m/>
    <m/>
    <m/>
    <m/>
    <m/>
    <m/>
    <m/>
    <m/>
    <m/>
    <m/>
    <m/>
    <m/>
    <m/>
    <m/>
    <m/>
    <m/>
    <m/>
    <m/>
    <m/>
    <m/>
    <n v="0.788964823055732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0-12-03T00:00:00"/>
    <m/>
    <m/>
    <m/>
    <m/>
    <m/>
    <m/>
    <m/>
    <m/>
    <m/>
    <m/>
    <m/>
    <m/>
    <m/>
    <m/>
    <m/>
    <m/>
    <m/>
    <m/>
    <m/>
    <m/>
    <m/>
    <m/>
    <m/>
    <m/>
    <m/>
    <m/>
    <n v="0.693111307884035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0-12-03T00:00:00"/>
    <m/>
    <m/>
    <m/>
    <m/>
    <m/>
    <m/>
    <m/>
    <m/>
    <m/>
    <m/>
    <m/>
    <m/>
    <m/>
    <m/>
    <m/>
    <m/>
    <m/>
    <m/>
    <m/>
    <m/>
    <m/>
    <m/>
    <m/>
    <m/>
    <m/>
    <m/>
    <n v="0.79544386589841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0-12-09T00:00:00"/>
    <s v="Conquest"/>
    <m/>
    <m/>
    <m/>
    <m/>
    <m/>
    <m/>
    <m/>
    <m/>
    <m/>
    <m/>
    <m/>
    <m/>
    <m/>
    <m/>
    <n v="800.73749999999995"/>
    <n v="199.94571411905582"/>
    <m/>
    <m/>
    <m/>
    <m/>
    <m/>
    <m/>
    <m/>
    <m/>
    <m/>
    <m/>
    <m/>
    <m/>
    <m/>
    <n v="7.7973699929199798"/>
    <m/>
    <m/>
    <n v="1.6326141584213723"/>
    <m/>
    <m/>
    <n v="95.758676409698936"/>
    <m/>
    <m/>
    <m/>
    <m/>
    <m/>
    <m/>
    <m/>
    <m/>
    <m/>
    <m/>
    <m/>
    <m/>
    <m/>
    <m/>
    <m/>
    <m/>
    <n v="497.2357394783254"/>
    <m/>
    <m/>
    <m/>
    <m/>
    <m/>
    <m/>
    <m/>
    <m/>
    <m/>
    <m/>
    <m/>
    <m/>
    <m/>
    <m/>
    <m/>
    <m/>
    <m/>
    <m/>
    <m/>
    <m/>
    <m/>
  </r>
  <r>
    <s v="Lincoln2010Sow27SepIrrFull"/>
    <d v="2010-12-09T00:00:00"/>
    <s v="Conquest"/>
    <m/>
    <m/>
    <m/>
    <m/>
    <m/>
    <m/>
    <m/>
    <m/>
    <m/>
    <m/>
    <m/>
    <m/>
    <m/>
    <m/>
    <n v="959.63333333333344"/>
    <n v="196.6865915954557"/>
    <m/>
    <m/>
    <m/>
    <m/>
    <m/>
    <m/>
    <m/>
    <m/>
    <m/>
    <m/>
    <m/>
    <m/>
    <m/>
    <n v="14.895517901984466"/>
    <m/>
    <m/>
    <n v="4.3232652358941586"/>
    <m/>
    <m/>
    <n v="211.17077395304392"/>
    <m/>
    <m/>
    <m/>
    <m/>
    <m/>
    <m/>
    <m/>
    <m/>
    <m/>
    <m/>
    <m/>
    <m/>
    <m/>
    <m/>
    <m/>
    <m/>
    <n v="536.88044988284923"/>
    <m/>
    <m/>
    <m/>
    <m/>
    <m/>
    <m/>
    <m/>
    <m/>
    <m/>
    <m/>
    <m/>
    <m/>
    <m/>
    <m/>
    <m/>
    <m/>
    <m/>
    <m/>
    <m/>
    <m/>
    <m/>
  </r>
  <r>
    <s v="Lincoln2010Sow27AugIrrHalf"/>
    <d v="2010-12-09T00:00:00"/>
    <s v="Conquest"/>
    <m/>
    <m/>
    <m/>
    <m/>
    <m/>
    <m/>
    <m/>
    <m/>
    <m/>
    <m/>
    <m/>
    <m/>
    <m/>
    <m/>
    <n v="1020.3125"/>
    <n v="268.92639187501703"/>
    <m/>
    <m/>
    <m/>
    <m/>
    <m/>
    <m/>
    <m/>
    <m/>
    <m/>
    <m/>
    <m/>
    <m/>
    <m/>
    <n v="16.132074851652355"/>
    <m/>
    <m/>
    <n v="2.3244238518077047"/>
    <m/>
    <m/>
    <n v="141.2240717701799"/>
    <m/>
    <m/>
    <m/>
    <m/>
    <m/>
    <m/>
    <m/>
    <m/>
    <m/>
    <m/>
    <m/>
    <m/>
    <m/>
    <m/>
    <m/>
    <m/>
    <n v="594.02996150315062"/>
    <m/>
    <m/>
    <m/>
    <m/>
    <m/>
    <m/>
    <m/>
    <m/>
    <m/>
    <m/>
    <m/>
    <m/>
    <m/>
    <m/>
    <m/>
    <m/>
    <m/>
    <m/>
    <m/>
    <m/>
    <m/>
  </r>
  <r>
    <s v="Lincoln2010Sow27SepIrrHalf"/>
    <d v="2010-12-09T00:00:00"/>
    <s v="Conquest"/>
    <m/>
    <m/>
    <m/>
    <m/>
    <m/>
    <m/>
    <m/>
    <m/>
    <m/>
    <m/>
    <m/>
    <m/>
    <m/>
    <m/>
    <n v="643.75"/>
    <n v="149.74980868584882"/>
    <m/>
    <m/>
    <m/>
    <m/>
    <m/>
    <m/>
    <m/>
    <m/>
    <m/>
    <m/>
    <m/>
    <m/>
    <m/>
    <n v="16.585932220355012"/>
    <m/>
    <m/>
    <n v="2.4930872315809229"/>
    <m/>
    <m/>
    <n v="134.21254827471992"/>
    <m/>
    <m/>
    <m/>
    <m/>
    <m/>
    <m/>
    <m/>
    <m/>
    <m/>
    <m/>
    <m/>
    <m/>
    <m/>
    <m/>
    <m/>
    <m/>
    <n v="343.20171081907631"/>
    <m/>
    <m/>
    <m/>
    <m/>
    <m/>
    <m/>
    <m/>
    <m/>
    <m/>
    <m/>
    <m/>
    <m/>
    <m/>
    <m/>
    <m/>
    <m/>
    <m/>
    <m/>
    <m/>
    <m/>
    <m/>
  </r>
  <r>
    <s v="Lincoln2010Sow27AugIrrHalf2"/>
    <d v="2010-12-09T00:00:00"/>
    <s v="Conquest"/>
    <m/>
    <m/>
    <m/>
    <m/>
    <m/>
    <m/>
    <m/>
    <m/>
    <m/>
    <m/>
    <m/>
    <m/>
    <m/>
    <m/>
    <n v="974.52499999999998"/>
    <n v="273.27793872622368"/>
    <m/>
    <m/>
    <m/>
    <m/>
    <m/>
    <m/>
    <m/>
    <m/>
    <m/>
    <m/>
    <m/>
    <m/>
    <m/>
    <n v="24.601326760186659"/>
    <m/>
    <m/>
    <n v="1.9574019121599044"/>
    <m/>
    <m/>
    <n v="119.30157421140862"/>
    <m/>
    <m/>
    <m/>
    <m/>
    <m/>
    <m/>
    <m/>
    <m/>
    <m/>
    <m/>
    <m/>
    <m/>
    <m/>
    <m/>
    <m/>
    <m/>
    <n v="557.34416030218108"/>
    <m/>
    <m/>
    <m/>
    <m/>
    <m/>
    <m/>
    <m/>
    <m/>
    <m/>
    <m/>
    <m/>
    <m/>
    <m/>
    <m/>
    <m/>
    <m/>
    <m/>
    <m/>
    <m/>
    <m/>
    <m/>
  </r>
  <r>
    <s v="Lincoln2010Sow27SepIrrHalf2"/>
    <d v="2010-12-09T00:00:00"/>
    <s v="Conquest"/>
    <m/>
    <m/>
    <m/>
    <m/>
    <m/>
    <m/>
    <m/>
    <m/>
    <m/>
    <m/>
    <m/>
    <m/>
    <m/>
    <m/>
    <n v="698.7"/>
    <n v="134.82893271064827"/>
    <m/>
    <m/>
    <m/>
    <m/>
    <m/>
    <m/>
    <m/>
    <m/>
    <m/>
    <m/>
    <m/>
    <m/>
    <m/>
    <n v="23.609749879321573"/>
    <m/>
    <m/>
    <n v="2.8518439761431642"/>
    <m/>
    <m/>
    <n v="154.23012274050154"/>
    <m/>
    <m/>
    <m/>
    <m/>
    <m/>
    <m/>
    <m/>
    <m/>
    <m/>
    <m/>
    <m/>
    <m/>
    <m/>
    <m/>
    <m/>
    <m/>
    <n v="386.03119466952853"/>
    <m/>
    <m/>
    <m/>
    <m/>
    <m/>
    <m/>
    <m/>
    <m/>
    <m/>
    <m/>
    <m/>
    <m/>
    <m/>
    <m/>
    <m/>
    <m/>
    <m/>
    <m/>
    <m/>
    <m/>
    <m/>
  </r>
  <r>
    <s v="Lincoln2010Sow27AugIrrNil"/>
    <d v="2010-12-09T00:00:00"/>
    <s v="Conquest"/>
    <m/>
    <m/>
    <m/>
    <m/>
    <m/>
    <m/>
    <m/>
    <m/>
    <m/>
    <m/>
    <m/>
    <m/>
    <m/>
    <m/>
    <n v="772.38750000000005"/>
    <n v="239.40958156271455"/>
    <m/>
    <m/>
    <m/>
    <m/>
    <m/>
    <m/>
    <m/>
    <m/>
    <m/>
    <m/>
    <m/>
    <m/>
    <m/>
    <n v="28.403485033883051"/>
    <m/>
    <m/>
    <n v="0.93147608756514755"/>
    <m/>
    <m/>
    <n v="88.79689933052812"/>
    <m/>
    <m/>
    <m/>
    <m/>
    <m/>
    <m/>
    <m/>
    <m/>
    <m/>
    <m/>
    <m/>
    <m/>
    <m/>
    <m/>
    <m/>
    <m/>
    <n v="415.77753407287418"/>
    <m/>
    <m/>
    <m/>
    <m/>
    <m/>
    <m/>
    <m/>
    <m/>
    <m/>
    <m/>
    <m/>
    <m/>
    <m/>
    <m/>
    <m/>
    <m/>
    <m/>
    <m/>
    <m/>
    <m/>
    <m/>
  </r>
  <r>
    <s v="Lincoln2010Sow27SepIrrNil"/>
    <d v="2010-12-09T00:00:00"/>
    <s v="Conquest"/>
    <m/>
    <m/>
    <m/>
    <m/>
    <m/>
    <m/>
    <m/>
    <m/>
    <m/>
    <m/>
    <m/>
    <m/>
    <m/>
    <m/>
    <n v="768.13750000000005"/>
    <n v="184.19967643695057"/>
    <m/>
    <m/>
    <m/>
    <m/>
    <m/>
    <m/>
    <m/>
    <m/>
    <m/>
    <m/>
    <m/>
    <m/>
    <m/>
    <n v="30.034441516289217"/>
    <m/>
    <m/>
    <n v="2.2627142141301211"/>
    <m/>
    <m/>
    <n v="149.11772999507974"/>
    <m/>
    <m/>
    <m/>
    <m/>
    <m/>
    <m/>
    <m/>
    <m/>
    <m/>
    <m/>
    <m/>
    <m/>
    <m/>
    <m/>
    <m/>
    <m/>
    <n v="404.78565205168042"/>
    <m/>
    <m/>
    <m/>
    <m/>
    <m/>
    <m/>
    <m/>
    <m/>
    <m/>
    <m/>
    <m/>
    <m/>
    <m/>
    <m/>
    <m/>
    <m/>
    <m/>
    <m/>
    <m/>
    <m/>
    <m/>
  </r>
  <r>
    <s v="Lincoln2010Sow27AugIrrFull"/>
    <d v="2010-12-22T00:00:00"/>
    <s v="Conquest"/>
    <m/>
    <n v="175.60000000000002"/>
    <n v="0.15000000000000002"/>
    <n v="0.20824999999999996"/>
    <n v="9.6250000000000002E-2"/>
    <n v="8.1500000000000003E-2"/>
    <n v="7.6999999999999999E-2"/>
    <n v="7.4999999999999997E-2"/>
    <n v="8.8999999999999982E-2"/>
    <n v="0.10099999999999999"/>
    <m/>
    <m/>
    <m/>
    <m/>
    <n v="1194"/>
    <n v="399.46376275791221"/>
    <m/>
    <m/>
    <m/>
    <m/>
    <m/>
    <m/>
    <m/>
    <m/>
    <m/>
    <n v="0.84845974889715026"/>
    <m/>
    <m/>
    <m/>
    <n v="5.1369822704644363"/>
    <m/>
    <m/>
    <n v="1.1686860025541463"/>
    <m/>
    <m/>
    <n v="72.86294069100046"/>
    <m/>
    <m/>
    <m/>
    <m/>
    <m/>
    <m/>
    <m/>
    <m/>
    <m/>
    <m/>
    <m/>
    <m/>
    <m/>
    <m/>
    <m/>
    <m/>
    <n v="459.33582980232177"/>
    <m/>
    <m/>
    <m/>
    <m/>
    <m/>
    <m/>
    <m/>
    <m/>
    <m/>
    <m/>
    <m/>
    <m/>
    <m/>
    <m/>
    <m/>
    <m/>
    <m/>
    <m/>
    <m/>
    <m/>
    <m/>
  </r>
  <r>
    <s v="Lincoln2010Sow27SepIrrFull"/>
    <d v="2010-12-22T00:00:00"/>
    <s v="Conquest"/>
    <m/>
    <n v="222.6"/>
    <n v="0.17766666666666667"/>
    <n v="0.25466666666666671"/>
    <n v="0.13666666666666666"/>
    <n v="8.9666666666666672E-2"/>
    <n v="0.11866666666666667"/>
    <n v="0.15633333333333332"/>
    <n v="0.11766666666666666"/>
    <n v="6.1666666666666654E-2"/>
    <m/>
    <m/>
    <m/>
    <m/>
    <n v="1130.4833333333333"/>
    <n v="243.76718432711147"/>
    <m/>
    <m/>
    <m/>
    <m/>
    <m/>
    <m/>
    <m/>
    <m/>
    <m/>
    <n v="0.9029804827166078"/>
    <m/>
    <m/>
    <m/>
    <n v="19.857088958692085"/>
    <m/>
    <m/>
    <n v="1.8929837846063442"/>
    <m/>
    <m/>
    <n v="101.03592701116681"/>
    <m/>
    <m/>
    <m/>
    <m/>
    <m/>
    <m/>
    <m/>
    <m/>
    <m/>
    <m/>
    <m/>
    <m/>
    <m/>
    <m/>
    <m/>
    <m/>
    <n v="447.44895473914619"/>
    <m/>
    <m/>
    <m/>
    <m/>
    <m/>
    <m/>
    <m/>
    <m/>
    <m/>
    <m/>
    <m/>
    <m/>
    <m/>
    <m/>
    <m/>
    <m/>
    <m/>
    <m/>
    <m/>
    <m/>
    <m/>
  </r>
  <r>
    <s v="Lincoln2010Sow27AugIrrHalf"/>
    <d v="2010-12-22T00:00:00"/>
    <s v="Conquest"/>
    <m/>
    <n v="195.04999999999998"/>
    <n v="0.1245"/>
    <n v="0.23600000000000002"/>
    <n v="0.1125"/>
    <n v="9.2249999999999999E-2"/>
    <n v="0.10875"/>
    <n v="0.1105"/>
    <n v="9.8000000000000004E-2"/>
    <n v="9.2749999999999999E-2"/>
    <m/>
    <m/>
    <m/>
    <m/>
    <n v="1379.5875000000001"/>
    <n v="494.97712228481453"/>
    <m/>
    <m/>
    <m/>
    <m/>
    <m/>
    <m/>
    <m/>
    <m/>
    <m/>
    <n v="0.71193529131289068"/>
    <m/>
    <m/>
    <m/>
    <n v="35.374459927487877"/>
    <m/>
    <m/>
    <n v="0.53914597347216209"/>
    <m/>
    <m/>
    <n v="66.1061503597127"/>
    <m/>
    <m/>
    <m/>
    <m/>
    <m/>
    <m/>
    <m/>
    <m/>
    <m/>
    <m/>
    <m/>
    <m/>
    <m/>
    <m/>
    <m/>
    <m/>
    <n v="460.78496364431459"/>
    <m/>
    <m/>
    <m/>
    <m/>
    <m/>
    <m/>
    <m/>
    <m/>
    <m/>
    <m/>
    <m/>
    <m/>
    <m/>
    <m/>
    <m/>
    <m/>
    <m/>
    <m/>
    <m/>
    <m/>
    <m/>
  </r>
  <r>
    <s v="Lincoln2010Sow27SepIrrHalf"/>
    <d v="2010-12-22T00:00:00"/>
    <s v="Conquest"/>
    <m/>
    <n v="153.73333333333332"/>
    <n v="6.8666666666666668E-2"/>
    <n v="0.13799999999999998"/>
    <n v="8.7666666666666671E-2"/>
    <n v="7.6999999999999999E-2"/>
    <n v="8.1333333333333327E-2"/>
    <n v="9.2666666666666675E-2"/>
    <n v="0.11"/>
    <n v="0.11333333333333334"/>
    <m/>
    <m/>
    <m/>
    <m/>
    <n v="1032.8"/>
    <n v="250.87508327819856"/>
    <m/>
    <m/>
    <m/>
    <m/>
    <m/>
    <m/>
    <m/>
    <m/>
    <m/>
    <n v="0.59785117443227298"/>
    <m/>
    <m/>
    <m/>
    <n v="20.140775462768275"/>
    <m/>
    <m/>
    <n v="0.88199698507243107"/>
    <m/>
    <m/>
    <n v="81.87826937892666"/>
    <m/>
    <m/>
    <m/>
    <m/>
    <m/>
    <m/>
    <m/>
    <m/>
    <m/>
    <m/>
    <m/>
    <m/>
    <m/>
    <m/>
    <m/>
    <m/>
    <n v="368.42085765194884"/>
    <m/>
    <m/>
    <m/>
    <m/>
    <m/>
    <m/>
    <m/>
    <m/>
    <m/>
    <m/>
    <m/>
    <m/>
    <m/>
    <m/>
    <m/>
    <m/>
    <m/>
    <m/>
    <m/>
    <m/>
    <m/>
  </r>
  <r>
    <s v="Lincoln2010Sow27AugIrrHalf2"/>
    <d v="2010-12-22T00:00:00"/>
    <s v="Conquest"/>
    <m/>
    <n v="151.54999999999998"/>
    <n v="5.4749999999999993E-2"/>
    <n v="0.13824999999999998"/>
    <n v="8.6500000000000007E-2"/>
    <n v="7.5749999999999998E-2"/>
    <n v="0.10324999999999999"/>
    <n v="9.6499999999999989E-2"/>
    <n v="9.4499999999999987E-2"/>
    <n v="0.10825"/>
    <m/>
    <m/>
    <m/>
    <m/>
    <n v="1114.2625"/>
    <n v="424.8493770137361"/>
    <m/>
    <m/>
    <m/>
    <m/>
    <m/>
    <m/>
    <m/>
    <m/>
    <m/>
    <n v="0.54097887946303269"/>
    <m/>
    <m/>
    <m/>
    <n v="39.982291855115918"/>
    <m/>
    <m/>
    <n v="0.2594812341639553"/>
    <m/>
    <m/>
    <n v="35.103542707465152"/>
    <m/>
    <m/>
    <m/>
    <m/>
    <m/>
    <m/>
    <m/>
    <m/>
    <m/>
    <m/>
    <m/>
    <m/>
    <m/>
    <m/>
    <m/>
    <m/>
    <n v="349.45065685332696"/>
    <m/>
    <m/>
    <m/>
    <m/>
    <m/>
    <m/>
    <m/>
    <m/>
    <m/>
    <m/>
    <m/>
    <m/>
    <m/>
    <m/>
    <m/>
    <m/>
    <m/>
    <m/>
    <m/>
    <m/>
    <m/>
  </r>
  <r>
    <s v="Lincoln2010Sow27SepIrrHalf2"/>
    <d v="2010-12-22T00:00:00"/>
    <s v="Conquest"/>
    <m/>
    <n v="174.3"/>
    <n v="7.5499999999999998E-2"/>
    <n v="0.158"/>
    <n v="0.10300000000000001"/>
    <n v="7.6499999999999999E-2"/>
    <n v="9.4499999999999987E-2"/>
    <n v="0.111"/>
    <n v="0.12050000000000001"/>
    <n v="0.13250000000000001"/>
    <m/>
    <m/>
    <m/>
    <m/>
    <n v="1083.75"/>
    <n v="272.0668544912395"/>
    <m/>
    <m/>
    <m/>
    <m/>
    <m/>
    <m/>
    <m/>
    <m/>
    <m/>
    <n v="0.71714739759340362"/>
    <m/>
    <m/>
    <m/>
    <n v="17.782946814017226"/>
    <m/>
    <m/>
    <n v="0.9517123443144806"/>
    <m/>
    <m/>
    <n v="91.224864138244129"/>
    <m/>
    <m/>
    <m/>
    <m/>
    <m/>
    <m/>
    <m/>
    <m/>
    <m/>
    <m/>
    <m/>
    <m/>
    <m/>
    <m/>
    <m/>
    <m/>
    <n v="392.62531578429088"/>
    <m/>
    <m/>
    <m/>
    <m/>
    <m/>
    <m/>
    <m/>
    <m/>
    <m/>
    <m/>
    <m/>
    <m/>
    <m/>
    <m/>
    <m/>
    <m/>
    <m/>
    <m/>
    <m/>
    <m/>
    <m/>
  </r>
  <r>
    <s v="Lincoln2010Sow27AugIrrNil"/>
    <d v="2010-12-22T00:00:00"/>
    <s v="Conquest"/>
    <m/>
    <n v="136.4"/>
    <n v="5.425E-2"/>
    <n v="0.10150000000000001"/>
    <n v="7.7249999999999999E-2"/>
    <n v="7.2249999999999995E-2"/>
    <n v="7.7249999999999999E-2"/>
    <n v="9.5500000000000002E-2"/>
    <n v="9.9000000000000005E-2"/>
    <n v="0.105"/>
    <m/>
    <m/>
    <m/>
    <m/>
    <n v="956.5"/>
    <n v="390.47883679749259"/>
    <m/>
    <m/>
    <m/>
    <m/>
    <m/>
    <m/>
    <m/>
    <m/>
    <m/>
    <n v="0.26764191797176168"/>
    <m/>
    <m/>
    <m/>
    <n v="57.353192407903819"/>
    <m/>
    <m/>
    <n v="1.7118628702652482E-2"/>
    <m/>
    <m/>
    <n v="3.6764439769310329"/>
    <m/>
    <m/>
    <m/>
    <m/>
    <m/>
    <m/>
    <m/>
    <m/>
    <m/>
    <m/>
    <m/>
    <m/>
    <m/>
    <m/>
    <m/>
    <m/>
    <n v="249.02682424461764"/>
    <m/>
    <m/>
    <m/>
    <m/>
    <m/>
    <m/>
    <m/>
    <m/>
    <m/>
    <m/>
    <m/>
    <m/>
    <m/>
    <m/>
    <m/>
    <m/>
    <m/>
    <m/>
    <m/>
    <m/>
    <m/>
  </r>
  <r>
    <s v="Lincoln2010Sow27SepIrrNil"/>
    <d v="2010-12-22T00:00:00"/>
    <s v="Conquest"/>
    <m/>
    <n v="179.35000000000002"/>
    <n v="7.3499999999999996E-2"/>
    <n v="0.15000000000000002"/>
    <n v="0.13225000000000001"/>
    <n v="9.8500000000000018E-2"/>
    <n v="8.199999999999999E-2"/>
    <n v="0.10774999999999998"/>
    <n v="0.12325000000000001"/>
    <n v="0.1295"/>
    <m/>
    <m/>
    <m/>
    <m/>
    <n v="803.9375"/>
    <n v="214.80151468787099"/>
    <m/>
    <m/>
    <m/>
    <m/>
    <m/>
    <m/>
    <m/>
    <m/>
    <m/>
    <n v="0.42903442582562035"/>
    <m/>
    <m/>
    <m/>
    <n v="21.160392285795144"/>
    <m/>
    <m/>
    <n v="0.39657261079406697"/>
    <m/>
    <m/>
    <n v="55.329223897560993"/>
    <m/>
    <m/>
    <m/>
    <m/>
    <m/>
    <m/>
    <m/>
    <m/>
    <m/>
    <m/>
    <m/>
    <m/>
    <m/>
    <m/>
    <m/>
    <m/>
    <n v="283.45778654125877"/>
    <m/>
    <m/>
    <m/>
    <m/>
    <m/>
    <m/>
    <m/>
    <m/>
    <m/>
    <m/>
    <m/>
    <m/>
    <m/>
    <m/>
    <m/>
    <m/>
    <m/>
    <m/>
    <m/>
    <m/>
    <m/>
  </r>
  <r>
    <s v="Lincoln2010Sow27AugIrrFull"/>
    <d v="2010-12-30T00:00:00"/>
    <s v="Conquest"/>
    <m/>
    <m/>
    <m/>
    <m/>
    <m/>
    <m/>
    <m/>
    <m/>
    <m/>
    <m/>
    <m/>
    <m/>
    <m/>
    <m/>
    <n v="1350.2874999999999"/>
    <n v="605.61701941390243"/>
    <m/>
    <m/>
    <m/>
    <m/>
    <m/>
    <m/>
    <m/>
    <m/>
    <m/>
    <n v="0.78336020028076492"/>
    <m/>
    <m/>
    <m/>
    <n v="25.383210920477147"/>
    <m/>
    <m/>
    <m/>
    <m/>
    <m/>
    <n v="45.2487850230834"/>
    <m/>
    <m/>
    <m/>
    <m/>
    <m/>
    <m/>
    <m/>
    <m/>
    <m/>
    <m/>
    <m/>
    <m/>
    <m/>
    <m/>
    <m/>
    <m/>
    <n v="399.49190819999131"/>
    <m/>
    <m/>
    <m/>
    <m/>
    <m/>
    <m/>
    <m/>
    <m/>
    <m/>
    <m/>
    <m/>
    <m/>
    <m/>
    <m/>
    <m/>
    <m/>
    <m/>
    <m/>
    <m/>
    <m/>
    <m/>
  </r>
  <r>
    <s v="Lincoln2010Sow27SepIrrFull"/>
    <d v="2010-12-30T00:00:00"/>
    <s v="Conquest"/>
    <m/>
    <m/>
    <m/>
    <m/>
    <m/>
    <m/>
    <m/>
    <m/>
    <m/>
    <m/>
    <m/>
    <m/>
    <m/>
    <m/>
    <n v="1291.1166666666666"/>
    <n v="382.31742261965934"/>
    <m/>
    <m/>
    <m/>
    <m/>
    <m/>
    <m/>
    <m/>
    <m/>
    <m/>
    <n v="0.92077111332736716"/>
    <m/>
    <m/>
    <m/>
    <n v="22.046805382634364"/>
    <m/>
    <m/>
    <m/>
    <m/>
    <m/>
    <n v="95.283989125352221"/>
    <m/>
    <m/>
    <m/>
    <m/>
    <m/>
    <m/>
    <m/>
    <m/>
    <m/>
    <m/>
    <m/>
    <m/>
    <m/>
    <m/>
    <m/>
    <m/>
    <n v="450.57699380992278"/>
    <m/>
    <m/>
    <m/>
    <m/>
    <m/>
    <m/>
    <m/>
    <m/>
    <m/>
    <m/>
    <m/>
    <m/>
    <m/>
    <m/>
    <m/>
    <m/>
    <m/>
    <m/>
    <m/>
    <m/>
    <m/>
  </r>
  <r>
    <s v="Lincoln2010Sow27AugIrrHalf"/>
    <d v="2010-12-30T00:00:00"/>
    <s v="Conquest"/>
    <m/>
    <m/>
    <m/>
    <m/>
    <m/>
    <m/>
    <m/>
    <m/>
    <m/>
    <m/>
    <m/>
    <m/>
    <m/>
    <m/>
    <n v="1328.325"/>
    <n v="614.55352123943987"/>
    <m/>
    <m/>
    <m/>
    <m/>
    <m/>
    <m/>
    <m/>
    <m/>
    <m/>
    <n v="0.46559103139755775"/>
    <m/>
    <m/>
    <m/>
    <n v="70.337264125430593"/>
    <m/>
    <m/>
    <m/>
    <m/>
    <m/>
    <n v="13.216665493121383"/>
    <m/>
    <m/>
    <m/>
    <m/>
    <m/>
    <m/>
    <m/>
    <m/>
    <m/>
    <m/>
    <m/>
    <m/>
    <m/>
    <m/>
    <m/>
    <m/>
    <n v="324.49929909696039"/>
    <m/>
    <m/>
    <m/>
    <m/>
    <m/>
    <m/>
    <m/>
    <m/>
    <m/>
    <m/>
    <m/>
    <m/>
    <m/>
    <m/>
    <m/>
    <m/>
    <m/>
    <m/>
    <m/>
    <m/>
    <m/>
  </r>
  <r>
    <s v="Lincoln2010Sow27SepIrrHalf"/>
    <d v="2010-12-30T00:00:00"/>
    <s v="Conquest"/>
    <m/>
    <m/>
    <m/>
    <m/>
    <m/>
    <m/>
    <m/>
    <m/>
    <m/>
    <m/>
    <m/>
    <m/>
    <m/>
    <m/>
    <n v="1008.65"/>
    <n v="375.5554117748585"/>
    <m/>
    <m/>
    <m/>
    <m/>
    <m/>
    <m/>
    <m/>
    <m/>
    <m/>
    <n v="0.72281369829262543"/>
    <m/>
    <m/>
    <m/>
    <n v="26.104292726623207"/>
    <m/>
    <m/>
    <m/>
    <m/>
    <m/>
    <n v="52.661589578945225"/>
    <m/>
    <m/>
    <m/>
    <m/>
    <m/>
    <m/>
    <m/>
    <m/>
    <m/>
    <m/>
    <m/>
    <m/>
    <m/>
    <m/>
    <m/>
    <m/>
    <n v="293.9600292817189"/>
    <m/>
    <m/>
    <m/>
    <m/>
    <m/>
    <m/>
    <m/>
    <m/>
    <m/>
    <m/>
    <m/>
    <m/>
    <m/>
    <m/>
    <m/>
    <m/>
    <m/>
    <m/>
    <m/>
    <m/>
    <m/>
  </r>
  <r>
    <s v="Lincoln2010Sow27AugIrrHalf2"/>
    <d v="2010-12-30T00:00:00"/>
    <s v="Conquest"/>
    <m/>
    <m/>
    <m/>
    <m/>
    <m/>
    <m/>
    <m/>
    <m/>
    <m/>
    <m/>
    <m/>
    <m/>
    <m/>
    <m/>
    <n v="1135.1875"/>
    <n v="527.08764469119365"/>
    <m/>
    <m/>
    <m/>
    <m/>
    <m/>
    <m/>
    <m/>
    <m/>
    <m/>
    <n v="0.39674948337570543"/>
    <m/>
    <m/>
    <m/>
    <n v="57.558119322611972"/>
    <m/>
    <m/>
    <m/>
    <m/>
    <m/>
    <n v="9.4026365125319931"/>
    <m/>
    <m/>
    <m/>
    <m/>
    <m/>
    <m/>
    <m/>
    <m/>
    <m/>
    <m/>
    <m/>
    <m/>
    <m/>
    <m/>
    <m/>
    <m/>
    <n v="267.59958345233292"/>
    <m/>
    <m/>
    <m/>
    <m/>
    <m/>
    <m/>
    <m/>
    <m/>
    <m/>
    <m/>
    <m/>
    <m/>
    <m/>
    <m/>
    <m/>
    <m/>
    <m/>
    <m/>
    <m/>
    <m/>
    <m/>
  </r>
  <r>
    <s v="Lincoln2010Sow27SepIrrHalf2"/>
    <d v="2010-12-30T00:00:00"/>
    <s v="Conquest"/>
    <m/>
    <m/>
    <m/>
    <m/>
    <m/>
    <m/>
    <m/>
    <m/>
    <m/>
    <m/>
    <m/>
    <m/>
    <m/>
    <m/>
    <n v="1047.5999999999999"/>
    <n v="381.61636369445995"/>
    <m/>
    <m/>
    <m/>
    <m/>
    <m/>
    <m/>
    <m/>
    <m/>
    <m/>
    <n v="0.69143366220561731"/>
    <m/>
    <m/>
    <m/>
    <n v="31.756628814286195"/>
    <m/>
    <m/>
    <m/>
    <m/>
    <m/>
    <n v="58.833912210152278"/>
    <m/>
    <m/>
    <m/>
    <m/>
    <m/>
    <m/>
    <m/>
    <m/>
    <m/>
    <m/>
    <m/>
    <m/>
    <m/>
    <m/>
    <m/>
    <m/>
    <n v="306.3300354440247"/>
    <m/>
    <m/>
    <m/>
    <m/>
    <m/>
    <m/>
    <m/>
    <m/>
    <m/>
    <m/>
    <m/>
    <m/>
    <m/>
    <m/>
    <m/>
    <m/>
    <m/>
    <m/>
    <m/>
    <m/>
    <m/>
  </r>
  <r>
    <s v="Lincoln2010Sow27AugIrrNil"/>
    <d v="2010-12-30T00:00:00"/>
    <s v="Conquest"/>
    <m/>
    <m/>
    <m/>
    <m/>
    <m/>
    <m/>
    <m/>
    <m/>
    <m/>
    <m/>
    <m/>
    <m/>
    <m/>
    <m/>
    <n v="798.42499999999995"/>
    <n v="360.61962074876459"/>
    <m/>
    <m/>
    <m/>
    <m/>
    <m/>
    <m/>
    <m/>
    <m/>
    <m/>
    <n v="0.19594898313919873"/>
    <m/>
    <m/>
    <m/>
    <n v="51.084079103042903"/>
    <m/>
    <m/>
    <m/>
    <m/>
    <m/>
    <n v="0"/>
    <m/>
    <m/>
    <m/>
    <m/>
    <m/>
    <m/>
    <m/>
    <m/>
    <m/>
    <m/>
    <m/>
    <m/>
    <m/>
    <m/>
    <m/>
    <m/>
    <n v="177.99792016377404"/>
    <m/>
    <m/>
    <m/>
    <m/>
    <m/>
    <m/>
    <m/>
    <m/>
    <m/>
    <m/>
    <m/>
    <m/>
    <m/>
    <m/>
    <m/>
    <m/>
    <m/>
    <m/>
    <m/>
    <m/>
    <m/>
  </r>
  <r>
    <s v="Lincoln2010Sow27SepIrrNil"/>
    <d v="2010-12-30T00:00:00"/>
    <s v="Conquest"/>
    <m/>
    <m/>
    <m/>
    <m/>
    <m/>
    <m/>
    <m/>
    <m/>
    <m/>
    <m/>
    <m/>
    <m/>
    <m/>
    <m/>
    <n v="777.17499999999995"/>
    <n v="297.0462890048467"/>
    <m/>
    <m/>
    <m/>
    <m/>
    <m/>
    <m/>
    <m/>
    <m/>
    <m/>
    <n v="0.30854840929818228"/>
    <m/>
    <m/>
    <m/>
    <n v="52.889321366824198"/>
    <m/>
    <m/>
    <m/>
    <m/>
    <m/>
    <n v="2.4790199971710196"/>
    <m/>
    <m/>
    <m/>
    <m/>
    <m/>
    <m/>
    <m/>
    <m/>
    <m/>
    <m/>
    <m/>
    <m/>
    <m/>
    <m/>
    <m/>
    <m/>
    <n v="195.37579061284106"/>
    <m/>
    <m/>
    <m/>
    <m/>
    <m/>
    <m/>
    <m/>
    <m/>
    <m/>
    <m/>
    <m/>
    <m/>
    <m/>
    <m/>
    <m/>
    <m/>
    <m/>
    <m/>
    <m/>
    <m/>
    <m/>
  </r>
  <r>
    <s v="Lincoln2010Sow27AugIrrFull"/>
    <d v="2011-01-07T00:00:00"/>
    <s v="Conquest"/>
    <m/>
    <m/>
    <m/>
    <m/>
    <m/>
    <m/>
    <m/>
    <m/>
    <m/>
    <m/>
    <m/>
    <m/>
    <m/>
    <m/>
    <n v="1321.35"/>
    <n v="626.5781649233968"/>
    <m/>
    <m/>
    <m/>
    <m/>
    <m/>
    <m/>
    <m/>
    <m/>
    <m/>
    <m/>
    <m/>
    <m/>
    <m/>
    <n v="57.734555003350316"/>
    <m/>
    <m/>
    <n v="7.1953262232337278E-2"/>
    <m/>
    <m/>
    <n v="5.144981062128358"/>
    <m/>
    <m/>
    <m/>
    <m/>
    <m/>
    <m/>
    <m/>
    <m/>
    <m/>
    <m/>
    <m/>
    <m/>
    <m/>
    <m/>
    <m/>
    <m/>
    <n v="344.28802585002029"/>
    <m/>
    <m/>
    <m/>
    <m/>
    <m/>
    <m/>
    <m/>
    <m/>
    <m/>
    <m/>
    <m/>
    <m/>
    <m/>
    <m/>
    <m/>
    <m/>
    <m/>
    <m/>
    <m/>
    <m/>
    <m/>
  </r>
  <r>
    <s v="Lincoln2010Sow27SepIrrFull"/>
    <d v="2011-01-07T00:00:00"/>
    <s v="Conquest"/>
    <m/>
    <m/>
    <m/>
    <m/>
    <m/>
    <m/>
    <m/>
    <m/>
    <m/>
    <m/>
    <m/>
    <m/>
    <m/>
    <m/>
    <n v="1463.3666666666666"/>
    <n v="654.78787829344833"/>
    <m/>
    <m/>
    <m/>
    <m/>
    <m/>
    <m/>
    <m/>
    <m/>
    <m/>
    <m/>
    <m/>
    <m/>
    <m/>
    <n v="26.44140091782895"/>
    <m/>
    <m/>
    <n v="1.3666635293641101"/>
    <m/>
    <m/>
    <n v="75.335103402963611"/>
    <m/>
    <m/>
    <m/>
    <m/>
    <m/>
    <m/>
    <m/>
    <m/>
    <m/>
    <m/>
    <m/>
    <m/>
    <m/>
    <m/>
    <m/>
    <m/>
    <n v="402.65002756080958"/>
    <m/>
    <m/>
    <m/>
    <m/>
    <m/>
    <m/>
    <m/>
    <m/>
    <m/>
    <m/>
    <m/>
    <m/>
    <m/>
    <m/>
    <m/>
    <m/>
    <m/>
    <m/>
    <m/>
    <m/>
    <m/>
  </r>
  <r>
    <s v="Lincoln2010Sow27AugIrrHalf"/>
    <d v="2011-01-07T00:00:00"/>
    <s v="Conquest"/>
    <m/>
    <m/>
    <m/>
    <m/>
    <m/>
    <m/>
    <m/>
    <m/>
    <m/>
    <m/>
    <m/>
    <m/>
    <m/>
    <m/>
    <n v="1328.2"/>
    <n v="685.18988124667817"/>
    <m/>
    <m/>
    <m/>
    <m/>
    <m/>
    <m/>
    <m/>
    <m/>
    <m/>
    <m/>
    <m/>
    <m/>
    <m/>
    <n v="62.590610945214088"/>
    <m/>
    <m/>
    <n v="0"/>
    <m/>
    <m/>
    <n v="0"/>
    <m/>
    <m/>
    <m/>
    <m/>
    <m/>
    <m/>
    <m/>
    <m/>
    <m/>
    <m/>
    <m/>
    <m/>
    <m/>
    <m/>
    <m/>
    <m/>
    <n v="286.18009183385124"/>
    <m/>
    <m/>
    <m/>
    <m/>
    <m/>
    <m/>
    <m/>
    <m/>
    <m/>
    <m/>
    <m/>
    <m/>
    <m/>
    <m/>
    <m/>
    <m/>
    <m/>
    <m/>
    <m/>
    <m/>
    <m/>
  </r>
  <r>
    <s v="Lincoln2010Sow27SepIrrHalf"/>
    <d v="2011-01-07T00:00:00"/>
    <s v="Conquest"/>
    <m/>
    <m/>
    <m/>
    <m/>
    <m/>
    <m/>
    <m/>
    <m/>
    <m/>
    <m/>
    <m/>
    <m/>
    <m/>
    <m/>
    <n v="1250.4000000000001"/>
    <n v="601.81031202683994"/>
    <m/>
    <m/>
    <m/>
    <m/>
    <m/>
    <m/>
    <m/>
    <m/>
    <m/>
    <m/>
    <m/>
    <m/>
    <m/>
    <n v="59.237052352129453"/>
    <m/>
    <m/>
    <n v="0.21985412838626781"/>
    <m/>
    <m/>
    <n v="17.756230855734398"/>
    <m/>
    <m/>
    <m/>
    <m/>
    <m/>
    <m/>
    <m/>
    <m/>
    <m/>
    <m/>
    <m/>
    <m/>
    <m/>
    <m/>
    <m/>
    <m/>
    <n v="281.45314028458739"/>
    <m/>
    <m/>
    <m/>
    <m/>
    <m/>
    <m/>
    <m/>
    <m/>
    <m/>
    <m/>
    <m/>
    <m/>
    <m/>
    <m/>
    <m/>
    <m/>
    <m/>
    <m/>
    <m/>
    <m/>
    <m/>
  </r>
  <r>
    <s v="Lincoln2010Sow27AugIrrHalf2"/>
    <d v="2011-01-07T00:00:00"/>
    <s v="Conquest"/>
    <m/>
    <m/>
    <m/>
    <m/>
    <m/>
    <m/>
    <m/>
    <m/>
    <m/>
    <m/>
    <m/>
    <m/>
    <m/>
    <m/>
    <n v="1112.1500000000001"/>
    <n v="554.9892376885025"/>
    <m/>
    <m/>
    <m/>
    <m/>
    <m/>
    <m/>
    <m/>
    <m/>
    <m/>
    <m/>
    <m/>
    <m/>
    <m/>
    <n v="52.800748259492103"/>
    <m/>
    <m/>
    <n v="0"/>
    <m/>
    <m/>
    <n v="0"/>
    <m/>
    <m/>
    <m/>
    <m/>
    <m/>
    <m/>
    <m/>
    <m/>
    <m/>
    <m/>
    <m/>
    <m/>
    <m/>
    <m/>
    <m/>
    <m/>
    <n v="240.45605087617636"/>
    <m/>
    <m/>
    <m/>
    <m/>
    <m/>
    <m/>
    <m/>
    <m/>
    <m/>
    <m/>
    <m/>
    <m/>
    <m/>
    <m/>
    <m/>
    <m/>
    <m/>
    <m/>
    <m/>
    <m/>
    <m/>
  </r>
  <r>
    <s v="Lincoln2010Sow27SepIrrHalf2"/>
    <d v="2011-01-07T00:00:00"/>
    <s v="Conquest"/>
    <m/>
    <m/>
    <m/>
    <m/>
    <m/>
    <m/>
    <m/>
    <m/>
    <m/>
    <m/>
    <m/>
    <m/>
    <m/>
    <m/>
    <n v="1137.625"/>
    <n v="537.74116534141854"/>
    <m/>
    <m/>
    <m/>
    <m/>
    <m/>
    <m/>
    <m/>
    <m/>
    <m/>
    <m/>
    <m/>
    <m/>
    <m/>
    <n v="65.341434449246236"/>
    <m/>
    <m/>
    <n v="7.9722739507800469E-2"/>
    <m/>
    <m/>
    <n v="11.414178202592833"/>
    <m/>
    <m/>
    <m/>
    <m/>
    <m/>
    <m/>
    <m/>
    <m/>
    <m/>
    <m/>
    <m/>
    <m/>
    <m/>
    <m/>
    <m/>
    <m/>
    <n v="259.81041820343478"/>
    <m/>
    <m/>
    <m/>
    <m/>
    <m/>
    <m/>
    <m/>
    <m/>
    <m/>
    <m/>
    <m/>
    <m/>
    <m/>
    <m/>
    <m/>
    <m/>
    <m/>
    <m/>
    <m/>
    <m/>
    <m/>
  </r>
  <r>
    <s v="Lincoln2010Sow27AugIrrNil"/>
    <d v="2011-01-07T00:00:00"/>
    <s v="Conquest"/>
    <m/>
    <m/>
    <m/>
    <m/>
    <m/>
    <m/>
    <m/>
    <m/>
    <m/>
    <m/>
    <m/>
    <m/>
    <m/>
    <m/>
    <n v="815.9"/>
    <n v="404.59820423352511"/>
    <m/>
    <m/>
    <m/>
    <m/>
    <m/>
    <m/>
    <m/>
    <m/>
    <m/>
    <m/>
    <m/>
    <m/>
    <m/>
    <n v="39.988777526239694"/>
    <m/>
    <m/>
    <n v="0"/>
    <m/>
    <m/>
    <n v="0"/>
    <m/>
    <m/>
    <m/>
    <m/>
    <m/>
    <m/>
    <m/>
    <m/>
    <m/>
    <m/>
    <m/>
    <m/>
    <m/>
    <m/>
    <m/>
    <m/>
    <n v="169.52820256552482"/>
    <m/>
    <m/>
    <m/>
    <m/>
    <m/>
    <m/>
    <m/>
    <m/>
    <m/>
    <m/>
    <m/>
    <m/>
    <m/>
    <m/>
    <m/>
    <m/>
    <m/>
    <m/>
    <m/>
    <m/>
    <m/>
  </r>
  <r>
    <s v="Lincoln2010Sow27SepIrrNil"/>
    <d v="2011-01-07T00:00:00"/>
    <s v="Conquest"/>
    <m/>
    <m/>
    <m/>
    <m/>
    <m/>
    <m/>
    <m/>
    <m/>
    <m/>
    <m/>
    <m/>
    <m/>
    <m/>
    <m/>
    <n v="921.05"/>
    <n v="432.70696729385207"/>
    <m/>
    <m/>
    <m/>
    <m/>
    <m/>
    <m/>
    <m/>
    <m/>
    <m/>
    <m/>
    <m/>
    <m/>
    <m/>
    <n v="58.295324330448771"/>
    <m/>
    <m/>
    <n v="0"/>
    <m/>
    <m/>
    <n v="0"/>
    <m/>
    <m/>
    <m/>
    <m/>
    <m/>
    <m/>
    <m/>
    <m/>
    <m/>
    <m/>
    <m/>
    <m/>
    <m/>
    <m/>
    <m/>
    <m/>
    <n v="195.51518032893046"/>
    <m/>
    <m/>
    <m/>
    <m/>
    <m/>
    <m/>
    <m/>
    <m/>
    <m/>
    <m/>
    <m/>
    <m/>
    <m/>
    <m/>
    <m/>
    <m/>
    <m/>
    <m/>
    <m/>
    <m/>
    <m/>
  </r>
  <r>
    <s v="Lincoln2010Sow27AugIrrFull"/>
    <d v="2011-01-14T00:00:00"/>
    <s v="Conquest"/>
    <m/>
    <m/>
    <m/>
    <m/>
    <m/>
    <m/>
    <m/>
    <m/>
    <m/>
    <m/>
    <m/>
    <m/>
    <m/>
    <m/>
    <n v="1222.4875"/>
    <n v="574.5886269391101"/>
    <m/>
    <m/>
    <m/>
    <m/>
    <m/>
    <m/>
    <m/>
    <m/>
    <m/>
    <n v="0.2451230675450185"/>
    <m/>
    <m/>
    <m/>
    <n v="55.835104862448986"/>
    <m/>
    <m/>
    <n v="1.1757648305084746E-2"/>
    <m/>
    <m/>
    <n v="0.23930084745762711"/>
    <m/>
    <m/>
    <m/>
    <m/>
    <m/>
    <m/>
    <m/>
    <m/>
    <m/>
    <m/>
    <m/>
    <m/>
    <m/>
    <m/>
    <m/>
    <m/>
    <n v="317.5678416904791"/>
    <m/>
    <m/>
    <m/>
    <m/>
    <m/>
    <m/>
    <m/>
    <m/>
    <m/>
    <m/>
    <m/>
    <m/>
    <m/>
    <m/>
    <m/>
    <m/>
    <m/>
    <m/>
    <m/>
    <m/>
    <m/>
  </r>
  <r>
    <s v="Lincoln2010Sow27SepIrrFull"/>
    <d v="2011-01-14T00:00:00"/>
    <s v="Conquest"/>
    <m/>
    <m/>
    <m/>
    <m/>
    <m/>
    <m/>
    <m/>
    <m/>
    <m/>
    <m/>
    <m/>
    <m/>
    <m/>
    <m/>
    <n v="1735.75"/>
    <n v="805.71287909780119"/>
    <m/>
    <m/>
    <m/>
    <m/>
    <m/>
    <m/>
    <m/>
    <m/>
    <m/>
    <n v="0.68346814423888902"/>
    <m/>
    <m/>
    <m/>
    <n v="62.968820178764133"/>
    <m/>
    <m/>
    <n v="0.59428751866307339"/>
    <m/>
    <m/>
    <n v="34.359241753094558"/>
    <m/>
    <m/>
    <m/>
    <m/>
    <m/>
    <m/>
    <m/>
    <m/>
    <m/>
    <m/>
    <m/>
    <m/>
    <m/>
    <m/>
    <m/>
    <m/>
    <n v="466.32578412114918"/>
    <m/>
    <m/>
    <m/>
    <m/>
    <m/>
    <m/>
    <m/>
    <m/>
    <m/>
    <m/>
    <m/>
    <m/>
    <m/>
    <m/>
    <m/>
    <m/>
    <m/>
    <m/>
    <m/>
    <m/>
    <m/>
  </r>
  <r>
    <s v="Lincoln2010Sow27AugIrrHalf"/>
    <d v="2011-01-14T00:00:00"/>
    <s v="Conquest"/>
    <m/>
    <m/>
    <m/>
    <m/>
    <m/>
    <m/>
    <m/>
    <m/>
    <m/>
    <m/>
    <m/>
    <m/>
    <m/>
    <m/>
    <n v="1215.5"/>
    <n v="606.28736085524451"/>
    <m/>
    <m/>
    <m/>
    <m/>
    <m/>
    <m/>
    <m/>
    <m/>
    <m/>
    <n v="0.26339480268212467"/>
    <m/>
    <m/>
    <m/>
    <n v="58.905943942453142"/>
    <m/>
    <m/>
    <n v="5.8028175519630486E-2"/>
    <m/>
    <m/>
    <n v="2.6064665127020783"/>
    <m/>
    <m/>
    <m/>
    <m/>
    <m/>
    <m/>
    <m/>
    <m/>
    <m/>
    <m/>
    <m/>
    <m/>
    <m/>
    <m/>
    <m/>
    <m/>
    <n v="271.3127133199431"/>
    <m/>
    <m/>
    <m/>
    <m/>
    <m/>
    <m/>
    <m/>
    <m/>
    <m/>
    <m/>
    <m/>
    <m/>
    <m/>
    <m/>
    <m/>
    <m/>
    <m/>
    <m/>
    <m/>
    <m/>
    <m/>
  </r>
  <r>
    <s v="Lincoln2010Sow27SepIrrHalf"/>
    <d v="2011-01-14T00:00:00"/>
    <s v="Conquest"/>
    <m/>
    <m/>
    <m/>
    <m/>
    <m/>
    <m/>
    <m/>
    <m/>
    <m/>
    <m/>
    <m/>
    <m/>
    <m/>
    <m/>
    <n v="1386.8833333333334"/>
    <n v="711.68548703586066"/>
    <m/>
    <m/>
    <m/>
    <m/>
    <m/>
    <m/>
    <m/>
    <m/>
    <m/>
    <n v="0.26204318737997523"/>
    <m/>
    <m/>
    <m/>
    <n v="74.761935003868018"/>
    <m/>
    <m/>
    <n v="1.9076363636363638E-2"/>
    <m/>
    <m/>
    <n v="1.8484848484848484"/>
    <m/>
    <m/>
    <m/>
    <m/>
    <m/>
    <m/>
    <m/>
    <m/>
    <m/>
    <m/>
    <m/>
    <m/>
    <m/>
    <m/>
    <m/>
    <m/>
    <n v="286.54483899148659"/>
    <m/>
    <m/>
    <m/>
    <m/>
    <m/>
    <m/>
    <m/>
    <m/>
    <m/>
    <m/>
    <m/>
    <m/>
    <m/>
    <m/>
    <m/>
    <m/>
    <m/>
    <m/>
    <m/>
    <m/>
    <m/>
  </r>
  <r>
    <s v="Lincoln2010Sow27AugIrrHalf2"/>
    <d v="2011-01-14T00:00:00"/>
    <s v="Conquest"/>
    <m/>
    <m/>
    <m/>
    <m/>
    <m/>
    <m/>
    <m/>
    <m/>
    <m/>
    <m/>
    <m/>
    <m/>
    <m/>
    <m/>
    <n v="1143.5875000000001"/>
    <n v="599.5396222746931"/>
    <m/>
    <m/>
    <m/>
    <m/>
    <m/>
    <m/>
    <m/>
    <m/>
    <m/>
    <n v="0.19649724255085083"/>
    <m/>
    <m/>
    <m/>
    <n v="51.028717760989892"/>
    <m/>
    <m/>
    <n v="0"/>
    <m/>
    <m/>
    <n v="0"/>
    <m/>
    <m/>
    <m/>
    <m/>
    <m/>
    <m/>
    <m/>
    <m/>
    <m/>
    <m/>
    <m/>
    <m/>
    <m/>
    <m/>
    <m/>
    <m/>
    <n v="243.30016482092205"/>
    <m/>
    <m/>
    <m/>
    <m/>
    <m/>
    <m/>
    <m/>
    <m/>
    <m/>
    <m/>
    <m/>
    <m/>
    <m/>
    <m/>
    <m/>
    <m/>
    <m/>
    <m/>
    <m/>
    <m/>
    <m/>
  </r>
  <r>
    <s v="Lincoln2010Sow27SepIrrHalf2"/>
    <d v="2011-01-14T00:00:00"/>
    <s v="Conquest"/>
    <m/>
    <m/>
    <m/>
    <m/>
    <m/>
    <m/>
    <m/>
    <m/>
    <m/>
    <m/>
    <m/>
    <m/>
    <m/>
    <m/>
    <n v="1392.5749999999998"/>
    <n v="661.12356527679731"/>
    <m/>
    <m/>
    <m/>
    <m/>
    <m/>
    <m/>
    <m/>
    <m/>
    <m/>
    <n v="0.17950614260195649"/>
    <m/>
    <m/>
    <m/>
    <n v="87.108637059549693"/>
    <m/>
    <m/>
    <n v="0"/>
    <m/>
    <m/>
    <n v="0"/>
    <m/>
    <m/>
    <m/>
    <m/>
    <m/>
    <m/>
    <m/>
    <m/>
    <m/>
    <m/>
    <m/>
    <m/>
    <m/>
    <m/>
    <m/>
    <m/>
    <n v="316.26623106335603"/>
    <m/>
    <m/>
    <m/>
    <m/>
    <m/>
    <m/>
    <m/>
    <m/>
    <m/>
    <m/>
    <m/>
    <m/>
    <m/>
    <m/>
    <m/>
    <m/>
    <m/>
    <m/>
    <m/>
    <m/>
    <m/>
  </r>
  <r>
    <s v="Lincoln2010Sow27AugIrrNil"/>
    <d v="2011-01-14T00:00:00"/>
    <s v="Conquest"/>
    <m/>
    <m/>
    <m/>
    <m/>
    <m/>
    <m/>
    <m/>
    <m/>
    <m/>
    <m/>
    <m/>
    <m/>
    <m/>
    <m/>
    <n v="933.625"/>
    <n v="444.71458666223555"/>
    <m/>
    <m/>
    <m/>
    <m/>
    <m/>
    <m/>
    <m/>
    <m/>
    <m/>
    <n v="0.17854910831873252"/>
    <m/>
    <m/>
    <m/>
    <n v="50.717108332610543"/>
    <m/>
    <m/>
    <n v="0"/>
    <m/>
    <m/>
    <n v="0"/>
    <m/>
    <m/>
    <m/>
    <m/>
    <m/>
    <m/>
    <m/>
    <m/>
    <m/>
    <m/>
    <m/>
    <m/>
    <m/>
    <m/>
    <m/>
    <m/>
    <n v="196.04592193164183"/>
    <m/>
    <m/>
    <m/>
    <m/>
    <m/>
    <m/>
    <m/>
    <m/>
    <m/>
    <m/>
    <m/>
    <m/>
    <m/>
    <m/>
    <m/>
    <m/>
    <m/>
    <m/>
    <m/>
    <m/>
    <m/>
  </r>
  <r>
    <s v="Lincoln2010Sow27SepIrrNil"/>
    <d v="2011-01-14T00:00:00"/>
    <s v="Conquest"/>
    <m/>
    <m/>
    <m/>
    <m/>
    <m/>
    <m/>
    <m/>
    <m/>
    <m/>
    <m/>
    <m/>
    <m/>
    <m/>
    <m/>
    <n v="967.6875"/>
    <n v="447.3399239307011"/>
    <m/>
    <m/>
    <m/>
    <m/>
    <m/>
    <m/>
    <m/>
    <m/>
    <m/>
    <n v="0.13632987999400686"/>
    <m/>
    <m/>
    <m/>
    <n v="60.01786235937459"/>
    <m/>
    <m/>
    <n v="0"/>
    <m/>
    <m/>
    <n v="0"/>
    <m/>
    <m/>
    <m/>
    <m/>
    <m/>
    <m/>
    <m/>
    <m/>
    <m/>
    <m/>
    <m/>
    <m/>
    <m/>
    <m/>
    <m/>
    <m/>
    <n v="200.56021169812431"/>
    <m/>
    <m/>
    <m/>
    <m/>
    <m/>
    <m/>
    <m/>
    <m/>
    <m/>
    <m/>
    <m/>
    <m/>
    <m/>
    <m/>
    <m/>
    <m/>
    <m/>
    <m/>
    <m/>
    <m/>
    <m/>
  </r>
  <r>
    <s v="Lincoln2010Sow27AugIrrFull"/>
    <d v="2011-01-20T00:00:00"/>
    <s v="Conquest"/>
    <m/>
    <m/>
    <m/>
    <m/>
    <m/>
    <m/>
    <m/>
    <m/>
    <m/>
    <m/>
    <m/>
    <m/>
    <m/>
    <m/>
    <n v="1127.175"/>
    <n v="508.10211165076464"/>
    <m/>
    <m/>
    <m/>
    <m/>
    <m/>
    <m/>
    <m/>
    <m/>
    <m/>
    <m/>
    <m/>
    <m/>
    <m/>
    <n v="48.530889642869447"/>
    <m/>
    <m/>
    <m/>
    <m/>
    <m/>
    <n v="0"/>
    <m/>
    <m/>
    <m/>
    <m/>
    <m/>
    <m/>
    <m/>
    <m/>
    <m/>
    <m/>
    <m/>
    <m/>
    <m/>
    <m/>
    <m/>
    <m/>
    <n v="288.57481251621726"/>
    <m/>
    <m/>
    <m/>
    <m/>
    <m/>
    <m/>
    <m/>
    <m/>
    <m/>
    <m/>
    <m/>
    <m/>
    <m/>
    <m/>
    <m/>
    <m/>
    <m/>
    <m/>
    <m/>
    <m/>
    <m/>
  </r>
  <r>
    <s v="Lincoln2010Sow27SepIrrFull"/>
    <d v="2011-01-20T00:00:00"/>
    <s v="Conquest"/>
    <m/>
    <m/>
    <m/>
    <m/>
    <m/>
    <m/>
    <m/>
    <m/>
    <m/>
    <m/>
    <m/>
    <m/>
    <m/>
    <m/>
    <n v="1202.3"/>
    <n v="501.75753287389927"/>
    <m/>
    <m/>
    <m/>
    <m/>
    <m/>
    <m/>
    <m/>
    <m/>
    <m/>
    <m/>
    <m/>
    <m/>
    <m/>
    <n v="62.910052339655849"/>
    <m/>
    <m/>
    <m/>
    <m/>
    <m/>
    <n v="9.2212192160943456"/>
    <m/>
    <m/>
    <m/>
    <m/>
    <m/>
    <m/>
    <m/>
    <m/>
    <m/>
    <m/>
    <m/>
    <m/>
    <m/>
    <m/>
    <m/>
    <m/>
    <n v="321.99600116568593"/>
    <m/>
    <m/>
    <m/>
    <m/>
    <m/>
    <m/>
    <m/>
    <m/>
    <m/>
    <m/>
    <m/>
    <m/>
    <m/>
    <m/>
    <m/>
    <m/>
    <m/>
    <m/>
    <m/>
    <m/>
    <m/>
  </r>
  <r>
    <s v="Lincoln2010Sow27AugIrrHalf"/>
    <d v="2011-01-20T00:00:00"/>
    <s v="Conquest"/>
    <m/>
    <m/>
    <m/>
    <m/>
    <m/>
    <m/>
    <m/>
    <m/>
    <m/>
    <m/>
    <m/>
    <m/>
    <m/>
    <m/>
    <n v="1232.7125000000001"/>
    <n v="644.01378157799957"/>
    <m/>
    <m/>
    <m/>
    <m/>
    <m/>
    <m/>
    <m/>
    <m/>
    <m/>
    <m/>
    <m/>
    <m/>
    <m/>
    <n v="50.106891307162087"/>
    <m/>
    <m/>
    <m/>
    <m/>
    <m/>
    <n v="0"/>
    <m/>
    <m/>
    <m/>
    <m/>
    <m/>
    <m/>
    <m/>
    <m/>
    <m/>
    <m/>
    <m/>
    <m/>
    <m/>
    <m/>
    <m/>
    <m/>
    <n v="256.37921034842338"/>
    <m/>
    <m/>
    <m/>
    <m/>
    <m/>
    <m/>
    <m/>
    <m/>
    <m/>
    <m/>
    <m/>
    <m/>
    <m/>
    <m/>
    <m/>
    <m/>
    <m/>
    <m/>
    <m/>
    <m/>
    <m/>
  </r>
  <r>
    <s v="Lincoln2010Sow27SepIrrHalf"/>
    <d v="2011-01-20T00:00:00"/>
    <s v="Conquest"/>
    <m/>
    <m/>
    <m/>
    <m/>
    <m/>
    <m/>
    <m/>
    <m/>
    <m/>
    <m/>
    <m/>
    <m/>
    <m/>
    <m/>
    <n v="1155.8499999999999"/>
    <n v="586.58532286682066"/>
    <m/>
    <m/>
    <m/>
    <m/>
    <m/>
    <m/>
    <m/>
    <m/>
    <m/>
    <m/>
    <m/>
    <m/>
    <m/>
    <n v="58.918952837624943"/>
    <m/>
    <m/>
    <m/>
    <m/>
    <m/>
    <n v="0"/>
    <m/>
    <m/>
    <m/>
    <m/>
    <m/>
    <m/>
    <m/>
    <m/>
    <m/>
    <m/>
    <m/>
    <m/>
    <m/>
    <m/>
    <m/>
    <m/>
    <n v="237.58049884288417"/>
    <m/>
    <m/>
    <m/>
    <m/>
    <m/>
    <m/>
    <m/>
    <m/>
    <m/>
    <m/>
    <m/>
    <m/>
    <m/>
    <m/>
    <m/>
    <m/>
    <m/>
    <m/>
    <m/>
    <m/>
    <m/>
  </r>
  <r>
    <s v="Lincoln2010Sow27AugIrrHalf2"/>
    <d v="2011-01-20T00:00:00"/>
    <s v="Conquest"/>
    <m/>
    <m/>
    <m/>
    <m/>
    <m/>
    <m/>
    <m/>
    <m/>
    <m/>
    <m/>
    <m/>
    <m/>
    <m/>
    <m/>
    <n v="1230.2375"/>
    <n v="641.65856782110586"/>
    <m/>
    <m/>
    <m/>
    <m/>
    <m/>
    <m/>
    <m/>
    <m/>
    <m/>
    <m/>
    <m/>
    <m/>
    <m/>
    <n v="51.85876793650165"/>
    <m/>
    <m/>
    <m/>
    <m/>
    <m/>
    <n v="0"/>
    <m/>
    <m/>
    <m/>
    <m/>
    <m/>
    <m/>
    <m/>
    <m/>
    <m/>
    <m/>
    <m/>
    <m/>
    <m/>
    <m/>
    <m/>
    <m/>
    <n v="262.96336110739787"/>
    <m/>
    <m/>
    <m/>
    <m/>
    <m/>
    <m/>
    <m/>
    <m/>
    <m/>
    <m/>
    <m/>
    <m/>
    <m/>
    <m/>
    <m/>
    <m/>
    <m/>
    <m/>
    <m/>
    <m/>
    <m/>
  </r>
  <r>
    <s v="Lincoln2010Sow27SepIrrHalf2"/>
    <d v="2011-01-20T00:00:00"/>
    <s v="Conquest"/>
    <m/>
    <m/>
    <m/>
    <m/>
    <m/>
    <m/>
    <m/>
    <m/>
    <m/>
    <m/>
    <m/>
    <m/>
    <m/>
    <m/>
    <n v="1121.325"/>
    <n v="580.49208188423268"/>
    <m/>
    <m/>
    <m/>
    <m/>
    <m/>
    <m/>
    <m/>
    <m/>
    <m/>
    <m/>
    <m/>
    <m/>
    <m/>
    <n v="57.01595590860493"/>
    <m/>
    <m/>
    <m/>
    <m/>
    <m/>
    <n v="0"/>
    <m/>
    <m/>
    <m/>
    <m/>
    <m/>
    <m/>
    <m/>
    <m/>
    <m/>
    <m/>
    <m/>
    <m/>
    <m/>
    <m/>
    <m/>
    <m/>
    <n v="225.11186789350768"/>
    <m/>
    <m/>
    <m/>
    <m/>
    <m/>
    <m/>
    <m/>
    <m/>
    <m/>
    <m/>
    <m/>
    <m/>
    <m/>
    <m/>
    <m/>
    <m/>
    <m/>
    <m/>
    <m/>
    <m/>
    <m/>
  </r>
  <r>
    <s v="Lincoln2010Sow27AugIrrNil"/>
    <d v="2011-01-20T00:00:00"/>
    <s v="Conquest"/>
    <m/>
    <m/>
    <m/>
    <m/>
    <m/>
    <m/>
    <m/>
    <m/>
    <m/>
    <m/>
    <m/>
    <m/>
    <m/>
    <m/>
    <n v="920.23749999999995"/>
    <n v="433.3887207254478"/>
    <m/>
    <m/>
    <m/>
    <m/>
    <m/>
    <m/>
    <m/>
    <m/>
    <m/>
    <m/>
    <m/>
    <m/>
    <m/>
    <n v="43.020802778954007"/>
    <m/>
    <m/>
    <m/>
    <m/>
    <m/>
    <n v="0"/>
    <m/>
    <m/>
    <m/>
    <m/>
    <m/>
    <m/>
    <m/>
    <m/>
    <m/>
    <m/>
    <m/>
    <m/>
    <m/>
    <m/>
    <m/>
    <m/>
    <n v="191.35409934382841"/>
    <m/>
    <m/>
    <m/>
    <m/>
    <m/>
    <m/>
    <m/>
    <m/>
    <m/>
    <m/>
    <m/>
    <m/>
    <m/>
    <m/>
    <m/>
    <m/>
    <m/>
    <m/>
    <m/>
    <m/>
    <m/>
  </r>
  <r>
    <s v="Lincoln2010Sow27SepIrrNil"/>
    <d v="2011-01-20T00:00:00"/>
    <s v="Conquest"/>
    <m/>
    <m/>
    <m/>
    <m/>
    <m/>
    <m/>
    <m/>
    <m/>
    <m/>
    <m/>
    <m/>
    <m/>
    <m/>
    <m/>
    <n v="853.22500000000002"/>
    <n v="410.70905842342637"/>
    <m/>
    <m/>
    <m/>
    <m/>
    <m/>
    <m/>
    <m/>
    <m/>
    <m/>
    <m/>
    <m/>
    <m/>
    <m/>
    <n v="41.128682344960019"/>
    <m/>
    <m/>
    <m/>
    <m/>
    <m/>
    <n v="0"/>
    <m/>
    <m/>
    <m/>
    <m/>
    <m/>
    <m/>
    <m/>
    <m/>
    <m/>
    <m/>
    <m/>
    <m/>
    <m/>
    <m/>
    <m/>
    <m/>
    <n v="168.85650323668338"/>
    <m/>
    <m/>
    <m/>
    <m/>
    <m/>
    <m/>
    <m/>
    <m/>
    <m/>
    <m/>
    <m/>
    <m/>
    <m/>
    <m/>
    <m/>
    <m/>
    <m/>
    <m/>
    <m/>
    <m/>
    <m/>
  </r>
  <r>
    <s v="Lincoln2010Sow27AugIrrFull"/>
    <d v="2011-01-28T00:00:00"/>
    <s v="Conquest"/>
    <m/>
    <m/>
    <m/>
    <m/>
    <m/>
    <m/>
    <m/>
    <m/>
    <m/>
    <m/>
    <m/>
    <m/>
    <m/>
    <m/>
    <n v="1163.4375"/>
    <n v="517.15890662617699"/>
    <m/>
    <m/>
    <m/>
    <m/>
    <m/>
    <m/>
    <m/>
    <m/>
    <m/>
    <m/>
    <m/>
    <m/>
    <m/>
    <n v="49.711540100902646"/>
    <m/>
    <m/>
    <m/>
    <m/>
    <m/>
    <n v="0"/>
    <m/>
    <m/>
    <m/>
    <m/>
    <m/>
    <m/>
    <m/>
    <m/>
    <m/>
    <m/>
    <m/>
    <m/>
    <m/>
    <m/>
    <m/>
    <m/>
    <n v="301.95463971644938"/>
    <m/>
    <m/>
    <m/>
    <m/>
    <m/>
    <m/>
    <m/>
    <m/>
    <m/>
    <m/>
    <m/>
    <m/>
    <m/>
    <m/>
    <m/>
    <m/>
    <m/>
    <m/>
    <m/>
    <m/>
    <m/>
  </r>
  <r>
    <s v="Lincoln2010Sow27SepIrrFull"/>
    <d v="2011-01-28T00:00:00"/>
    <s v="Conquest"/>
    <m/>
    <m/>
    <m/>
    <m/>
    <m/>
    <m/>
    <m/>
    <m/>
    <m/>
    <m/>
    <m/>
    <m/>
    <m/>
    <m/>
    <n v="924.81666666666661"/>
    <n v="283.62059271014351"/>
    <m/>
    <m/>
    <m/>
    <m/>
    <m/>
    <m/>
    <m/>
    <m/>
    <m/>
    <m/>
    <m/>
    <m/>
    <m/>
    <n v="60.263955302359285"/>
    <m/>
    <m/>
    <m/>
    <m/>
    <m/>
    <n v="0"/>
    <m/>
    <m/>
    <m/>
    <m/>
    <m/>
    <m/>
    <m/>
    <m/>
    <m/>
    <m/>
    <m/>
    <m/>
    <m/>
    <m/>
    <m/>
    <m/>
    <n v="315.76092629508565"/>
    <m/>
    <m/>
    <m/>
    <m/>
    <m/>
    <m/>
    <m/>
    <m/>
    <m/>
    <m/>
    <m/>
    <m/>
    <m/>
    <m/>
    <m/>
    <m/>
    <m/>
    <m/>
    <m/>
    <m/>
    <m/>
  </r>
  <r>
    <s v="Lincoln2010Sow27AugIrrHalf"/>
    <d v="2011-01-28T00:00:00"/>
    <s v="Conquest"/>
    <m/>
    <m/>
    <m/>
    <m/>
    <m/>
    <m/>
    <m/>
    <m/>
    <m/>
    <m/>
    <m/>
    <m/>
    <m/>
    <m/>
    <n v="1195.4875"/>
    <n v="612.13923845603836"/>
    <m/>
    <m/>
    <m/>
    <m/>
    <m/>
    <m/>
    <m/>
    <m/>
    <m/>
    <m/>
    <m/>
    <m/>
    <m/>
    <n v="48.571584430321366"/>
    <m/>
    <m/>
    <m/>
    <m/>
    <m/>
    <n v="0"/>
    <m/>
    <m/>
    <m/>
    <m/>
    <m/>
    <m/>
    <m/>
    <m/>
    <m/>
    <m/>
    <m/>
    <m/>
    <m/>
    <m/>
    <m/>
    <m/>
    <n v="257.35450505693746"/>
    <m/>
    <m/>
    <m/>
    <m/>
    <m/>
    <m/>
    <m/>
    <m/>
    <m/>
    <m/>
    <m/>
    <m/>
    <m/>
    <m/>
    <m/>
    <m/>
    <m/>
    <m/>
    <m/>
    <m/>
    <m/>
  </r>
  <r>
    <s v="Lincoln2010Sow27SepIrrHalf"/>
    <d v="2011-01-28T00:00:00"/>
    <s v="Conquest"/>
    <m/>
    <m/>
    <m/>
    <m/>
    <m/>
    <m/>
    <m/>
    <m/>
    <m/>
    <m/>
    <m/>
    <m/>
    <m/>
    <m/>
    <n v="1100.2666666666667"/>
    <n v="559.17740240736521"/>
    <m/>
    <m/>
    <m/>
    <m/>
    <m/>
    <m/>
    <m/>
    <m/>
    <m/>
    <m/>
    <m/>
    <m/>
    <m/>
    <n v="53.205556450667906"/>
    <m/>
    <m/>
    <m/>
    <m/>
    <m/>
    <n v="0"/>
    <m/>
    <m/>
    <m/>
    <m/>
    <m/>
    <m/>
    <m/>
    <m/>
    <m/>
    <m/>
    <m/>
    <m/>
    <m/>
    <m/>
    <m/>
    <m/>
    <n v="227.19270370498239"/>
    <m/>
    <m/>
    <m/>
    <m/>
    <m/>
    <m/>
    <m/>
    <m/>
    <m/>
    <m/>
    <m/>
    <m/>
    <m/>
    <m/>
    <m/>
    <m/>
    <m/>
    <m/>
    <m/>
    <m/>
    <m/>
  </r>
  <r>
    <s v="Lincoln2010Sow27AugIrrHalf2"/>
    <d v="2011-01-28T00:00:00"/>
    <s v="Conquest"/>
    <m/>
    <m/>
    <m/>
    <m/>
    <m/>
    <m/>
    <m/>
    <m/>
    <m/>
    <m/>
    <m/>
    <m/>
    <m/>
    <m/>
    <n v="1230"/>
    <n v="641.70369720372162"/>
    <m/>
    <m/>
    <m/>
    <m/>
    <m/>
    <m/>
    <m/>
    <m/>
    <m/>
    <m/>
    <m/>
    <m/>
    <m/>
    <n v="49.512476826386475"/>
    <m/>
    <m/>
    <m/>
    <m/>
    <m/>
    <n v="0"/>
    <m/>
    <m/>
    <m/>
    <m/>
    <m/>
    <m/>
    <m/>
    <m/>
    <m/>
    <m/>
    <m/>
    <m/>
    <m/>
    <m/>
    <m/>
    <m/>
    <n v="249.33791036870508"/>
    <m/>
    <m/>
    <m/>
    <m/>
    <m/>
    <m/>
    <m/>
    <m/>
    <m/>
    <m/>
    <m/>
    <m/>
    <m/>
    <m/>
    <m/>
    <m/>
    <m/>
    <m/>
    <m/>
    <m/>
    <m/>
  </r>
  <r>
    <s v="Lincoln2010Sow27SepIrrHalf2"/>
    <d v="2011-01-28T00:00:00"/>
    <s v="Conquest"/>
    <m/>
    <m/>
    <m/>
    <m/>
    <m/>
    <m/>
    <m/>
    <m/>
    <m/>
    <m/>
    <m/>
    <m/>
    <m/>
    <m/>
    <n v="1271.0250000000001"/>
    <n v="634.64639199645444"/>
    <m/>
    <m/>
    <m/>
    <m/>
    <m/>
    <m/>
    <m/>
    <m/>
    <m/>
    <m/>
    <m/>
    <m/>
    <m/>
    <n v="64.099206321501967"/>
    <m/>
    <m/>
    <m/>
    <m/>
    <m/>
    <n v="0"/>
    <m/>
    <m/>
    <m/>
    <m/>
    <m/>
    <m/>
    <m/>
    <m/>
    <m/>
    <m/>
    <m/>
    <m/>
    <m/>
    <m/>
    <m/>
    <m/>
    <n v="254.9655849751814"/>
    <m/>
    <m/>
    <m/>
    <m/>
    <m/>
    <m/>
    <m/>
    <m/>
    <m/>
    <m/>
    <m/>
    <m/>
    <m/>
    <m/>
    <m/>
    <m/>
    <m/>
    <m/>
    <m/>
    <m/>
    <m/>
  </r>
  <r>
    <s v="Lincoln2010Sow27AugIrrNil"/>
    <d v="2011-01-28T00:00:00"/>
    <s v="Conquest"/>
    <m/>
    <m/>
    <m/>
    <m/>
    <m/>
    <m/>
    <m/>
    <m/>
    <m/>
    <m/>
    <m/>
    <m/>
    <m/>
    <m/>
    <n v="818.46249999999998"/>
    <n v="391.8592828960858"/>
    <m/>
    <m/>
    <m/>
    <m/>
    <m/>
    <m/>
    <m/>
    <m/>
    <m/>
    <m/>
    <m/>
    <m/>
    <m/>
    <n v="35.145748482433625"/>
    <m/>
    <m/>
    <m/>
    <m/>
    <m/>
    <n v="0"/>
    <m/>
    <m/>
    <m/>
    <m/>
    <m/>
    <m/>
    <m/>
    <m/>
    <m/>
    <m/>
    <m/>
    <m/>
    <m/>
    <m/>
    <m/>
    <m/>
    <n v="168.30107008813189"/>
    <m/>
    <m/>
    <m/>
    <m/>
    <m/>
    <m/>
    <m/>
    <m/>
    <m/>
    <m/>
    <m/>
    <m/>
    <m/>
    <m/>
    <m/>
    <m/>
    <m/>
    <m/>
    <m/>
    <m/>
    <m/>
  </r>
  <r>
    <s v="Lincoln2010Sow27SepIrrNil"/>
    <d v="2011-01-28T00:00:00"/>
    <s v="Conquest"/>
    <m/>
    <m/>
    <m/>
    <m/>
    <m/>
    <m/>
    <m/>
    <m/>
    <m/>
    <m/>
    <m/>
    <m/>
    <m/>
    <m/>
    <n v="865.58749999999998"/>
    <n v="411.4457870852026"/>
    <m/>
    <m/>
    <m/>
    <m/>
    <m/>
    <m/>
    <m/>
    <m/>
    <m/>
    <m/>
    <m/>
    <m/>
    <m/>
    <n v="41.690095690004398"/>
    <m/>
    <m/>
    <m/>
    <m/>
    <m/>
    <n v="0"/>
    <m/>
    <m/>
    <m/>
    <m/>
    <m/>
    <m/>
    <m/>
    <m/>
    <m/>
    <m/>
    <m/>
    <m/>
    <m/>
    <m/>
    <m/>
    <m/>
    <n v="169.37502502592605"/>
    <m/>
    <m/>
    <m/>
    <m/>
    <m/>
    <m/>
    <m/>
    <m/>
    <m/>
    <m/>
    <m/>
    <m/>
    <m/>
    <m/>
    <m/>
    <m/>
    <m/>
    <m/>
    <m/>
    <m/>
    <m/>
  </r>
  <r>
    <s v="Lincoln2010Sow27AugIrrFull"/>
    <d v="2011-02-10T00:00:00"/>
    <s v="Conquest"/>
    <m/>
    <m/>
    <m/>
    <m/>
    <m/>
    <m/>
    <m/>
    <m/>
    <m/>
    <m/>
    <m/>
    <m/>
    <m/>
    <m/>
    <n v="1271.8435750000001"/>
    <n v="826.1069161133513"/>
    <m/>
    <m/>
    <m/>
    <n v="3.6890119999999998E-2"/>
    <m/>
    <n v="16760.055378257723"/>
    <m/>
    <n v="618.10357500000009"/>
    <m/>
    <m/>
    <m/>
    <m/>
    <m/>
    <n v="55.817239787941411"/>
    <m/>
    <m/>
    <m/>
    <m/>
    <m/>
    <m/>
    <m/>
    <m/>
    <m/>
    <s v="HarvestRipe"/>
    <m/>
    <m/>
    <m/>
    <m/>
    <m/>
    <m/>
    <m/>
    <n v="208.00334111335124"/>
    <m/>
    <m/>
    <m/>
    <m/>
    <n v="389.91941909870735"/>
    <n v="298.1971966186627"/>
    <m/>
    <m/>
    <m/>
    <m/>
    <m/>
    <m/>
    <m/>
    <m/>
    <m/>
    <m/>
    <m/>
    <m/>
    <m/>
    <m/>
    <m/>
    <m/>
    <m/>
    <m/>
    <m/>
    <m/>
  </r>
  <r>
    <s v="Lincoln2010Sow27SepIrrFull"/>
    <d v="2011-02-10T00:00:00"/>
    <s v="Conquest"/>
    <m/>
    <m/>
    <m/>
    <m/>
    <m/>
    <m/>
    <m/>
    <m/>
    <m/>
    <m/>
    <m/>
    <m/>
    <m/>
    <m/>
    <n v="1514.4055133333334"/>
    <n v="961.08950397901197"/>
    <m/>
    <m/>
    <m/>
    <n v="3.4655983333333334E-2"/>
    <m/>
    <n v="20959.300308607475"/>
    <m/>
    <n v="725.36551333333352"/>
    <m/>
    <m/>
    <m/>
    <m/>
    <m/>
    <n v="78.482316585919293"/>
    <m/>
    <m/>
    <m/>
    <m/>
    <m/>
    <m/>
    <m/>
    <m/>
    <m/>
    <s v="HarvestRipe"/>
    <m/>
    <m/>
    <m/>
    <m/>
    <m/>
    <m/>
    <m/>
    <n v="235.72399064567847"/>
    <m/>
    <m/>
    <m/>
    <m/>
    <n v="474.8336927684021"/>
    <n v="368.9267340085234"/>
    <m/>
    <m/>
    <m/>
    <m/>
    <m/>
    <m/>
    <m/>
    <m/>
    <m/>
    <m/>
    <m/>
    <m/>
    <m/>
    <m/>
    <m/>
    <m/>
    <m/>
    <m/>
    <m/>
    <m/>
  </r>
  <r>
    <s v="Lincoln2010Sow27AugIrrHalf"/>
    <d v="2011-02-10T00:00:00"/>
    <s v="Conquest"/>
    <m/>
    <m/>
    <m/>
    <m/>
    <m/>
    <m/>
    <m/>
    <m/>
    <m/>
    <m/>
    <m/>
    <m/>
    <m/>
    <m/>
    <n v="1273.7605850000002"/>
    <n v="825.30529927452289"/>
    <m/>
    <m/>
    <m/>
    <n v="3.3655285E-2"/>
    <m/>
    <n v="18157.54217645937"/>
    <m/>
    <n v="612.57558500000005"/>
    <m/>
    <m/>
    <m/>
    <m/>
    <m/>
    <n v="68.988775531062757"/>
    <m/>
    <m/>
    <m/>
    <m/>
    <m/>
    <m/>
    <m/>
    <m/>
    <m/>
    <s v="HarvestRipe"/>
    <m/>
    <m/>
    <m/>
    <m/>
    <m/>
    <m/>
    <m/>
    <n v="212.72971427452282"/>
    <m/>
    <m/>
    <m/>
    <m/>
    <n v="379.46651019441441"/>
    <n v="314.83873910825014"/>
    <m/>
    <m/>
    <m/>
    <m/>
    <m/>
    <m/>
    <m/>
    <m/>
    <m/>
    <m/>
    <m/>
    <m/>
    <m/>
    <m/>
    <m/>
    <m/>
    <m/>
    <m/>
    <m/>
    <m/>
  </r>
  <r>
    <s v="Lincoln2010Sow27SepIrrHalf"/>
    <d v="2011-02-10T00:00:00"/>
    <s v="Conquest"/>
    <m/>
    <m/>
    <m/>
    <m/>
    <m/>
    <m/>
    <m/>
    <m/>
    <m/>
    <m/>
    <m/>
    <m/>
    <m/>
    <m/>
    <n v="1031.5346299999999"/>
    <n v="688.20615527600228"/>
    <m/>
    <m/>
    <m/>
    <n v="3.1566394999999997E-2"/>
    <m/>
    <n v="16029.199370266451"/>
    <m/>
    <n v="503.01463000000001"/>
    <m/>
    <m/>
    <m/>
    <m/>
    <m/>
    <n v="55.417565296339333"/>
    <m/>
    <m/>
    <m/>
    <m/>
    <m/>
    <m/>
    <m/>
    <m/>
    <m/>
    <s v="HarvestRipe"/>
    <m/>
    <m/>
    <m/>
    <m/>
    <m/>
    <m/>
    <m/>
    <n v="185.19152527600227"/>
    <m/>
    <m/>
    <m/>
    <m/>
    <n v="287.91090942765834"/>
    <n v="286.12562592489945"/>
    <m/>
    <m/>
    <m/>
    <m/>
    <m/>
    <m/>
    <m/>
    <m/>
    <m/>
    <m/>
    <m/>
    <m/>
    <m/>
    <m/>
    <m/>
    <m/>
    <m/>
    <m/>
    <m/>
    <m/>
  </r>
  <r>
    <s v="Lincoln2010Sow27AugIrrHalf2"/>
    <d v="2011-02-10T00:00:00"/>
    <s v="Conquest"/>
    <m/>
    <m/>
    <m/>
    <m/>
    <m/>
    <m/>
    <m/>
    <m/>
    <m/>
    <m/>
    <m/>
    <m/>
    <m/>
    <m/>
    <n v="1068.20544"/>
    <n v="670.47536252285613"/>
    <m/>
    <m/>
    <m/>
    <n v="3.1522135E-2"/>
    <m/>
    <n v="15446.105473549673"/>
    <m/>
    <n v="480.36544000000009"/>
    <m/>
    <m/>
    <m/>
    <m/>
    <m/>
    <n v="59.955724396996047"/>
    <m/>
    <m/>
    <m/>
    <m/>
    <m/>
    <m/>
    <m/>
    <m/>
    <m/>
    <s v="HarvestRipe"/>
    <m/>
    <m/>
    <m/>
    <m/>
    <m/>
    <m/>
    <m/>
    <n v="190.10992252285598"/>
    <m/>
    <m/>
    <m/>
    <m/>
    <n v="337.77435308014793"/>
    <n v="313.55133822027318"/>
    <m/>
    <m/>
    <m/>
    <m/>
    <m/>
    <m/>
    <m/>
    <m/>
    <m/>
    <m/>
    <m/>
    <m/>
    <m/>
    <m/>
    <m/>
    <m/>
    <m/>
    <m/>
    <m/>
    <m/>
  </r>
  <r>
    <s v="Lincoln2010Sow27SepIrrHalf2"/>
    <d v="2011-02-10T00:00:00"/>
    <s v="Conquest"/>
    <m/>
    <m/>
    <m/>
    <m/>
    <m/>
    <m/>
    <m/>
    <m/>
    <m/>
    <m/>
    <m/>
    <m/>
    <m/>
    <m/>
    <n v="1172.1070666666667"/>
    <n v="751.41103043911835"/>
    <m/>
    <m/>
    <m/>
    <n v="2.988023666666666E-2"/>
    <m/>
    <n v="18000.268821240825"/>
    <m/>
    <n v="536.18040000000008"/>
    <m/>
    <m/>
    <m/>
    <m/>
    <m/>
    <n v="72.633031292259702"/>
    <m/>
    <m/>
    <m/>
    <m/>
    <m/>
    <m/>
    <m/>
    <m/>
    <m/>
    <s v="HarvestRipe"/>
    <m/>
    <m/>
    <m/>
    <m/>
    <m/>
    <m/>
    <m/>
    <n v="215.23063043911833"/>
    <m/>
    <m/>
    <m/>
    <m/>
    <n v="348.06300493528875"/>
    <n v="331.2265781643045"/>
    <m/>
    <m/>
    <m/>
    <m/>
    <m/>
    <m/>
    <m/>
    <m/>
    <m/>
    <m/>
    <m/>
    <m/>
    <m/>
    <m/>
    <m/>
    <m/>
    <m/>
    <m/>
    <m/>
    <m/>
  </r>
  <r>
    <s v="Lincoln2010Sow27AugIrrNil"/>
    <d v="2011-02-10T00:00:00"/>
    <s v="Conquest"/>
    <m/>
    <m/>
    <m/>
    <m/>
    <m/>
    <m/>
    <m/>
    <m/>
    <m/>
    <m/>
    <m/>
    <m/>
    <m/>
    <m/>
    <n v="762.52902500000005"/>
    <n v="458.26986996049965"/>
    <m/>
    <m/>
    <m/>
    <n v="2.7162307499999996E-2"/>
    <m/>
    <n v="11248.817212233764"/>
    <m/>
    <n v="305.32402500000001"/>
    <m/>
    <m/>
    <m/>
    <m/>
    <m/>
    <n v="50.96966870551195"/>
    <m/>
    <m/>
    <m/>
    <m/>
    <m/>
    <m/>
    <m/>
    <m/>
    <m/>
    <s v="HarvestRipe"/>
    <m/>
    <m/>
    <m/>
    <m/>
    <m/>
    <m/>
    <m/>
    <n v="152.94584496049964"/>
    <m/>
    <m/>
    <m/>
    <m/>
    <n v="253.28948633398844"/>
    <n v="258.19691025801148"/>
    <m/>
    <m/>
    <m/>
    <m/>
    <m/>
    <m/>
    <m/>
    <m/>
    <m/>
    <m/>
    <m/>
    <m/>
    <m/>
    <m/>
    <m/>
    <m/>
    <m/>
    <m/>
    <m/>
    <m/>
  </r>
  <r>
    <s v="Lincoln2010Sow27SepIrrNil"/>
    <d v="2011-02-10T00:00:00"/>
    <s v="Conquest"/>
    <m/>
    <m/>
    <m/>
    <m/>
    <m/>
    <m/>
    <m/>
    <m/>
    <m/>
    <m/>
    <m/>
    <m/>
    <m/>
    <m/>
    <n v="689.22597499999995"/>
    <n v="436.37624550618204"/>
    <m/>
    <m/>
    <m/>
    <n v="2.9502827499999999E-2"/>
    <m/>
    <n v="10253.021251753436"/>
    <m/>
    <n v="302.02097499999996"/>
    <m/>
    <m/>
    <m/>
    <m/>
    <m/>
    <n v="47.746652892903228"/>
    <m/>
    <m/>
    <m/>
    <m/>
    <m/>
    <m/>
    <m/>
    <m/>
    <m/>
    <s v="HarvestRipe"/>
    <m/>
    <m/>
    <m/>
    <m/>
    <m/>
    <m/>
    <m/>
    <n v="134.35527050618205"/>
    <m/>
    <m/>
    <m/>
    <m/>
    <n v="205.1030766009147"/>
    <n v="233.47490469431264"/>
    <m/>
    <m/>
    <m/>
    <m/>
    <m/>
    <m/>
    <m/>
    <m/>
    <m/>
    <m/>
    <m/>
    <m/>
    <m/>
    <m/>
    <m/>
    <m/>
    <m/>
    <m/>
    <m/>
    <m/>
  </r>
  <r>
    <s v="Lincoln2010Sow27AugIrrFull"/>
    <d v="2010-11-02T00:00:00"/>
    <m/>
    <m/>
    <n v="180.95"/>
    <n v="0.17224999999999999"/>
    <n v="0.221"/>
    <n v="9.375E-2"/>
    <n v="7.8249999999999986E-2"/>
    <n v="7.2999999999999995E-2"/>
    <n v="7.4999999999999997E-2"/>
    <n v="8.8499999999999995E-2"/>
    <n v="0.103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0-11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0-11-02T00:00:00"/>
    <m/>
    <m/>
    <n v="217.55"/>
    <n v="0.1865"/>
    <n v="0.27200000000000002"/>
    <n v="0.12774999999999997"/>
    <n v="9.2749999999999999E-2"/>
    <n v="0.10775000000000003"/>
    <n v="0.11024999999999999"/>
    <n v="9.824999999999999E-2"/>
    <n v="9.24999999999999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0-11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0-11-02T00:00:00"/>
    <m/>
    <m/>
    <n v="201.3"/>
    <n v="0.12899999999999998"/>
    <n v="0.24525"/>
    <n v="0.12050000000000001"/>
    <n v="9.0249999999999997E-2"/>
    <n v="0.11125"/>
    <n v="0.10125000000000002"/>
    <n v="9.6999999999999989E-2"/>
    <n v="0.11200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0-11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0-11-02T00:00:00"/>
    <m/>
    <m/>
    <n v="188.95"/>
    <n v="0.14650000000000002"/>
    <n v="0.19925000000000001"/>
    <n v="0.11074999999999999"/>
    <n v="8.8249999999999995E-2"/>
    <n v="8.8499999999999995E-2"/>
    <n v="0.10150000000000001"/>
    <n v="0.10175000000000001"/>
    <n v="0.1082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0-11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0-11-08T00:00:00"/>
    <m/>
    <m/>
    <n v="214.95"/>
    <n v="0.27825"/>
    <n v="0.26974999999999999"/>
    <n v="0.10674999999999998"/>
    <n v="8.0250000000000002E-2"/>
    <n v="7.2999999999999995E-2"/>
    <n v="7.5499999999999998E-2"/>
    <n v="8.925000000000001E-2"/>
    <n v="0.102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0-11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0-11-08T00:00:00"/>
    <m/>
    <m/>
    <n v="256.14999999999998"/>
    <n v="0.29199999999999998"/>
    <n v="0.34424999999999994"/>
    <n v="0.14200000000000002"/>
    <n v="9.4E-2"/>
    <n v="0.10850000000000001"/>
    <n v="0.10949999999999999"/>
    <n v="9.7500000000000003E-2"/>
    <n v="9.300000000000001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0-11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0-11-08T00:00:00"/>
    <m/>
    <m/>
    <n v="246.5"/>
    <n v="0.25874999999999998"/>
    <n v="0.30824999999999997"/>
    <n v="0.13225000000000001"/>
    <n v="9.6749999999999989E-2"/>
    <n v="0.12475"/>
    <n v="0.10250000000000002"/>
    <n v="9.6749999999999989E-2"/>
    <n v="0.1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0-11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0-11-08T00:00:00"/>
    <m/>
    <m/>
    <n v="209.89999999999998"/>
    <n v="0.23274999999999998"/>
    <n v="0.21724999999999997"/>
    <n v="0.11024999999999999"/>
    <n v="8.950000000000001E-2"/>
    <n v="8.900000000000001E-2"/>
    <n v="0.10050000000000001"/>
    <n v="0.10175000000000001"/>
    <n v="0.108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0-11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0-11-15T00:00:00"/>
    <m/>
    <m/>
    <n v="183.2"/>
    <n v="0.16900000000000001"/>
    <n v="0.22800000000000001"/>
    <n v="9.7500000000000017E-2"/>
    <n v="0.08"/>
    <n v="7.4749999999999997E-2"/>
    <n v="7.4249999999999997E-2"/>
    <n v="9.0500000000000011E-2"/>
    <n v="0.101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0-11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0-11-15T00:00:00"/>
    <m/>
    <m/>
    <n v="220.45"/>
    <n v="0.1895"/>
    <n v="0.28699999999999998"/>
    <n v="0.13125000000000001"/>
    <n v="8.9249999999999996E-2"/>
    <n v="0.10925000000000001"/>
    <n v="0.10800000000000001"/>
    <n v="9.6500000000000002E-2"/>
    <n v="9.1499999999999998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0-11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0-11-15T00:00:00"/>
    <m/>
    <m/>
    <n v="208.4"/>
    <n v="0.13750000000000001"/>
    <n v="0.26"/>
    <n v="0.12375"/>
    <n v="9.1249999999999998E-2"/>
    <n v="0.12"/>
    <n v="0.10199999999999999"/>
    <n v="9.6750000000000003E-2"/>
    <n v="0.110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0-11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0-11-15T00:00:00"/>
    <m/>
    <m/>
    <n v="176.15"/>
    <n v="0.12025000000000001"/>
    <n v="0.17624999999999999"/>
    <n v="0.10050000000000001"/>
    <n v="8.5250000000000006E-2"/>
    <n v="8.8250000000000009E-2"/>
    <n v="0.10099999999999999"/>
    <n v="0.10125000000000001"/>
    <n v="0.1079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0-11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0-12-01T00:00:00"/>
    <m/>
    <m/>
    <n v="180.04999999999998"/>
    <n v="0.16675000000000001"/>
    <n v="0.21899999999999997"/>
    <n v="9.4249999999999987E-2"/>
    <n v="7.775E-2"/>
    <n v="7.5000000000000011E-2"/>
    <n v="7.4749999999999997E-2"/>
    <n v="8.9749999999999996E-2"/>
    <n v="0.103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0-12-01T00:00:00"/>
    <m/>
    <m/>
    <n v="234.20000000000005"/>
    <n v="0.20899999999999999"/>
    <n v="0.18099999999999997"/>
    <n v="0.15333333333333335"/>
    <n v="9.5666666666666678E-2"/>
    <n v="0.12433333333333332"/>
    <n v="0.159"/>
    <n v="0.11933333333333332"/>
    <n v="0.12933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0-12-01T00:00:00"/>
    <m/>
    <m/>
    <n v="183.3"/>
    <n v="0.12575"/>
    <n v="0.20324999999999999"/>
    <n v="0.10550000000000001"/>
    <n v="8.4000000000000005E-2"/>
    <n v="0.10524999999999998"/>
    <n v="0.10775"/>
    <n v="9.425E-2"/>
    <n v="9.075000000000001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0-12-01T00:00:00"/>
    <m/>
    <m/>
    <n v="184.46666666666667"/>
    <n v="0.10966666666666666"/>
    <n v="0.19733333333333333"/>
    <n v="0.115"/>
    <n v="8.7666666666666671E-2"/>
    <n v="8.5666666666666683E-2"/>
    <n v="9.6000000000000002E-2"/>
    <n v="0.11333333333333334"/>
    <n v="0.117666666666666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0-12-01T00:00:00"/>
    <m/>
    <m/>
    <n v="176.29999999999998"/>
    <n v="8.4749999999999992E-2"/>
    <n v="0.18700000000000003"/>
    <n v="0.10224999999999999"/>
    <n v="8.6750000000000008E-2"/>
    <n v="0.11325000000000002"/>
    <n v="9.9499999999999991E-2"/>
    <n v="9.6500000000000002E-2"/>
    <n v="0.1114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0-12-01T00:00:00"/>
    <m/>
    <m/>
    <n v="211.9"/>
    <n v="0.13300000000000001"/>
    <n v="0.23800000000000002"/>
    <n v="0.13600000000000001"/>
    <n v="8.649999999999998E-2"/>
    <n v="9.6999999999999989E-2"/>
    <n v="0.11350000000000002"/>
    <n v="0.1225"/>
    <n v="0.133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0-12-01T00:00:00"/>
    <m/>
    <m/>
    <n v="151.25"/>
    <n v="7.2000000000000008E-2"/>
    <n v="0.1265"/>
    <n v="8.7750000000000009E-2"/>
    <n v="7.775E-2"/>
    <n v="8.4250000000000005E-2"/>
    <n v="9.9499999999999991E-2"/>
    <n v="0.10125000000000001"/>
    <n v="0.107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0-12-01T00:00:00"/>
    <m/>
    <m/>
    <n v="197.6"/>
    <n v="0.10325000000000001"/>
    <n v="0.17899999999999999"/>
    <n v="0.1535"/>
    <n v="0.1085"/>
    <n v="8.5250000000000006E-2"/>
    <n v="0.10800000000000001"/>
    <n v="0.12225000000000001"/>
    <n v="0.128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0-12-08T00:00:00"/>
    <m/>
    <m/>
    <n v="188.09999999999997"/>
    <n v="0.187"/>
    <n v="0.22800000000000001"/>
    <n v="9.849999999999999E-2"/>
    <n v="8.1000000000000003E-2"/>
    <n v="7.5999999999999998E-2"/>
    <n v="7.6249999999999998E-2"/>
    <n v="9.0749999999999997E-2"/>
    <n v="0.102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0-12-08T00:00:00"/>
    <m/>
    <m/>
    <n v="248.13333333333335"/>
    <n v="0.22266666666666668"/>
    <n v="0.30233333333333334"/>
    <n v="0.15499999999999997"/>
    <n v="9.6666666666666665E-2"/>
    <n v="0.12433333333333332"/>
    <n v="0.15933333333333333"/>
    <n v="0.11766666666666666"/>
    <n v="6.266666666666666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0-12-08T00:00:00"/>
    <m/>
    <m/>
    <n v="189.09999999999997"/>
    <n v="0.13900000000000001"/>
    <n v="0.22274999999999998"/>
    <n v="0.10499999999999998"/>
    <n v="8.1499999999999989E-2"/>
    <n v="0.10525000000000001"/>
    <n v="0.10775"/>
    <n v="9.375E-2"/>
    <n v="9.050000000000001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0-12-08T00:00:00"/>
    <m/>
    <m/>
    <n v="162.53333333333333"/>
    <n v="9.6666666666666665E-2"/>
    <n v="0.17366666666666666"/>
    <n v="0.10133333333333333"/>
    <n v="8.266666666666668E-2"/>
    <n v="8.4666666666666668E-2"/>
    <n v="9.5666666666666678E-2"/>
    <n v="0.11566666666666668"/>
    <n v="6.233333333333333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0-12-08T00:00:00"/>
    <m/>
    <m/>
    <n v="169.15"/>
    <n v="7.6999999999999999E-2"/>
    <n v="0.16925000000000001"/>
    <n v="9.9000000000000005E-2"/>
    <n v="8.2750000000000004E-2"/>
    <n v="0.11024999999999999"/>
    <n v="9.9000000000000005E-2"/>
    <n v="9.824999999999999E-2"/>
    <n v="0.110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0-12-08T00:00:00"/>
    <m/>
    <m/>
    <n v="199.1"/>
    <n v="0.11699999999999999"/>
    <n v="0.21299999999999999"/>
    <n v="0.12100000000000001"/>
    <n v="8.4000000000000005E-2"/>
    <n v="9.8999999999999991E-2"/>
    <n v="0.1125"/>
    <n v="0.121"/>
    <n v="0.1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0-12-08T00:00:00"/>
    <m/>
    <m/>
    <n v="145.15000000000003"/>
    <n v="6.4000000000000001E-2"/>
    <n v="0.11425"/>
    <n v="8.3000000000000004E-2"/>
    <n v="7.5749999999999998E-2"/>
    <n v="8.3750000000000005E-2"/>
    <n v="9.8500000000000018E-2"/>
    <n v="0.10024999999999999"/>
    <n v="0.10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0-12-08T00:00:00"/>
    <m/>
    <m/>
    <n v="187.05"/>
    <n v="8.8749999999999996E-2"/>
    <n v="0.15825"/>
    <n v="0.13975000000000001"/>
    <n v="0.10525000000000001"/>
    <n v="8.5500000000000007E-2"/>
    <n v="0.10649999999999998"/>
    <n v="0.12350000000000001"/>
    <n v="0.127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0-12-15T00:00:00"/>
    <m/>
    <m/>
    <n v="175.25"/>
    <n v="0.14675000000000002"/>
    <n v="0.21"/>
    <n v="9.5500000000000002E-2"/>
    <n v="8.0250000000000002E-2"/>
    <n v="7.5749999999999998E-2"/>
    <n v="7.5749999999999998E-2"/>
    <n v="8.9499999999999996E-2"/>
    <n v="0.1027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0-12-15T00:00:00"/>
    <m/>
    <m/>
    <n v="228.66666666666666"/>
    <n v="0.185"/>
    <n v="0.26466666666666666"/>
    <n v="0.14266666666666666"/>
    <n v="9.2666666666666675E-2"/>
    <n v="0.12033333333333333"/>
    <n v="0.15866666666666668"/>
    <n v="0.11733333333333335"/>
    <n v="6.199999999999999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0-12-15T00:00:00"/>
    <m/>
    <m/>
    <n v="172.6"/>
    <n v="0.10550000000000001"/>
    <n v="0.1925"/>
    <n v="9.6000000000000016E-2"/>
    <n v="7.5499999999999984E-2"/>
    <n v="0.10149999999999998"/>
    <n v="0.10575"/>
    <n v="9.5499999999999988E-2"/>
    <n v="9.074999999999999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0-12-15T00:00:00"/>
    <m/>
    <m/>
    <n v="156.46666666666667"/>
    <n v="6.8666666666666668E-2"/>
    <n v="0.14166666666666666"/>
    <n v="9.1333333333333322E-2"/>
    <n v="7.7666666666666662E-2"/>
    <n v="8.299999999999999E-2"/>
    <n v="9.3666666666666648E-2"/>
    <n v="0.111"/>
    <n v="0.115333333333333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0-12-15T00:00:00"/>
    <m/>
    <m/>
    <n v="153.6"/>
    <n v="5.3749999999999999E-2"/>
    <n v="0.13900000000000001"/>
    <n v="8.6750000000000008E-2"/>
    <n v="7.8E-2"/>
    <n v="0.10649999999999998"/>
    <n v="9.8500000000000018E-2"/>
    <n v="9.5500000000000002E-2"/>
    <n v="0.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0-12-15T00:00:00"/>
    <m/>
    <m/>
    <n v="176"/>
    <n v="7.6499999999999999E-2"/>
    <n v="0.16600000000000001"/>
    <n v="0.105"/>
    <n v="7.7499999999999999E-2"/>
    <n v="9.35E-2"/>
    <n v="0.111"/>
    <n v="0.12050000000000001"/>
    <n v="0.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0-12-15T00:00:00"/>
    <m/>
    <m/>
    <n v="138.44999999999999"/>
    <n v="5.3249999999999992E-2"/>
    <n v="0.105"/>
    <n v="7.8750000000000001E-2"/>
    <n v="7.4249999999999997E-2"/>
    <n v="0.08"/>
    <n v="9.7250000000000017E-2"/>
    <n v="9.8750000000000004E-2"/>
    <n v="0.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0-12-15T00:00:00"/>
    <m/>
    <m/>
    <n v="174.85000000000002"/>
    <n v="6.8999999999999992E-2"/>
    <n v="0.13750000000000001"/>
    <n v="0.12649999999999997"/>
    <n v="9.824999999999999E-2"/>
    <n v="8.4500000000000006E-2"/>
    <n v="0.1075"/>
    <n v="0.12175000000000001"/>
    <n v="0.129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0-12-29T00:00:00"/>
    <m/>
    <m/>
    <n v="191.35000000000002"/>
    <n v="0.21975"/>
    <n v="0.21600000000000003"/>
    <n v="9.6250000000000002E-2"/>
    <n v="8.1750000000000003E-2"/>
    <n v="7.6249999999999998E-2"/>
    <n v="7.5999999999999998E-2"/>
    <n v="8.8500000000000009E-2"/>
    <n v="0.102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0-12-29T00:00:00"/>
    <m/>
    <m/>
    <n v="234.4"/>
    <n v="0.255"/>
    <n v="0.2533333333333333"/>
    <n v="0.12933333333333333"/>
    <n v="8.433333333333333E-2"/>
    <n v="0.11699999999999998"/>
    <n v="0.155"/>
    <n v="0.11566666666666668"/>
    <n v="6.233333333333333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0-12-29T00:00:00"/>
    <m/>
    <m/>
    <n v="199.95000000000002"/>
    <n v="0.18825"/>
    <n v="0.2235"/>
    <n v="0.10349999999999999"/>
    <n v="8.4250000000000005E-2"/>
    <n v="0.10224999999999999"/>
    <n v="0.107"/>
    <n v="9.7750000000000004E-2"/>
    <n v="9.325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0-12-29T00:00:00"/>
    <m/>
    <m/>
    <n v="156.33333333333334"/>
    <n v="0.13400000000000001"/>
    <n v="0.14799999999999999"/>
    <n v="8.533333333333333E-2"/>
    <n v="7.3333333333333334E-2"/>
    <n v="7.6999999999999999E-2"/>
    <n v="9.166666666666666E-2"/>
    <n v="0.111"/>
    <n v="6.13333333333333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0-12-29T00:00:00"/>
    <m/>
    <m/>
    <n v="157.6"/>
    <n v="9.0999999999999998E-2"/>
    <n v="0.13300000000000001"/>
    <n v="8.5999999999999993E-2"/>
    <n v="9.4E-2"/>
    <n v="9.0999999999999998E-2"/>
    <n v="8.9249999999999996E-2"/>
    <n v="9.5000000000000001E-2"/>
    <n v="0.108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0-12-29T00:00:00"/>
    <m/>
    <m/>
    <n v="189.39999999999998"/>
    <n v="0.1575"/>
    <n v="0.16750000000000001"/>
    <n v="9.35E-2"/>
    <n v="7.400000000000001E-2"/>
    <n v="9.3000000000000013E-2"/>
    <n v="0.11"/>
    <n v="0.121"/>
    <n v="0.13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0-12-29T00:00:00"/>
    <m/>
    <m/>
    <n v="150.19999999999999"/>
    <n v="0.11225000000000002"/>
    <n v="0.115"/>
    <n v="7.6999999999999999E-2"/>
    <n v="7.0500000000000007E-2"/>
    <n v="7.8249999999999986E-2"/>
    <n v="9.5250000000000001E-2"/>
    <n v="9.7250000000000017E-2"/>
    <n v="0.1055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0-12-29T00:00:00"/>
    <m/>
    <m/>
    <n v="168.4"/>
    <n v="0.13100000000000001"/>
    <n v="0.13750000000000001"/>
    <n v="0.1195"/>
    <n v="9.2249999999999999E-2"/>
    <n v="8.1500000000000003E-2"/>
    <n v="0.10850000000000001"/>
    <n v="0.12149999999999998"/>
    <n v="0.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1-01-06T00:00:00"/>
    <m/>
    <m/>
    <n v="172.95"/>
    <n v="0.15"/>
    <n v="0.20600000000000002"/>
    <n v="9.0749999999999997E-2"/>
    <n v="8.0250000000000002E-2"/>
    <n v="7.4499999999999997E-2"/>
    <n v="7.4249999999999997E-2"/>
    <n v="8.900000000000001E-2"/>
    <n v="0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1-01-06T00:00:00"/>
    <m/>
    <m/>
    <n v="194.73333333333335"/>
    <n v="0.15799999999999997"/>
    <n v="0.17400000000000002"/>
    <n v="0.11866666666666667"/>
    <n v="8.1666666666666665E-2"/>
    <n v="0.11333333333333334"/>
    <n v="0.15233333333333332"/>
    <n v="0.114"/>
    <n v="6.166666666666665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1-01-06T00:00:00"/>
    <m/>
    <m/>
    <n v="170.4"/>
    <n v="0.1105"/>
    <n v="0.17374999999999999"/>
    <n v="9.6500000000000002E-2"/>
    <n v="7.85E-2"/>
    <n v="0.10125000000000001"/>
    <n v="0.1065"/>
    <n v="9.4750000000000001E-2"/>
    <n v="9.024999999999998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1-01-06T00:00:00"/>
    <m/>
    <m/>
    <n v="146.6"/>
    <n v="6.8666666666666668E-2"/>
    <n v="0.12666666666666665"/>
    <n v="8.266666666666668E-2"/>
    <n v="7.2000000000000008E-2"/>
    <n v="7.4999999999999997E-2"/>
    <n v="8.900000000000001E-2"/>
    <n v="0.10799999999999998"/>
    <n v="0.1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1-01-06T00:00:00"/>
    <m/>
    <m/>
    <n v="152.1"/>
    <n v="6.4499999999999988E-2"/>
    <n v="0.14975000000000002"/>
    <n v="8.3249999999999991E-2"/>
    <n v="7.3499999999999996E-2"/>
    <n v="9.6999999999999989E-2"/>
    <n v="9.1750000000000012E-2"/>
    <n v="9.3250000000000013E-2"/>
    <n v="0.10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1-01-06T00:00:00"/>
    <m/>
    <m/>
    <n v="169.3"/>
    <n v="0.08"/>
    <n v="0.1545"/>
    <n v="9.6000000000000016E-2"/>
    <n v="7.1500000000000008E-2"/>
    <n v="8.9499999999999996E-2"/>
    <n v="0.10949999999999999"/>
    <n v="0.11550000000000001"/>
    <n v="0.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1-01-06T00:00:00"/>
    <m/>
    <m/>
    <n v="153.69999999999999"/>
    <n v="0.10675000000000001"/>
    <n v="0.13799999999999998"/>
    <n v="7.8E-2"/>
    <n v="7.1249999999999994E-2"/>
    <n v="7.9750000000000001E-2"/>
    <n v="9.6000000000000002E-2"/>
    <n v="9.5500000000000002E-2"/>
    <n v="0.103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1-01-06T00:00:00"/>
    <m/>
    <m/>
    <n v="179.7"/>
    <n v="9.1750000000000012E-2"/>
    <n v="0.16399999999999998"/>
    <n v="0.11625000000000001"/>
    <n v="9.0249999999999997E-2"/>
    <n v="7.9750000000000001E-2"/>
    <n v="0.10725"/>
    <n v="0.12025000000000001"/>
    <n v="0.1289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1-01-12T00:00:00"/>
    <m/>
    <m/>
    <n v="191.05"/>
    <n v="0.19"/>
    <n v="0.23700000000000002"/>
    <n v="0.10149999999999998"/>
    <n v="8.3499999999999991E-2"/>
    <n v="7.5999999999999998E-2"/>
    <n v="7.6250000000000012E-2"/>
    <n v="8.925000000000001E-2"/>
    <n v="0.1017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1-01-12T00:00:00"/>
    <m/>
    <m/>
    <n v="217.6"/>
    <n v="0.17866666666666667"/>
    <n v="0.2573333333333333"/>
    <n v="0.12966666666666668"/>
    <n v="8.2333333333333342E-2"/>
    <n v="0.11233333333333334"/>
    <n v="0.15366666666666667"/>
    <n v="0.11366666666666667"/>
    <n v="6.033333333333332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1-01-12T00:00:00"/>
    <m/>
    <m/>
    <n v="180"/>
    <n v="0.13366666666666668"/>
    <n v="0.21400000000000002"/>
    <n v="9.7750000000000004E-2"/>
    <n v="8.1250000000000003E-2"/>
    <n v="9.9499999999999991E-2"/>
    <n v="0.10249999999999999"/>
    <n v="9.4249999999999987E-2"/>
    <n v="9.024999999999999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1-01-12T00:00:00"/>
    <m/>
    <m/>
    <n v="147.33333333333334"/>
    <n v="6.9666666666666655E-2"/>
    <n v="0.13233333333333333"/>
    <n v="8.3666666666666653E-2"/>
    <n v="7.166666666666667E-2"/>
    <n v="7.0999999999999994E-2"/>
    <n v="8.8333333333333333E-2"/>
    <n v="0.106"/>
    <n v="0.113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1-01-12T00:00:00"/>
    <m/>
    <m/>
    <n v="149"/>
    <n v="5.7999999999999996E-2"/>
    <n v="0.14275000000000002"/>
    <n v="8.4749999999999992E-2"/>
    <n v="7.2750000000000009E-2"/>
    <n v="9.35E-2"/>
    <n v="9.0500000000000011E-2"/>
    <n v="9.1999999999999998E-2"/>
    <n v="0.106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1-01-12T00:00:00"/>
    <m/>
    <m/>
    <n v="162.49999999999997"/>
    <n v="6.699999999999999E-2"/>
    <n v="0.14099999999999999"/>
    <n v="9.0500000000000011E-2"/>
    <n v="6.9000000000000006E-2"/>
    <n v="0.09"/>
    <n v="0.10649999999999998"/>
    <n v="0.11800000000000001"/>
    <n v="0.13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1-01-12T00:00:00"/>
    <m/>
    <m/>
    <n v="146.60000000000002"/>
    <n v="9.7250000000000003E-2"/>
    <n v="0.11825000000000001"/>
    <n v="7.7249999999999999E-2"/>
    <n v="6.9249999999999992E-2"/>
    <n v="7.7249999999999999E-2"/>
    <n v="9.5249999999999987E-2"/>
    <n v="9.5250000000000001E-2"/>
    <n v="0.103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1-01-12T00:00:00"/>
    <m/>
    <m/>
    <n v="167.60000000000002"/>
    <n v="7.9499999999999987E-2"/>
    <n v="0.13"/>
    <n v="0.11125"/>
    <n v="8.6249999999999993E-2"/>
    <n v="7.8750000000000001E-2"/>
    <n v="0.105"/>
    <n v="0.1195"/>
    <n v="0.12774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1-01-19T00:00:00"/>
    <m/>
    <m/>
    <n v="194.4"/>
    <n v="0.23200000000000004"/>
    <n v="0.21625000000000003"/>
    <n v="9.9499999999999991E-2"/>
    <n v="8.1500000000000003E-2"/>
    <n v="7.4750000000000011E-2"/>
    <n v="7.6249999999999998E-2"/>
    <n v="8.9499999999999996E-2"/>
    <n v="0.102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1-01-19T00:00:00"/>
    <m/>
    <m/>
    <n v="223.13333333333333"/>
    <n v="0.245"/>
    <n v="0.21600000000000005"/>
    <n v="0.13533333333333333"/>
    <n v="8.3666666666666667E-2"/>
    <n v="0.11133333333333333"/>
    <n v="0.15100000000000002"/>
    <n v="0.11233333333333334"/>
    <n v="6.1000000000000006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1-01-19T00:00:00"/>
    <m/>
    <m/>
    <n v="189.65"/>
    <n v="0.16349999999999998"/>
    <n v="0.21375"/>
    <n v="0.10375000000000002"/>
    <n v="8.2500000000000004E-2"/>
    <n v="9.9749999999999991E-2"/>
    <n v="0.10175000000000001"/>
    <n v="9.425E-2"/>
    <n v="8.9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1-01-19T00:00:00"/>
    <m/>
    <m/>
    <n v="169.79999999999998"/>
    <n v="0.13500000000000001"/>
    <n v="0.17566666666666667"/>
    <n v="8.6999999999999994E-2"/>
    <n v="7.0333333333333345E-2"/>
    <n v="7.4333333333333335E-2"/>
    <n v="8.7666666666666671E-2"/>
    <n v="0.10633333333333335"/>
    <n v="0.112666666666666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1-01-19T00:00:00"/>
    <m/>
    <m/>
    <n v="169.55"/>
    <n v="9.6500000000000002E-2"/>
    <n v="0.20350000000000001"/>
    <n v="9.4E-2"/>
    <n v="7.4749999999999997E-2"/>
    <n v="9.2249999999999999E-2"/>
    <n v="8.9499999999999996E-2"/>
    <n v="9.1499999999999998E-2"/>
    <n v="0.105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1-01-19T00:00:00"/>
    <m/>
    <m/>
    <n v="208.4"/>
    <n v="0.19500000000000001"/>
    <n v="0.21299999999999999"/>
    <n v="0.12"/>
    <n v="7.1500000000000008E-2"/>
    <n v="9.1499999999999998E-2"/>
    <n v="0.10850000000000001"/>
    <n v="0.11399999999999999"/>
    <n v="0.12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1-01-19T00:00:00"/>
    <m/>
    <m/>
    <n v="170.05"/>
    <n v="0.15125"/>
    <n v="0.16875000000000001"/>
    <n v="8.8499999999999995E-2"/>
    <n v="7.1499999999999994E-2"/>
    <n v="7.775E-2"/>
    <n v="9.4499999999999987E-2"/>
    <n v="9.6000000000000002E-2"/>
    <n v="0.101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1-01-19T00:00:00"/>
    <m/>
    <m/>
    <n v="193.9"/>
    <n v="0.15150000000000002"/>
    <n v="0.19399999999999998"/>
    <n v="0.11025"/>
    <n v="8.5250000000000006E-2"/>
    <n v="7.775E-2"/>
    <n v="0.10375"/>
    <n v="0.11874999999999999"/>
    <n v="0.128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1-01-26T00:00:00"/>
    <m/>
    <m/>
    <n v="191.7"/>
    <n v="0.214"/>
    <n v="0.23175000000000001"/>
    <n v="9.4499999999999987E-2"/>
    <n v="8.0500000000000002E-2"/>
    <n v="7.5000000000000011E-2"/>
    <n v="7.3249999999999996E-2"/>
    <n v="8.8499999999999995E-2"/>
    <n v="0.100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1-01-26T00:00:00"/>
    <m/>
    <m/>
    <n v="215.73333333333335"/>
    <n v="0.18533333333333332"/>
    <n v="0.24966666666666668"/>
    <n v="0.126"/>
    <n v="8.2000000000000017E-2"/>
    <n v="0.11"/>
    <n v="0.15199999999999997"/>
    <n v="0.11366666666666667"/>
    <n v="0.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1-01-26T00:00:00"/>
    <m/>
    <m/>
    <n v="193.65"/>
    <n v="0.16600000000000001"/>
    <n v="0.23175000000000001"/>
    <n v="0.10025000000000001"/>
    <n v="8.224999999999999E-2"/>
    <n v="0.10025000000000001"/>
    <n v="0.10425000000000001"/>
    <n v="9.4499999999999987E-2"/>
    <n v="8.90000000000000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1-01-26T00:00:00"/>
    <m/>
    <m/>
    <n v="157.13333333333333"/>
    <n v="0.11700000000000001"/>
    <n v="0.18099999999999997"/>
    <n v="8.8666666666666671E-2"/>
    <n v="7.0666666666666669E-2"/>
    <n v="7.4333333333333335E-2"/>
    <n v="8.6333333333333331E-2"/>
    <n v="0.10733333333333334"/>
    <n v="6.033333333333334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1-01-26T00:00:00"/>
    <m/>
    <m/>
    <n v="162.39999999999998"/>
    <n v="9.375E-2"/>
    <n v="0.17100000000000001"/>
    <n v="9.0249999999999983E-2"/>
    <n v="7.4999999999999997E-2"/>
    <n v="9.325E-2"/>
    <n v="9.0750000000000011E-2"/>
    <n v="9.1750000000000012E-2"/>
    <n v="0.10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1-01-26T00:00:00"/>
    <m/>
    <m/>
    <n v="213.10000000000002"/>
    <n v="0.17899999999999999"/>
    <n v="0.2525"/>
    <n v="0.11699999999999999"/>
    <n v="7.2999999999999995E-2"/>
    <n v="9.1999999999999998E-2"/>
    <n v="0.107"/>
    <n v="0.11650000000000001"/>
    <n v="0.12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1-01-26T00:00:00"/>
    <m/>
    <m/>
    <n v="164.95"/>
    <n v="0.14099999999999999"/>
    <n v="0.15275"/>
    <n v="8.6500000000000007E-2"/>
    <n v="7.1999999999999995E-2"/>
    <n v="7.9250000000000001E-2"/>
    <n v="9.6500000000000002E-2"/>
    <n v="9.5000000000000001E-2"/>
    <n v="0.101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1-01-26T00:00:00"/>
    <m/>
    <m/>
    <n v="184.4"/>
    <n v="0.14124999999999999"/>
    <n v="0.15325"/>
    <n v="0.111"/>
    <n v="8.6750000000000008E-2"/>
    <n v="7.8E-2"/>
    <n v="0.10300000000000001"/>
    <n v="0.11900000000000001"/>
    <n v="0.129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1-02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1-02-02T00:00:00"/>
    <m/>
    <m/>
    <n v="200.53333333333333"/>
    <n v="0.14566666666666664"/>
    <n v="0.2253333333333333"/>
    <n v="0.121"/>
    <n v="7.9333333333333325E-2"/>
    <n v="0.10933333333333332"/>
    <n v="0.15"/>
    <n v="0.11366666666666667"/>
    <n v="5.83333333333333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1-02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1-02-02T00:00:00"/>
    <m/>
    <m/>
    <n v="159.73333333333332"/>
    <n v="0.10433333333333333"/>
    <n v="0.18466666666666665"/>
    <n v="8.933333333333332E-2"/>
    <n v="7.1000000000000008E-2"/>
    <n v="7.4666666666666659E-2"/>
    <n v="8.6666666666666684E-2"/>
    <n v="0.106"/>
    <n v="0.123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1-02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1-02-02T00:00:00"/>
    <m/>
    <m/>
    <n v="208.10000000000002"/>
    <n v="0.15350000000000003"/>
    <n v="0.254"/>
    <n v="0.12"/>
    <n v="7.400000000000001E-2"/>
    <n v="9.0999999999999998E-2"/>
    <n v="0.107"/>
    <n v="0.11550000000000001"/>
    <n v="0.12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1-02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1-02-02T00:00:00"/>
    <m/>
    <m/>
    <n v="180.39999999999998"/>
    <n v="0.11824999999999999"/>
    <n v="0.155"/>
    <n v="0.11199999999999999"/>
    <n v="8.7250000000000008E-2"/>
    <n v="7.7249999999999999E-2"/>
    <n v="0.1045"/>
    <n v="0.11950000000000001"/>
    <n v="0.128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Full"/>
    <d v="2011-02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Full"/>
    <d v="2011-02-09T00:00:00"/>
    <m/>
    <m/>
    <n v="209.86666666666667"/>
    <n v="0.19266666666666665"/>
    <n v="0.23233333333333334"/>
    <n v="0.12133333333333333"/>
    <n v="7.9000000000000015E-2"/>
    <n v="0.10700000000000001"/>
    <n v="0.14933333333333332"/>
    <n v="0.11"/>
    <n v="5.7666666666666665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"/>
    <d v="2011-02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"/>
    <d v="2011-02-09T00:00:00"/>
    <m/>
    <m/>
    <n v="173.73333333333332"/>
    <n v="0.13033333333333333"/>
    <n v="0.20133333333333336"/>
    <n v="9.4666666666666663E-2"/>
    <n v="7.0333333333333345E-2"/>
    <n v="7.3999999999999996E-2"/>
    <n v="8.5999999999999993E-2"/>
    <n v="0.10366666666666667"/>
    <n v="0.108333333333333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Half2"/>
    <d v="2011-02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Half2"/>
    <d v="2011-02-09T00:00:00"/>
    <m/>
    <m/>
    <n v="217.7"/>
    <n v="0.1865"/>
    <n v="0.26700000000000002"/>
    <n v="0.125"/>
    <n v="7.5999999999999998E-2"/>
    <n v="0.09"/>
    <n v="0.10649999999999998"/>
    <n v="0.113"/>
    <n v="0.12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AugIrrNil"/>
    <d v="2011-02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0Sow27SepIrrNil"/>
    <d v="2011-02-09T00:00:00"/>
    <m/>
    <m/>
    <n v="192.50000000000003"/>
    <n v="0.16224999999999998"/>
    <n v="0.17725000000000002"/>
    <n v="0.11425"/>
    <n v="8.6500000000000007E-2"/>
    <n v="7.5999999999999998E-2"/>
    <n v="0.10249999999999999"/>
    <n v="0.11699999999999999"/>
    <n v="0.126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izonaFACE92CO2NormalIrrDry"/>
    <d v="1992-1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9.49796076908061"/>
  </r>
  <r>
    <s v="ArizonaFACE92CO2NormalIrrDry"/>
    <d v="1992-12-3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3.94218942189389"/>
  </r>
  <r>
    <s v="ArizonaFACE92CO2NormalIrrDry"/>
    <d v="1993-01-1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3.35437301741399"/>
  </r>
  <r>
    <s v="ArizonaFACE92CO2NormalIrrDry"/>
    <d v="1993-01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0.11814591830051"/>
  </r>
  <r>
    <s v="ArizonaFACE92CO2NormalIrrDry"/>
    <d v="1993-02-0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6.79128633391508"/>
  </r>
  <r>
    <s v="ArizonaFACE92CO2NormalIrrDry"/>
    <d v="1993-02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4.170712759759"/>
  </r>
  <r>
    <s v="ArizonaFACE92CO2NormalIrrDry"/>
    <d v="1993-0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9.58535637987899"/>
  </r>
  <r>
    <s v="ArizonaFACE92CO2NormalIrrDry"/>
    <d v="1993-02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9.03897196866677"/>
  </r>
  <r>
    <s v="ArizonaFACE92CO2NormalIrrDry"/>
    <d v="1993-03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5.02977924516011"/>
  </r>
  <r>
    <s v="ArizonaFACE92CO2NormalIrrDry"/>
    <d v="1993-03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9.76338447594989"/>
  </r>
  <r>
    <s v="ArizonaFACE92CO2NormalIrrDry"/>
    <d v="1993-03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1.8123260179965"/>
  </r>
  <r>
    <s v="ArizonaFACE92CO2NormalIrrDry"/>
    <d v="1993-03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1.85699488573781"/>
  </r>
  <r>
    <s v="ArizonaFACE92CO2NormalIrrDry"/>
    <d v="1993-03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3.89687317925748"/>
  </r>
  <r>
    <s v="ArizonaFACE92CO2NormalIrrDry"/>
    <d v="1993-03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9.31281154916769"/>
  </r>
  <r>
    <s v="ArizonaFACE92CO2NormalIrrDry"/>
    <d v="1993-03-2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5.26024470770992"/>
  </r>
  <r>
    <s v="ArizonaFACE92CO2NormalIrrDry"/>
    <d v="1993-03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4.64070693338459"/>
  </r>
  <r>
    <s v="ArizonaFACE92CO2NormalIrrDry"/>
    <d v="1993-03-2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4.69314429986349"/>
  </r>
  <r>
    <s v="ArizonaFACE92CO2NormalIrrDry"/>
    <d v="1993-03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1.3034893506821"/>
  </r>
  <r>
    <s v="ArizonaFACE92CO2NormalIrrDry"/>
    <d v="1993-04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1.32420534731631"/>
  </r>
  <r>
    <s v="ArizonaFACE92CO2NormalIrrDry"/>
    <d v="1993-04-0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3.36019939146721"/>
  </r>
  <r>
    <s v="ArizonaFACE92CO2NormalIrrDry"/>
    <d v="1993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3.4126367579461"/>
  </r>
  <r>
    <s v="ArizonaFACE92CO2NormalIrrDry"/>
    <d v="1993-04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1.98258561532958"/>
  </r>
  <r>
    <s v="ArizonaFACE92CO2NormalIrrDry"/>
    <d v="1993-04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3.44371075289649"/>
  </r>
  <r>
    <s v="ArizonaFACE92CO2NormalIrrDry"/>
    <d v="1993-04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0.05794005308391"/>
  </r>
  <r>
    <s v="ArizonaFACE92CO2NormalIrrDry"/>
    <d v="1993-04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2.80280960704269"/>
  </r>
  <r>
    <s v="ArizonaFACE92CO2NormalIrrDry"/>
    <d v="1993-04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8.0873308733085"/>
  </r>
  <r>
    <s v="ArizonaFACE92CO2NormalIrrDry"/>
    <d v="1993-04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2.82223085388671"/>
  </r>
  <r>
    <s v="ArizonaFACE92CO2NormalIrrDry"/>
    <d v="1993-04-2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6.11154269437409"/>
  </r>
  <r>
    <s v="ArizonaFACE92CO2NormalIrrDry"/>
    <d v="1993-04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6.86379232213309"/>
  </r>
  <r>
    <s v="ArizonaFACE92CO2NormalIrrDry"/>
    <d v="1993-04-2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2.81381498025482"/>
  </r>
  <r>
    <s v="ArizonaFACE92CO2NormalIrrDry"/>
    <d v="1993-05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8.87583349517689"/>
  </r>
  <r>
    <s v="ArizonaFACE92CO2NormalIrrDry"/>
    <d v="1993-05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2.21499320256279"/>
  </r>
  <r>
    <s v="ArizonaFACE92CO2NormalIrrDry"/>
    <d v="1993-05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4.84657214993189"/>
  </r>
  <r>
    <s v="ArizonaFACE92CO2NormalIrrDry"/>
    <d v="1993-05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0.9124749142228"/>
  </r>
  <r>
    <s v="ArizonaFACE92CO2NormalIrrDry"/>
    <d v="1993-05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4.83168252735081"/>
  </r>
  <r>
    <s v="ArizonaFACE92CO2NormalIrrDry"/>
    <d v="1993-05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8.7508901404797"/>
  </r>
  <r>
    <s v="ArizonaFACE92CO2NormalIrrDry"/>
    <d v="1993-05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2.78727260956799"/>
  </r>
  <r>
    <s v="ArizonaFACE92CO2NormalIrrDry"/>
    <d v="1993-05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2.13989771476591"/>
  </r>
  <r>
    <s v="ArizonaFACE92CO2NormalIrrWet"/>
    <d v="1992-1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8.2038583543725"/>
  </r>
  <r>
    <s v="ArizonaFACE92CO2NormalIrrWet"/>
    <d v="1992-12-3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0.62374571114043"/>
  </r>
  <r>
    <s v="ArizonaFACE92CO2NormalIrrWet"/>
    <d v="1993-01-1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4.05418527869409"/>
  </r>
  <r>
    <s v="ArizonaFACE92CO2NormalIrrWet"/>
    <d v="1993-01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2.81187285557061"/>
  </r>
  <r>
    <s v="ArizonaFACE92CO2NormalIrrWet"/>
    <d v="1993-02-0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1.47763319738408"/>
  </r>
  <r>
    <s v="ArizonaFACE92CO2NormalIrrWet"/>
    <d v="1993-02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6.86314494723894"/>
  </r>
  <r>
    <s v="ArizonaFACE92CO2NormalIrrWet"/>
    <d v="1993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0.9150644138015"/>
  </r>
  <r>
    <s v="ArizonaFACE92CO2NormalIrrWet"/>
    <d v="1993-02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9.03897196866677"/>
  </r>
  <r>
    <s v="ArizonaFACE92CO2NormalIrrWet"/>
    <d v="1993-03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0.3790380009055"/>
  </r>
  <r>
    <s v="ArizonaFACE92CO2NormalIrrWet"/>
    <d v="1993-03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3.70783970997519"/>
  </r>
  <r>
    <s v="ArizonaFACE92CO2NormalIrrWet"/>
    <d v="1993-03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3.7693403249819"/>
  </r>
  <r>
    <s v="ArizonaFACE92CO2NormalIrrWet"/>
    <d v="1993-03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4.957920631837"/>
  </r>
  <r>
    <s v="ArizonaFACE92CO2NormalIrrWet"/>
    <d v="1993-03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1.68285103903639"/>
  </r>
  <r>
    <s v="ArizonaFACE92CO2NormalIrrWet"/>
    <d v="1993-03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7.79730692043739"/>
  </r>
  <r>
    <s v="ArizonaFACE92CO2NormalIrrWet"/>
    <d v="1993-03-2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7.06836278889031"/>
  </r>
  <r>
    <s v="ArizonaFACE92CO2NormalIrrWet"/>
    <d v="1993-03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5.12170648022197"/>
  </r>
  <r>
    <s v="ArizonaFACE92CO2NormalIrrWet"/>
    <d v="1993-03-2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1.1863144947236"/>
  </r>
  <r>
    <s v="ArizonaFACE92CO2NormalIrrWet"/>
    <d v="1993-03-2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9.71936298310339"/>
  </r>
  <r>
    <s v="ArizonaFACE92CO2NormalIrrWet"/>
    <d v="1993-04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4.42254159383688"/>
  </r>
  <r>
    <s v="ArizonaFACE92CO2NormalIrrWet"/>
    <d v="1993-04-0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9.82035346669238"/>
  </r>
  <r>
    <s v="ArizonaFACE92CO2NormalIrrWet"/>
    <d v="1993-04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5.88755098077263"/>
  </r>
  <r>
    <s v="ArizonaFACE92CO2NormalIrrWet"/>
    <d v="1993-04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1.7598886515172"/>
  </r>
  <r>
    <s v="ArizonaFACE92CO2NormalIrrWet"/>
    <d v="1993-04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5.25053408428758"/>
  </r>
  <r>
    <s v="ArizonaFACE92CO2NormalIrrWet"/>
    <d v="1993-04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5.81439761766018"/>
  </r>
  <r>
    <s v="ArizonaFACE92CO2NormalIrrWet"/>
    <d v="1993-04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8.55926717161898"/>
  </r>
  <r>
    <s v="ArizonaFACE92CO2NormalIrrWet"/>
    <d v="1993-04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6.49932025636008"/>
  </r>
  <r>
    <s v="ArizonaFACE92CO2NormalIrrWet"/>
    <d v="1993-04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0.57001359487262"/>
  </r>
  <r>
    <s v="ArizonaFACE92CO2NormalIrrWet"/>
    <d v="1993-04-2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4.52612157700429"/>
  </r>
  <r>
    <s v="ArizonaFACE92CO2NormalIrrWet"/>
    <d v="1993-04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1.29054185278687"/>
  </r>
  <r>
    <s v="ArizonaFACE92CO2NormalIrrWet"/>
    <d v="1993-04-2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3.8826309315719"/>
  </r>
  <r>
    <s v="ArizonaFACE92CO2NormalIrrWet"/>
    <d v="1993-05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4.63099630996302"/>
  </r>
  <r>
    <s v="ArizonaFACE92CO2NormalIrrWet"/>
    <d v="1993-05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5.31332944908337"/>
  </r>
  <r>
    <s v="ArizonaFACE92CO2NormalIrrWet"/>
    <d v="1993-05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1.30284197578743"/>
  </r>
  <r>
    <s v="ArizonaFACE92CO2NormalIrrWet"/>
    <d v="1993-05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4.746229041237"/>
  </r>
  <r>
    <s v="ArizonaFACE92CO2NormalIrrWet"/>
    <d v="1993-05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6.67540622774558"/>
  </r>
  <r>
    <s v="ArizonaFACE92CO2NormalIrrWet"/>
    <d v="1993-05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4.6193435618564"/>
  </r>
  <r>
    <s v="ArizonaFACE92CO2NormalIrrWet"/>
    <d v="1993-05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7.3642131158152"/>
  </r>
  <r>
    <s v="ArizonaFACE92CO2NormalIrrWet"/>
    <d v="1993-05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2.7684987376181"/>
  </r>
  <r>
    <s v="ArizonaFACE92CO2HighIrrDry"/>
    <d v="1992-1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0.15957791156771"/>
  </r>
  <r>
    <s v="ArizonaFACE92CO2HighIrrDry"/>
    <d v="1992-12-3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1.28536285362838"/>
  </r>
  <r>
    <s v="ArizonaFACE92CO2HighIrrDry"/>
    <d v="1993-01-1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1.36175309121421"/>
  </r>
  <r>
    <s v="ArizonaFACE92CO2HighIrrDry"/>
    <d v="1993-01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0.11814591830051"/>
  </r>
  <r>
    <s v="ArizonaFACE92CO2HighIrrDry"/>
    <d v="1993-02-0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5.46416779957207"/>
  </r>
  <r>
    <s v="ArizonaFACE92CO2HighIrrDry"/>
    <d v="1993-02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9.522561015083"/>
  </r>
  <r>
    <s v="ArizonaFACE92CO2HighIrrDry"/>
    <d v="1993-0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2.24088819835521"/>
  </r>
  <r>
    <s v="ArizonaFACE92CO2HighIrrDry"/>
    <d v="1993-02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5.68103838933101"/>
  </r>
  <r>
    <s v="ArizonaFACE92CO2HighIrrDry"/>
    <d v="1993-03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8.43238169223721"/>
  </r>
  <r>
    <s v="ArizonaFACE92CO2HighIrrDry"/>
    <d v="1993-03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1.14941412572011"/>
  </r>
  <r>
    <s v="ArizonaFACE92CO2HighIrrDry"/>
    <d v="1993-03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3.18540816987101"/>
  </r>
  <r>
    <s v="ArizonaFACE92CO2HighIrrDry"/>
    <d v="1993-03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4.55849032174459"/>
  </r>
  <r>
    <s v="ArizonaFACE92CO2HighIrrDry"/>
    <d v="1993-03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1.302841975788"/>
  </r>
  <r>
    <s v="ArizonaFACE92CO2HighIrrDry"/>
    <d v="1993-03-2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7.2515698841195"/>
  </r>
  <r>
    <s v="ArizonaFACE92CO2HighIrrDry"/>
    <d v="1993-03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7.29753350165012"/>
  </r>
  <r>
    <s v="ArizonaFACE92CO2HighIrrDry"/>
    <d v="1993-03-2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4.69055480028402"/>
  </r>
  <r>
    <s v="ArizonaFACE92CO2HighIrrDry"/>
    <d v="1993-03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7.28134912928058"/>
  </r>
  <r>
    <s v="ArizonaFACE92CO2HighIrrDry"/>
    <d v="1993-04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5.3081504499248"/>
  </r>
  <r>
    <s v="ArizonaFACE92CO2HighIrrDry"/>
    <d v="1993-04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7.34414449407569"/>
  </r>
  <r>
    <s v="ArizonaFACE92CO2HighIrrDry"/>
    <d v="1993-04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3.4100472583666"/>
  </r>
  <r>
    <s v="ArizonaFACE92CO2HighIrrDry"/>
    <d v="1993-04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7.95915064413791"/>
  </r>
  <r>
    <s v="ArizonaFACE92CO2HighIrrDry"/>
    <d v="1993-04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4.7695345374502"/>
  </r>
  <r>
    <s v="ArizonaFACE92CO2HighIrrDry"/>
    <d v="1993-04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4.70609179775991"/>
  </r>
  <r>
    <s v="ArizonaFACE92CO2HighIrrDry"/>
    <d v="1993-04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8.11516799378441"/>
  </r>
  <r>
    <s v="ArizonaFACE92CO2HighIrrDry"/>
    <d v="1993-04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0.07865604971812"/>
  </r>
  <r>
    <s v="ArizonaFACE92CO2HighIrrDry"/>
    <d v="1993-04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6.14067456464019"/>
  </r>
  <r>
    <s v="ArizonaFACE92CO2HighIrrDry"/>
    <d v="1993-04-2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7.43995597850639"/>
  </r>
  <r>
    <s v="ArizonaFACE92CO2HighIrrDry"/>
    <d v="1993-04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4.20567100407831"/>
  </r>
  <r>
    <s v="ArizonaFACE92CO2HighIrrDry"/>
    <d v="1993-04-2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4.80514015666438"/>
  </r>
  <r>
    <s v="ArizonaFACE92CO2HighIrrDry"/>
    <d v="1993-05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9.53745063766399"/>
  </r>
  <r>
    <s v="ArizonaFACE92CO2HighIrrDry"/>
    <d v="1993-05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6.8961610668737"/>
  </r>
  <r>
    <s v="ArizonaFACE92CO2HighIrrDry"/>
    <d v="1993-05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0.1958309056773"/>
  </r>
  <r>
    <s v="ArizonaFACE92CO2HighIrrDry"/>
    <d v="1993-05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5.59623227811139"/>
  </r>
  <r>
    <s v="ArizonaFACE92CO2HighIrrDry"/>
    <d v="1993-05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0.18223603288641"/>
  </r>
  <r>
    <s v="ArizonaFACE92CO2HighIrrDry"/>
    <d v="1993-05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8.12358386741681"/>
  </r>
  <r>
    <s v="ArizonaFACE92CO2HighIrrDry"/>
    <d v="1993-05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3.4883796206374"/>
  </r>
  <r>
    <s v="ArizonaFACE92CO2HighIrrDry"/>
    <d v="1993-05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1.51388619149319"/>
  </r>
  <r>
    <s v="ArizonaFACE92CO2HighIrrWet"/>
    <d v="1992-1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0.82637405321381"/>
  </r>
  <r>
    <s v="ArizonaFACE92CO2HighIrrWet"/>
    <d v="1992-12-3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5.27060270602618"/>
  </r>
  <r>
    <s v="ArizonaFACE92CO2HighIrrWet"/>
    <d v="1993-01-1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0.03333980708186"/>
  </r>
  <r>
    <s v="ArizonaFACE92CO2HighIrrWet"/>
    <d v="1993-01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2.11076584450029"/>
  </r>
  <r>
    <s v="ArizonaFACE92CO2HighIrrWet"/>
    <d v="1993-02-0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9.44811290218155"/>
  </r>
  <r>
    <s v="ArizonaFACE92CO2HighIrrWet"/>
    <d v="1993-02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6.16203793616859"/>
  </r>
  <r>
    <s v="ArizonaFACE92CO2HighIrrWet"/>
    <d v="1993-0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9.54845601087533"/>
  </r>
  <r>
    <s v="ArizonaFACE92CO2HighIrrWet"/>
    <d v="1993-02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0.33048488379538"/>
  </r>
  <r>
    <s v="ArizonaFACE92CO2HighIrrWet"/>
    <d v="1993-03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1.67055091603498"/>
  </r>
  <r>
    <s v="ArizonaFACE92CO2HighIrrWet"/>
    <d v="1993-03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3.70913445976541"/>
  </r>
  <r>
    <s v="ArizonaFACE92CO2HighIrrWet"/>
    <d v="1993-03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2.43833754126919"/>
  </r>
  <r>
    <s v="ArizonaFACE92CO2HighIrrWet"/>
    <d v="1993-03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8.94186573444637"/>
  </r>
  <r>
    <s v="ArizonaFACE92CO2HighIrrWet"/>
    <d v="1993-03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5.0038842493685"/>
  </r>
  <r>
    <s v="ArizonaFACE92CO2HighIrrWet"/>
    <d v="1993-03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3.77646144882428"/>
  </r>
  <r>
    <s v="ArizonaFACE92CO2HighIrrWet"/>
    <d v="1993-03-2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6.36596102803071"/>
  </r>
  <r>
    <s v="ArizonaFACE92CO2HighIrrWet"/>
    <d v="1993-03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3.7550980772958"/>
  </r>
  <r>
    <s v="ArizonaFACE92CO2HighIrrWet"/>
    <d v="1993-03-2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9.82100084158671"/>
  </r>
  <r>
    <s v="ArizonaFACE92CO2HighIrrWet"/>
    <d v="1993-03-2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3.04039619343553"/>
  </r>
  <r>
    <s v="ArizonaFACE92CO2HighIrrWet"/>
    <d v="1993-04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0.40169612222383"/>
  </r>
  <r>
    <s v="ArizonaFACE92CO2HighIrrWet"/>
    <d v="1993-04-0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8.45503981355549"/>
  </r>
  <r>
    <s v="ArizonaFACE92CO2HighIrrWet"/>
    <d v="1993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4.51964782805712"/>
  </r>
  <r>
    <s v="ArizonaFACE92CO2HighIrrWet"/>
    <d v="1993-04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9.1030620832517"/>
  </r>
  <r>
    <s v="ArizonaFACE92CO2HighIrrWet"/>
    <d v="1993-04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5.21363371528392"/>
  </r>
  <r>
    <s v="ArizonaFACE92CO2HighIrrWet"/>
    <d v="1993-04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1.79225739625781"/>
  </r>
  <r>
    <s v="ArizonaFACE92CO2HighIrrWet"/>
    <d v="1993-04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6.52845212662618"/>
  </r>
  <r>
    <s v="ArizonaFACE92CO2HighIrrWet"/>
    <d v="1993-04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0.48456010875884"/>
  </r>
  <r>
    <s v="ArizonaFACE92CO2HighIrrWet"/>
    <d v="1993-04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5.88237198161431"/>
  </r>
  <r>
    <s v="ArizonaFACE92CO2HighIrrWet"/>
    <d v="1993-04-2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1.16689324787916"/>
  </r>
  <r>
    <s v="ArizonaFACE92CO2HighIrrWet"/>
    <d v="1993-04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9.26231630737271"/>
  </r>
  <r>
    <s v="ArizonaFACE92CO2HighIrrWet"/>
    <d v="1993-04-2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9.86178545995966"/>
  </r>
  <r>
    <s v="ArizonaFACE92CO2HighIrrWet"/>
    <d v="1993-05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4.59409594095931"/>
  </r>
  <r>
    <s v="ArizonaFACE92CO2HighIrrWet"/>
    <d v="1993-05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6.60354761442269"/>
  </r>
  <r>
    <s v="ArizonaFACE92CO2HighIrrWet"/>
    <d v="1993-05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8.61170453809771"/>
  </r>
  <r>
    <s v="ArizonaFACE92CO2HighIrrWet"/>
    <d v="1993-05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0.026866058134"/>
  </r>
  <r>
    <s v="ArizonaFACE92CO2HighIrrWet"/>
    <d v="1993-05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5.93739884767248"/>
  </r>
  <r>
    <s v="ArizonaFACE92CO2HighIrrWet"/>
    <d v="1993-05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5.90826697740641"/>
  </r>
  <r>
    <s v="ArizonaFACE92CO2HighIrrWet"/>
    <d v="1993-05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4.63229105975208"/>
  </r>
  <r>
    <s v="ArizonaFACE92CO2HighIrrWet"/>
    <d v="1993-05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4.02181653395462"/>
  </r>
  <r>
    <s v="ArizonaFACE93CO2NormalIrrDry"/>
    <d v="1993-12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9.58661656660121"/>
  </r>
  <r>
    <s v="ArizonaFACE93CO2NormalIrrDry"/>
    <d v="1993-12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2.85049299158749"/>
  </r>
  <r>
    <s v="ArizonaFACE93CO2NormalIrrDry"/>
    <d v="1993-12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7.43137777108723"/>
  </r>
  <r>
    <s v="ArizonaFACE93CO2NormalIrrDry"/>
    <d v="1994-01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4.9256604581951"/>
  </r>
  <r>
    <s v="ArizonaFACE93CO2NormalIrrDry"/>
    <d v="1994-01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7.01449157890471"/>
  </r>
  <r>
    <s v="ArizonaFACE93CO2NormalIrrDry"/>
    <d v="1994-01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0.43335784299452"/>
  </r>
  <r>
    <s v="ArizonaFACE93CO2NormalIrrDry"/>
    <d v="1994-01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5.08131611095263"/>
  </r>
  <r>
    <s v="ArizonaFACE93CO2NormalIrrDry"/>
    <d v="1994-01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7.82018399615532"/>
  </r>
  <r>
    <s v="ArizonaFACE93CO2NormalIrrDry"/>
    <d v="1994-02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1.22472079249181"/>
  </r>
  <r>
    <s v="ArizonaFACE93CO2NormalIrrDry"/>
    <d v="1994-02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1.83243496737447"/>
  </r>
  <r>
    <s v="ArizonaFACE93CO2NormalIrrDry"/>
    <d v="1994-02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4.35705559833428"/>
  </r>
  <r>
    <s v="ArizonaFACE93CO2NormalIrrDry"/>
    <d v="1994-02-1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1.14658900770527"/>
  </r>
  <r>
    <s v="ArizonaFACE93CO2NormalIrrDry"/>
    <d v="1994-02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9.99889996005049"/>
  </r>
  <r>
    <s v="ArizonaFACE93CO2NormalIrrDry"/>
    <d v="1994-02-2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6.70051701877549"/>
  </r>
  <r>
    <s v="ArizonaFACE93CO2NormalIrrDry"/>
    <d v="1994-03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6.7923414060819"/>
  </r>
  <r>
    <s v="ArizonaFACE93CO2NormalIrrDry"/>
    <d v="1994-03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0.84952032468541"/>
  </r>
  <r>
    <s v="ArizonaFACE93CO2NormalIrrDry"/>
    <d v="1994-03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8.2115955789973"/>
  </r>
  <r>
    <s v="ArizonaFACE93CO2NormalIrrDry"/>
    <d v="1994-03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4.25926783656791"/>
  </r>
  <r>
    <s v="ArizonaFACE93CO2NormalIrrDry"/>
    <d v="1994-03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5.01024774057561"/>
  </r>
  <r>
    <s v="ArizonaFACE93CO2NormalIrrDry"/>
    <d v="1994-03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0.38964572923939"/>
  </r>
  <r>
    <s v="ArizonaFACE93CO2NormalIrrDry"/>
    <d v="1994-03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3.48550552625269"/>
  </r>
  <r>
    <s v="ArizonaFACE93CO2NormalIrrDry"/>
    <d v="1994-03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6.8809235703819"/>
  </r>
  <r>
    <s v="ArizonaFACE93CO2NormalIrrDry"/>
    <d v="1994-03-2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7.62669275884181"/>
  </r>
  <r>
    <s v="ArizonaFACE93CO2NormalIrrDry"/>
    <d v="1994-03-2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1.6929904296517"/>
  </r>
  <r>
    <s v="ArizonaFACE93CO2NormalIrrDry"/>
    <d v="1994-03-3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2.14180672877052"/>
  </r>
  <r>
    <s v="ArizonaFACE93CO2NormalIrrDry"/>
    <d v="1994-04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7.0118283242914"/>
  </r>
  <r>
    <s v="ArizonaFACE93CO2NormalIrrDry"/>
    <d v="1994-04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0.40203565287371"/>
  </r>
  <r>
    <s v="ArizonaFACE93CO2NormalIrrDry"/>
    <d v="1994-04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0.4886493246332"/>
  </r>
  <r>
    <s v="ArizonaFACE93CO2NormalIrrDry"/>
    <d v="1994-04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0.20993393970582"/>
  </r>
  <r>
    <s v="ArizonaFACE93CO2NormalIrrDry"/>
    <d v="1994-04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5.6642214901488"/>
  </r>
  <r>
    <s v="ArizonaFACE93CO2NormalIrrDry"/>
    <d v="1994-04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1.11460100393049"/>
  </r>
  <r>
    <s v="ArizonaFACE93CO2NormalIrrDry"/>
    <d v="1994-04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5.90712767989919"/>
  </r>
  <r>
    <s v="ArizonaFACE93CO2NormalIrrDry"/>
    <d v="1994-04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0.9159858963292"/>
  </r>
  <r>
    <s v="ArizonaFACE93CO2NormalIrrDry"/>
    <d v="1994-04-2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5.786007491851"/>
  </r>
  <r>
    <s v="ArizonaFACE93CO2NormalIrrDry"/>
    <d v="1994-04-2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1.16540548051478"/>
  </r>
  <r>
    <s v="ArizonaFACE93CO2NormalIrrDry"/>
    <d v="1994-04-3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2.64521974745341"/>
  </r>
  <r>
    <s v="ArizonaFACE93CO2NormalIrrDry"/>
    <d v="1994-05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2.65303582077419"/>
  </r>
  <r>
    <s v="ArizonaFACE93CO2NormalIrrDry"/>
    <d v="1994-05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0.75176151133871"/>
  </r>
  <r>
    <s v="ArizonaFACE93CO2NormalIrrDry"/>
    <d v="1994-05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5.6147486408716"/>
  </r>
  <r>
    <s v="ArizonaFACE93CO2NormalIrrDry"/>
    <d v="1994-05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5.11709635770899"/>
  </r>
  <r>
    <s v="ArizonaFACE93CO2NormalIrrDry"/>
    <d v="1994-05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5.199801992809"/>
  </r>
  <r>
    <s v="ArizonaFACE93CO2NormalIrrDry"/>
    <d v="1994-05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5.95208457570229"/>
  </r>
  <r>
    <s v="ArizonaFACE93CO2NormalIrrDry"/>
    <d v="1994-05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0.00665813653191"/>
  </r>
  <r>
    <s v="ArizonaFACE93CO2NormalIrrDry"/>
    <d v="1994-05-2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7.3674307119573"/>
  </r>
  <r>
    <s v="ArizonaFACE93CO2NormalIrrDry"/>
    <d v="1994-05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7.9829609601608"/>
  </r>
  <r>
    <s v="ArizonaFACE93CO2NormalIrrWet"/>
    <d v="1993-12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9.66150612838041"/>
  </r>
  <r>
    <s v="ArizonaFACE93CO2NormalIrrWet"/>
    <d v="1993-12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4.24760162342702"/>
  </r>
  <r>
    <s v="ArizonaFACE93CO2NormalIrrWet"/>
    <d v="1993-12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8.8297890818132"/>
  </r>
  <r>
    <s v="ArizonaFACE93CO2NormalIrrWet"/>
    <d v="1994-01-0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8.3790332385754"/>
  </r>
  <r>
    <s v="ArizonaFACE93CO2NormalIrrWet"/>
    <d v="1994-01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4.44103496390113"/>
  </r>
  <r>
    <s v="ArizonaFACE93CO2NormalIrrWet"/>
    <d v="1994-01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6.5350768001567"/>
  </r>
  <r>
    <s v="ArizonaFACE93CO2NormalIrrWet"/>
    <d v="1994-01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5.08392146872649"/>
  </r>
  <r>
    <s v="ArizonaFACE93CO2NormalIrrWet"/>
    <d v="1994-01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7.82148667504177"/>
  </r>
  <r>
    <s v="ArizonaFACE93CO2NormalIrrWet"/>
    <d v="1994-02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9.9038044013171"/>
  </r>
  <r>
    <s v="ArizonaFACE93CO2NormalIrrWet"/>
    <d v="1994-02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2.63746157097199"/>
  </r>
  <r>
    <s v="ArizonaFACE93CO2NormalIrrWet"/>
    <d v="1994-02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0.50761053954031"/>
  </r>
  <r>
    <s v="ArizonaFACE93CO2NormalIrrWet"/>
    <d v="1994-02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4.35835827722082"/>
  </r>
  <r>
    <s v="ArizonaFACE93CO2NormalIrrWet"/>
    <d v="1994-02-1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1.80704720329308"/>
  </r>
  <r>
    <s v="ArizonaFACE93CO2NormalIrrWet"/>
    <d v="1994-02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1.32372438788559"/>
  </r>
  <r>
    <s v="ArizonaFACE93CO2NormalIrrWet"/>
    <d v="1994-02-2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8.46764435129421"/>
  </r>
  <r>
    <s v="ArizonaFACE93CO2NormalIrrWet"/>
    <d v="1994-03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3.2640790639233"/>
  </r>
  <r>
    <s v="ArizonaFACE93CO2NormalIrrWet"/>
    <d v="1994-03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1.36671279114819"/>
  </r>
  <r>
    <s v="ArizonaFACE93CO2NormalIrrWet"/>
    <d v="1994-03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3.80341707146198"/>
  </r>
  <r>
    <s v="ArizonaFACE93CO2NormalIrrWet"/>
    <d v="1994-03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0.58383172862571"/>
  </r>
  <r>
    <s v="ArizonaFACE93CO2NormalIrrWet"/>
    <d v="1994-03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3.39498381783278"/>
  </r>
  <r>
    <s v="ArizonaFACE93CO2NormalIrrWet"/>
    <d v="1994-03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2.81462589957198"/>
  </r>
  <r>
    <s v="ArizonaFACE93CO2NormalIrrWet"/>
    <d v="1994-03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7.97196056067301"/>
  </r>
  <r>
    <s v="ArizonaFACE93CO2NormalIrrWet"/>
    <d v="1994-03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0.70692040921443"/>
  </r>
  <r>
    <s v="ArizonaFACE93CO2NormalIrrWet"/>
    <d v="1994-03-2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5.27347572095991"/>
  </r>
  <r>
    <s v="ArizonaFACE93CO2NormalIrrWet"/>
    <d v="1994-03-2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9.41336027466249"/>
  </r>
  <r>
    <s v="ArizonaFACE93CO2NormalIrrWet"/>
    <d v="1994-03-3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9.93706613555958"/>
  </r>
  <r>
    <s v="ArizonaFACE93CO2NormalIrrWet"/>
    <d v="1994-04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1.49958603759822"/>
  </r>
  <r>
    <s v="ArizonaFACE93CO2NormalIrrWet"/>
    <d v="1994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2.0232918984953"/>
  </r>
  <r>
    <s v="ArizonaFACE93CO2NormalIrrWet"/>
    <d v="1994-04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1.5217315786723"/>
  </r>
  <r>
    <s v="ArizonaFACE93CO2NormalIrrWet"/>
    <d v="1994-04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0.72452104839559"/>
  </r>
  <r>
    <s v="ArizonaFACE93CO2NormalIrrWet"/>
    <d v="1994-04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0.88732696082081"/>
  </r>
  <r>
    <s v="ArizonaFACE93CO2NormalIrrWet"/>
    <d v="1994-04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6.70381713862218"/>
  </r>
  <r>
    <s v="ArizonaFACE93CO2NormalIrrWet"/>
    <d v="1994-04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1.57123337636921"/>
  </r>
  <r>
    <s v="ArizonaFACE93CO2NormalIrrWet"/>
    <d v="1994-04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2.020049675488"/>
  </r>
  <r>
    <s v="ArizonaFACE93CO2NormalIrrWet"/>
    <d v="1994-04-2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1.59598427521811"/>
  </r>
  <r>
    <s v="ArizonaFACE93CO2NormalIrrWet"/>
    <d v="1994-04-2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3.36962500217106"/>
  </r>
  <r>
    <s v="ArizonaFACE93CO2NormalIrrWet"/>
    <d v="1994-05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3.5298255568224"/>
  </r>
  <r>
    <s v="ArizonaFACE93CO2NormalIrrWet"/>
    <d v="1994-05-0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8.2448573132389"/>
  </r>
  <r>
    <s v="ArizonaFACE93CO2NormalIrrWet"/>
    <d v="1994-05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5.68051945044263"/>
  </r>
  <r>
    <s v="ArizonaFACE93CO2NormalIrrWet"/>
    <d v="1994-05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6.13063842844792"/>
  </r>
  <r>
    <s v="ArizonaFACE93CO2NormalIrrWet"/>
    <d v="1994-05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5.04481215370458"/>
  </r>
  <r>
    <s v="ArizonaFACE93CO2NormalIrrWet"/>
    <d v="1994-05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3.51095118717441"/>
  </r>
  <r>
    <s v="ArizonaFACE93CO2NormalIrrWet"/>
    <d v="1994-05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3.0868857869045"/>
  </r>
  <r>
    <s v="ArizonaFACE93CO2NormalIrrWet"/>
    <d v="1994-05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4.93150803897541"/>
  </r>
  <r>
    <s v="ArizonaFACE93CO2NormalIrrWet"/>
    <d v="1994-05-2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9.06097116158423"/>
  </r>
  <r>
    <s v="ArizonaFACE93CO2NormalIrrWet"/>
    <d v="1994-05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4.45339593911481"/>
  </r>
  <r>
    <s v="ArizonaFACE93CO2HighIrrDry"/>
    <d v="1993-12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4.36872181147609"/>
  </r>
  <r>
    <s v="ArizonaFACE93CO2HighIrrDry"/>
    <d v="1993-12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9.6152755021096"/>
  </r>
  <r>
    <s v="ArizonaFACE93CO2HighIrrDry"/>
    <d v="1993-12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5.51968203055787"/>
  </r>
  <r>
    <s v="ArizonaFACE93CO2HighIrrDry"/>
    <d v="1994-01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9.04339947082269"/>
  </r>
  <r>
    <s v="ArizonaFACE93CO2HighIrrDry"/>
    <d v="1994-01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3.11751321495339"/>
  </r>
  <r>
    <s v="ArizonaFACE93CO2HighIrrDry"/>
    <d v="1994-01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2.56581423220101"/>
  </r>
  <r>
    <s v="ArizonaFACE93CO2HighIrrDry"/>
    <d v="1994-01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9.9357055598328"/>
  </r>
  <r>
    <s v="ArizonaFACE93CO2HighIrrDry"/>
    <d v="1994-01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7.30429420857899"/>
  </r>
  <r>
    <s v="ArizonaFACE93CO2HighIrrDry"/>
    <d v="1994-02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2.6954163072231"/>
  </r>
  <r>
    <s v="ArizonaFACE93CO2HighIrrDry"/>
    <d v="1994-02-0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8.7326671337008"/>
  </r>
  <r>
    <s v="ArizonaFACE93CO2HighIrrDry"/>
    <d v="1994-02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7.9328512456502"/>
  </r>
  <r>
    <s v="ArizonaFACE93CO2HighIrrDry"/>
    <d v="1994-02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7.14997018312769"/>
  </r>
  <r>
    <s v="ArizonaFACE93CO2HighIrrDry"/>
    <d v="1994-02-1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6.5852444115076"/>
  </r>
  <r>
    <s v="ArizonaFACE93CO2HighIrrDry"/>
    <d v="1994-02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0.07118416405578"/>
  </r>
  <r>
    <s v="ArizonaFACE93CO2HighIrrDry"/>
    <d v="1994-02-2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6.1123430271939"/>
  </r>
  <r>
    <s v="ArizonaFACE93CO2HighIrrDry"/>
    <d v="1994-03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6.8672309678611"/>
  </r>
  <r>
    <s v="ArizonaFACE93CO2HighIrrDry"/>
    <d v="1994-03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0.9231072075772"/>
  </r>
  <r>
    <s v="ArizonaFACE93CO2HighIrrDry"/>
    <d v="1994-03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9.60870421083678"/>
  </r>
  <r>
    <s v="ArizonaFACE93CO2HighIrrDry"/>
    <d v="1994-03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3.0093329705129"/>
  </r>
  <r>
    <s v="ArizonaFACE93CO2HighIrrDry"/>
    <d v="1994-03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3.09985467893281"/>
  </r>
  <r>
    <s v="ArizonaFACE93CO2HighIrrDry"/>
    <d v="1994-03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5.16784293745391"/>
  </r>
  <r>
    <s v="ArizonaFACE93CO2HighIrrDry"/>
    <d v="1994-03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0.9843331152544"/>
  </r>
  <r>
    <s v="ArizonaFACE93CO2HighIrrDry"/>
    <d v="1994-03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4.38235651715749"/>
  </r>
  <r>
    <s v="ArizonaFACE93CO2HighIrrDry"/>
    <d v="1994-03-2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4.46375947337009"/>
  </r>
  <r>
    <s v="ArizonaFACE93CO2HighIrrDry"/>
    <d v="1994-03-2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8.5287544652935"/>
  </r>
  <r>
    <s v="ArizonaFACE93CO2HighIrrDry"/>
    <d v="1994-03-3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6.3331326242899"/>
  </r>
  <r>
    <s v="ArizonaFACE93CO2HighIrrDry"/>
    <d v="1994-04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7.2325889729677"/>
  </r>
  <r>
    <s v="ArizonaFACE93CO2HighIrrDry"/>
    <d v="1994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1.9489234082707"/>
  </r>
  <r>
    <s v="ArizonaFACE93CO2HighIrrDry"/>
    <d v="1994-04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0.71071265219598"/>
  </r>
  <r>
    <s v="ArizonaFACE93CO2HighIrrDry"/>
    <d v="1994-04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7.7087615287075"/>
  </r>
  <r>
    <s v="ArizonaFACE93CO2HighIrrDry"/>
    <d v="1994-04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8.53072295783312"/>
  </r>
  <r>
    <s v="ArizonaFACE93CO2HighIrrDry"/>
    <d v="1994-04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2.6588834015545"/>
  </r>
  <r>
    <s v="ArizonaFACE93CO2HighIrrDry"/>
    <d v="1994-04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6.78964920304981"/>
  </r>
  <r>
    <s v="ArizonaFACE93CO2HighIrrDry"/>
    <d v="1994-04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3.7824873640144"/>
  </r>
  <r>
    <s v="ArizonaFACE93CO2HighIrrDry"/>
    <d v="1994-04-2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7.99074808506191"/>
  </r>
  <r>
    <s v="ArizonaFACE93CO2HighIrrDry"/>
    <d v="1994-04-2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4.69106246489952"/>
  </r>
  <r>
    <s v="ArizonaFACE93CO2HighIrrDry"/>
    <d v="1994-05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9.4848918197556"/>
  </r>
  <r>
    <s v="ArizonaFACE93CO2HighIrrDry"/>
    <d v="1994-05-0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6.84566439518008"/>
  </r>
  <r>
    <s v="ArizonaFACE93CO2HighIrrDry"/>
    <d v="1994-05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0.23717440264889"/>
  </r>
  <r>
    <s v="ArizonaFACE93CO2HighIrrDry"/>
    <d v="1994-05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4.3648137748157"/>
  </r>
  <r>
    <s v="ArizonaFACE93CO2HighIrrDry"/>
    <d v="1994-05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4.5276196872409"/>
  </r>
  <r>
    <s v="ArizonaFACE93CO2HighIrrDry"/>
    <d v="1994-05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5.27338887570082"/>
  </r>
  <r>
    <s v="ArizonaFACE93CO2HighIrrDry"/>
    <d v="1994-05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6.02567145859499"/>
  </r>
  <r>
    <s v="ArizonaFACE93CO2HighIrrDry"/>
    <d v="1994-05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3.3877467129069"/>
  </r>
  <r>
    <s v="ArizonaFACE93CO2HighIrrDry"/>
    <d v="1994-05-2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0.74982196721882"/>
  </r>
  <r>
    <s v="ArizonaFACE93CO2HighIrrDry"/>
    <d v="1994-05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3.3493321599569"/>
  </r>
  <r>
    <s v="ArizonaFACE93CO2HighIrrWet"/>
    <d v="1993-12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3.6307686963361"/>
  </r>
  <r>
    <s v="ArizonaFACE93CO2HighIrrWet"/>
    <d v="1993-12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9.54299129810431"/>
  </r>
  <r>
    <s v="ArizonaFACE93CO2HighIrrWet"/>
    <d v="1993-12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3.46081252424409"/>
  </r>
  <r>
    <s v="ArizonaFACE93CO2HighIrrWet"/>
    <d v="1994-01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5.6610082155612"/>
  </r>
  <r>
    <s v="ArizonaFACE93CO2HighIrrWet"/>
    <d v="1994-01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0.39948819193918"/>
  </r>
  <r>
    <s v="ArizonaFACE93CO2HighIrrWet"/>
    <d v="1994-01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2.48831931264792"/>
  </r>
  <r>
    <s v="ArizonaFACE93CO2HighIrrWet"/>
    <d v="1994-01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9.71494491115649"/>
  </r>
  <r>
    <s v="ArizonaFACE93CO2HighIrrWet"/>
    <d v="1994-01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0.46853017293722"/>
  </r>
  <r>
    <s v="ArizonaFACE93CO2HighIrrWet"/>
    <d v="1994-02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3.8717642903872"/>
  </r>
  <r>
    <s v="ArizonaFACE93CO2HighIrrWet"/>
    <d v="1994-02-0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8.5867960468037"/>
  </r>
  <r>
    <s v="ArizonaFACE93CO2HighIrrWet"/>
    <d v="1994-02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9.77226278217418"/>
  </r>
  <r>
    <s v="ArizonaFACE93CO2HighIrrWet"/>
    <d v="1994-02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9.65114259412513"/>
  </r>
  <r>
    <s v="ArizonaFACE93CO2HighIrrWet"/>
    <d v="1994-02-1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9.08641682250499"/>
  </r>
  <r>
    <s v="ArizonaFACE93CO2HighIrrWet"/>
    <d v="1994-02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6.61390334701599"/>
  </r>
  <r>
    <s v="ArizonaFACE93CO2HighIrrWet"/>
    <d v="1994-02-2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6.40877484498043"/>
  </r>
  <r>
    <s v="ArizonaFACE93CO2HighIrrWet"/>
    <d v="1994-03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9.88168780866181"/>
  </r>
  <r>
    <s v="ArizonaFACE93CO2HighIrrWet"/>
    <d v="1994-03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1.29052055048251"/>
  </r>
  <r>
    <s v="ArizonaFACE93CO2HighIrrWet"/>
    <d v="1994-03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7.77007428164472"/>
  </r>
  <r>
    <s v="ArizonaFACE93CO2HighIrrWet"/>
    <d v="1994-03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7.20013779447771"/>
  </r>
  <r>
    <s v="ArizonaFACE93CO2HighIrrWet"/>
    <d v="1994-03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3.3226996138275"/>
  </r>
  <r>
    <s v="ArizonaFACE93CO2HighIrrWet"/>
    <d v="1994-03-1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0.75445371437169"/>
  </r>
  <r>
    <s v="ArizonaFACE93CO2HighIrrWet"/>
    <d v="1994-03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2.52939712021123"/>
  </r>
  <r>
    <s v="ArizonaFACE93CO2HighIrrWet"/>
    <d v="1994-03-2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4.6038987731657"/>
  </r>
  <r>
    <s v="ArizonaFACE93CO2HighIrrWet"/>
    <d v="1994-03-2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4.53812796359381"/>
  </r>
  <r>
    <s v="ArizonaFACE93CO2HighIrrWet"/>
    <d v="1994-03-2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4.63255770867411"/>
  </r>
  <r>
    <s v="ArizonaFACE93CO2HighIrrWet"/>
    <d v="1994-03-3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6.5533722014107"/>
  </r>
  <r>
    <s v="ArizonaFACE93CO2HighIrrWet"/>
    <d v="1994-04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1.42339379693249"/>
  </r>
  <r>
    <s v="ArizonaFACE93CO2HighIrrWet"/>
    <d v="1994-04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2.60755785341649"/>
  </r>
  <r>
    <s v="ArizonaFACE93CO2HighIrrWet"/>
    <d v="1994-04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4.0925828359029"/>
  </r>
  <r>
    <s v="ArizonaFACE93CO2HighIrrWet"/>
    <d v="1994-04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5.28326028682034"/>
  </r>
  <r>
    <s v="ArizonaFACE93CO2HighIrrWet"/>
    <d v="1994-04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8.75226521384133"/>
  </r>
  <r>
    <s v="ArizonaFACE93CO2HighIrrWet"/>
    <d v="1994-04-1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2.58347276822161"/>
  </r>
  <r>
    <s v="ArizonaFACE93CO2HighIrrWet"/>
    <d v="1994-04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1.4227569316991"/>
  </r>
  <r>
    <s v="ArizonaFACE93CO2HighIrrWet"/>
    <d v="1994-04-2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3.92914005824338"/>
  </r>
  <r>
    <s v="ArizonaFACE93CO2HighIrrWet"/>
    <d v="1994-04-2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0.12528876048592"/>
  </r>
  <r>
    <s v="ArizonaFACE93CO2HighIrrWet"/>
    <d v="1994-04-2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3.95519363597884"/>
  </r>
  <r>
    <s v="ArizonaFACE93CO2HighIrrWet"/>
    <d v="1994-05-0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5.4402186184652"/>
  </r>
  <r>
    <s v="ArizonaFACE93CO2HighIrrWet"/>
    <d v="1994-05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2.13923031941633"/>
  </r>
  <r>
    <s v="ArizonaFACE93CO2HighIrrWet"/>
    <d v="1994-05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8.24876534989932"/>
  </r>
  <r>
    <s v="ArizonaFACE93CO2HighIrrWet"/>
    <d v="1994-05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6.71750974114303"/>
  </r>
  <r>
    <s v="ArizonaFACE93CO2HighIrrWet"/>
    <d v="1994-05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8.27872696429421"/>
  </r>
  <r>
    <s v="ArizonaFACE93CO2HighIrrWet"/>
    <d v="1994-05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8.06578238893871"/>
  </r>
  <r>
    <s v="ArizonaFACE93CO2HighIrrWet"/>
    <d v="1994-05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42.93840934223351"/>
  </r>
  <r>
    <s v="ArizonaFACE93CO2HighIrrWet"/>
    <d v="1994-05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2.13598809640899"/>
  </r>
  <r>
    <s v="ArizonaFACE93CO2HighIrrWet"/>
    <d v="1994-05-2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0.23471378697351"/>
  </r>
  <r>
    <s v="ArizonaFACE93CO2HighIrrWet"/>
    <d v="1994-05-2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2.24474730924442"/>
  </r>
  <r>
    <s v="Gatton2011TOS1CvAxe"/>
    <d v="2011-06-16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4.2"/>
    <m/>
    <m/>
    <m/>
    <m/>
    <m/>
    <m/>
    <m/>
    <m/>
    <m/>
    <m/>
    <m/>
    <m/>
    <m/>
    <m/>
    <m/>
    <m/>
    <m/>
    <m/>
    <m/>
  </r>
  <r>
    <s v="Gatton2011TOS1CvAxe"/>
    <d v="2011-06-29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n v="5.9"/>
    <m/>
    <m/>
    <m/>
    <m/>
    <m/>
    <m/>
    <m/>
    <m/>
    <m/>
    <m/>
    <m/>
    <m/>
    <m/>
    <m/>
    <m/>
    <m/>
    <m/>
    <m/>
    <m/>
  </r>
  <r>
    <s v="Gatton2011TOS1CvAxe"/>
    <d v="2011-07-06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n v="6.8"/>
    <m/>
    <m/>
    <m/>
    <m/>
    <m/>
    <m/>
    <m/>
    <m/>
    <m/>
    <m/>
    <m/>
    <m/>
    <m/>
    <m/>
    <m/>
    <m/>
    <m/>
    <m/>
    <m/>
  </r>
  <r>
    <s v="Gatton2011TOS1CvAxe"/>
    <d v="2011-07-13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n v="7.7"/>
    <m/>
    <m/>
    <m/>
    <m/>
    <m/>
    <m/>
    <m/>
    <m/>
    <m/>
    <m/>
    <m/>
    <m/>
    <m/>
    <m/>
    <m/>
    <m/>
    <m/>
    <m/>
    <m/>
  </r>
  <r>
    <s v="Gatton2011TOS1CvAxe"/>
    <d v="2011-07-28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9"/>
    <m/>
    <m/>
    <m/>
    <m/>
    <m/>
    <m/>
    <m/>
    <m/>
    <m/>
    <m/>
    <n v="8.8000000000000007"/>
    <m/>
    <m/>
    <m/>
    <m/>
    <m/>
    <m/>
    <m/>
    <m/>
    <m/>
    <m/>
    <m/>
    <m/>
    <m/>
    <m/>
    <m/>
    <m/>
    <m/>
    <m/>
    <m/>
  </r>
  <r>
    <s v="Gatton2011TOS1CvAxe"/>
    <d v="2011-08-04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Axe"/>
    <d v="2011-08-10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m/>
    <m/>
    <m/>
    <m/>
    <m/>
    <m/>
    <m/>
    <m/>
    <m/>
    <m/>
    <n v="8.6999999999999993"/>
    <m/>
    <m/>
    <m/>
    <m/>
    <m/>
    <m/>
    <m/>
    <m/>
    <m/>
    <m/>
    <m/>
    <m/>
    <m/>
    <m/>
    <m/>
    <m/>
    <m/>
    <m/>
    <m/>
  </r>
  <r>
    <s v="Gatton2011TOS1CvAxe"/>
    <d v="2011-08-17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Axe"/>
    <d v="2011-08-26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Axe"/>
    <d v="2011-09-06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Axe"/>
    <d v="2011-09-20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Axe"/>
    <d v="2011-10-03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Axe"/>
    <d v="2011-10-12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Axe"/>
    <d v="2011-10-18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Axe"/>
    <d v="2011-10-25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Axe"/>
    <d v="2011-11-01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Axe"/>
    <d v="2011-11-08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Bolac"/>
    <d v="2011-06-16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4.5"/>
    <m/>
    <m/>
    <m/>
    <m/>
    <m/>
    <m/>
    <m/>
    <m/>
    <m/>
    <m/>
    <m/>
    <m/>
    <m/>
    <m/>
    <m/>
    <m/>
    <m/>
    <m/>
    <m/>
  </r>
  <r>
    <s v="Gatton2011TOS1CvBolac"/>
    <d v="2011-06-29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m/>
    <m/>
    <m/>
    <m/>
    <m/>
    <m/>
    <m/>
    <m/>
    <m/>
    <n v="5.4"/>
    <m/>
    <m/>
    <m/>
    <m/>
    <m/>
    <m/>
    <m/>
    <m/>
    <m/>
    <m/>
    <m/>
    <m/>
    <m/>
    <m/>
    <m/>
    <m/>
    <m/>
    <m/>
    <m/>
  </r>
  <r>
    <s v="Gatton2011TOS1CvBolac"/>
    <d v="2011-07-06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7.1"/>
    <m/>
    <m/>
    <m/>
    <m/>
    <m/>
    <m/>
    <m/>
    <m/>
    <m/>
    <m/>
    <m/>
    <m/>
    <m/>
    <m/>
    <m/>
    <m/>
    <m/>
    <m/>
    <m/>
  </r>
  <r>
    <s v="Gatton2011TOS1CvBolac"/>
    <d v="2011-07-13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n v="7.4"/>
    <m/>
    <m/>
    <m/>
    <m/>
    <m/>
    <m/>
    <m/>
    <m/>
    <m/>
    <m/>
    <m/>
    <m/>
    <m/>
    <m/>
    <m/>
    <m/>
    <m/>
    <m/>
    <m/>
  </r>
  <r>
    <s v="Gatton2011TOS1CvBolac"/>
    <d v="2011-07-28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3"/>
    <m/>
    <m/>
    <m/>
    <m/>
    <m/>
    <m/>
    <m/>
    <m/>
    <m/>
    <m/>
    <n v="9"/>
    <m/>
    <m/>
    <m/>
    <m/>
    <m/>
    <m/>
    <m/>
    <m/>
    <m/>
    <m/>
    <m/>
    <m/>
    <m/>
    <m/>
    <m/>
    <m/>
    <m/>
    <m/>
    <m/>
  </r>
  <r>
    <s v="Gatton2011TOS1CvBolac"/>
    <d v="2011-08-04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Bolac"/>
    <d v="2011-08-10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n v="9.9"/>
    <m/>
    <m/>
    <m/>
    <m/>
    <m/>
    <m/>
    <m/>
    <m/>
    <m/>
    <m/>
    <m/>
    <m/>
    <m/>
    <m/>
    <m/>
    <m/>
    <m/>
    <m/>
    <m/>
  </r>
  <r>
    <s v="Gatton2011TOS1CvBolac"/>
    <d v="2011-08-17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Bolac"/>
    <d v="2011-08-26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Bolac"/>
    <d v="2011-09-06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Bolac"/>
    <d v="2011-09-20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Bolac"/>
    <d v="2011-10-03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Bolac"/>
    <d v="2011-10-12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Bolac"/>
    <d v="2011-10-18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Bolac"/>
    <d v="2011-10-25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Bolac"/>
    <d v="2011-11-01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Bolac"/>
    <d v="2011-11-08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Derrimut"/>
    <d v="2011-06-16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4.2"/>
    <m/>
    <m/>
    <m/>
    <m/>
    <m/>
    <m/>
    <m/>
    <m/>
    <m/>
    <m/>
    <m/>
    <m/>
    <m/>
    <m/>
    <m/>
    <m/>
    <m/>
    <m/>
    <m/>
  </r>
  <r>
    <s v="Gatton2011TOS1CvDerrimut"/>
    <d v="2011-06-29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5.6"/>
    <m/>
    <m/>
    <m/>
    <m/>
    <m/>
    <m/>
    <m/>
    <m/>
    <m/>
    <m/>
    <m/>
    <m/>
    <m/>
    <m/>
    <m/>
    <m/>
    <m/>
    <m/>
    <m/>
  </r>
  <r>
    <s v="Gatton2011TOS1CvDerrimut"/>
    <d v="2011-07-06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n v="6.9"/>
    <m/>
    <m/>
    <m/>
    <m/>
    <m/>
    <m/>
    <m/>
    <m/>
    <m/>
    <m/>
    <m/>
    <m/>
    <m/>
    <m/>
    <m/>
    <m/>
    <m/>
    <m/>
    <m/>
  </r>
  <r>
    <s v="Gatton2011TOS1CvDerrimut"/>
    <d v="2011-07-13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n v="8"/>
    <m/>
    <m/>
    <m/>
    <m/>
    <m/>
    <m/>
    <m/>
    <m/>
    <m/>
    <m/>
    <m/>
    <m/>
    <m/>
    <m/>
    <m/>
    <m/>
    <m/>
    <m/>
    <m/>
  </r>
  <r>
    <s v="Gatton2011TOS1CvDerrimut"/>
    <d v="2011-07-28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n v="8.3000000000000007"/>
    <m/>
    <m/>
    <m/>
    <m/>
    <m/>
    <m/>
    <m/>
    <m/>
    <m/>
    <m/>
    <m/>
    <m/>
    <m/>
    <m/>
    <m/>
    <m/>
    <m/>
    <m/>
    <m/>
  </r>
  <r>
    <s v="Gatton2011TOS1CvDerrimut"/>
    <d v="2011-08-04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Derrimut"/>
    <d v="2011-08-10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"/>
    <m/>
    <m/>
    <m/>
    <m/>
    <m/>
    <m/>
    <m/>
    <m/>
    <m/>
    <m/>
    <n v="9.6999999999999993"/>
    <m/>
    <m/>
    <m/>
    <m/>
    <m/>
    <m/>
    <m/>
    <m/>
    <m/>
    <m/>
    <m/>
    <m/>
    <m/>
    <m/>
    <m/>
    <m/>
    <m/>
    <m/>
    <m/>
  </r>
  <r>
    <s v="Gatton2011TOS1CvDerrimut"/>
    <d v="2011-08-17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Derrimut"/>
    <d v="2011-08-26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Derrimut"/>
    <d v="2011-09-06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Derrimut"/>
    <d v="2011-09-20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Derrimut"/>
    <d v="2011-10-03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Derrimut"/>
    <d v="2011-10-12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Derrimut"/>
    <d v="2011-10-18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Derrimut"/>
    <d v="2011-10-25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Derrimut"/>
    <d v="2011-11-01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Derrimut"/>
    <d v="2011-11-08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Eaglehawk"/>
    <d v="2011-06-16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4.2"/>
    <m/>
    <m/>
    <m/>
    <m/>
    <m/>
    <m/>
    <m/>
    <m/>
    <m/>
    <m/>
    <m/>
    <m/>
    <m/>
    <m/>
    <m/>
    <m/>
    <m/>
    <m/>
    <m/>
  </r>
  <r>
    <s v="Gatton2011TOS1CvEaglehawk"/>
    <d v="2011-06-29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5.8"/>
    <m/>
    <m/>
    <m/>
    <m/>
    <m/>
    <m/>
    <m/>
    <m/>
    <m/>
    <m/>
    <m/>
    <m/>
    <m/>
    <m/>
    <m/>
    <m/>
    <m/>
    <m/>
    <m/>
  </r>
  <r>
    <s v="Gatton2011TOS1CvEaglehawk"/>
    <d v="2011-07-06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6.9"/>
    <m/>
    <m/>
    <m/>
    <m/>
    <m/>
    <m/>
    <m/>
    <m/>
    <m/>
    <m/>
    <m/>
    <m/>
    <m/>
    <m/>
    <m/>
    <m/>
    <m/>
    <m/>
    <m/>
  </r>
  <r>
    <s v="Gatton2011TOS1CvEaglehawk"/>
    <d v="2011-07-13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7.3"/>
    <m/>
    <m/>
    <m/>
    <m/>
    <m/>
    <m/>
    <m/>
    <m/>
    <m/>
    <m/>
    <m/>
    <m/>
    <m/>
    <m/>
    <m/>
    <m/>
    <m/>
    <m/>
    <m/>
  </r>
  <r>
    <s v="Gatton2011TOS1CvEaglehawk"/>
    <d v="2011-07-28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n v="8.6999999999999993"/>
    <m/>
    <m/>
    <m/>
    <m/>
    <m/>
    <m/>
    <m/>
    <m/>
    <m/>
    <m/>
    <m/>
    <m/>
    <m/>
    <m/>
    <m/>
    <m/>
    <m/>
    <m/>
    <m/>
  </r>
  <r>
    <s v="Gatton2011TOS1CvEaglehawk"/>
    <d v="2011-08-04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Eaglehawk"/>
    <d v="2011-08-10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n v="10.1"/>
    <m/>
    <m/>
    <m/>
    <m/>
    <m/>
    <m/>
    <m/>
    <m/>
    <m/>
    <m/>
    <m/>
    <m/>
    <m/>
    <m/>
    <m/>
    <m/>
    <m/>
    <m/>
    <m/>
  </r>
  <r>
    <s v="Gatton2011TOS1CvEaglehawk"/>
    <d v="2011-08-17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Eaglehawk"/>
    <d v="2011-08-26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Eaglehawk"/>
    <d v="2011-09-06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Eaglehawk"/>
    <d v="2011-09-20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Eaglehawk"/>
    <d v="2011-10-03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Eaglehawk"/>
    <d v="2011-10-12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Eaglehawk"/>
    <d v="2011-10-18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Eaglehawk"/>
    <d v="2011-10-25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Eaglehawk"/>
    <d v="2011-11-01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Eaglehawk"/>
    <d v="2011-11-08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Gregory"/>
    <d v="2011-06-16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5999999999999996"/>
    <m/>
    <m/>
    <m/>
    <m/>
    <m/>
    <m/>
    <m/>
    <m/>
    <m/>
    <m/>
    <m/>
    <m/>
    <m/>
    <m/>
    <m/>
    <m/>
    <m/>
    <m/>
    <m/>
  </r>
  <r>
    <s v="Gatton2011TOS1CvGregory"/>
    <d v="2011-06-29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5.7"/>
    <m/>
    <m/>
    <m/>
    <m/>
    <m/>
    <m/>
    <m/>
    <m/>
    <m/>
    <m/>
    <m/>
    <m/>
    <m/>
    <m/>
    <m/>
    <m/>
    <m/>
    <m/>
    <m/>
  </r>
  <r>
    <s v="Gatton2011TOS1CvGregory"/>
    <d v="2011-07-06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n v="7.1"/>
    <m/>
    <m/>
    <m/>
    <m/>
    <m/>
    <m/>
    <m/>
    <m/>
    <m/>
    <m/>
    <m/>
    <m/>
    <m/>
    <m/>
    <m/>
    <m/>
    <m/>
    <m/>
    <m/>
  </r>
  <r>
    <s v="Gatton2011TOS1CvGregory"/>
    <d v="2011-07-13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n v="7.8"/>
    <m/>
    <m/>
    <m/>
    <m/>
    <m/>
    <m/>
    <m/>
    <m/>
    <m/>
    <m/>
    <m/>
    <m/>
    <m/>
    <m/>
    <m/>
    <m/>
    <m/>
    <m/>
    <m/>
  </r>
  <r>
    <s v="Gatton2011TOS1CvGregory"/>
    <d v="2011-07-28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n v="9.4"/>
    <m/>
    <m/>
    <m/>
    <m/>
    <m/>
    <m/>
    <m/>
    <m/>
    <m/>
    <m/>
    <m/>
    <m/>
    <m/>
    <m/>
    <m/>
    <m/>
    <m/>
    <m/>
    <m/>
  </r>
  <r>
    <s v="Gatton2011TOS1CvGregory"/>
    <d v="2011-08-04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Gregory"/>
    <d v="2011-08-10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9"/>
    <m/>
    <m/>
    <m/>
    <m/>
    <m/>
    <m/>
    <m/>
    <m/>
    <m/>
    <m/>
    <n v="10.3"/>
    <m/>
    <m/>
    <m/>
    <m/>
    <m/>
    <m/>
    <m/>
    <m/>
    <m/>
    <m/>
    <m/>
    <m/>
    <m/>
    <m/>
    <m/>
    <m/>
    <m/>
    <m/>
    <m/>
  </r>
  <r>
    <s v="Gatton2011TOS1CvGregory"/>
    <d v="2011-08-17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Gregory"/>
    <d v="2011-08-26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Gregory"/>
    <d v="2011-09-06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Gregory"/>
    <d v="2011-09-20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Gregory"/>
    <d v="2011-10-03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Gregory"/>
    <d v="2011-10-12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Gregory"/>
    <d v="2011-10-18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Gregory"/>
    <d v="2011-10-25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Gregory"/>
    <d v="2011-11-01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Gregory"/>
    <d v="2011-11-08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Lincoln"/>
    <d v="2011-06-16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4.2"/>
    <m/>
    <m/>
    <m/>
    <m/>
    <m/>
    <m/>
    <m/>
    <m/>
    <m/>
    <m/>
    <m/>
    <m/>
    <m/>
    <m/>
    <m/>
    <m/>
    <m/>
    <m/>
    <m/>
  </r>
  <r>
    <s v="Gatton2011TOS1CvLincoln"/>
    <d v="2011-06-29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5.6"/>
    <m/>
    <m/>
    <m/>
    <m/>
    <m/>
    <m/>
    <m/>
    <m/>
    <m/>
    <m/>
    <m/>
    <m/>
    <m/>
    <m/>
    <m/>
    <m/>
    <m/>
    <m/>
    <m/>
  </r>
  <r>
    <s v="Gatton2011TOS1CvLincoln"/>
    <d v="2011-07-06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n v="7.1"/>
    <m/>
    <m/>
    <m/>
    <m/>
    <m/>
    <m/>
    <m/>
    <m/>
    <m/>
    <m/>
    <m/>
    <m/>
    <m/>
    <m/>
    <m/>
    <m/>
    <m/>
    <m/>
    <m/>
  </r>
  <r>
    <s v="Gatton2011TOS1CvLincoln"/>
    <d v="2011-07-13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n v="7.8"/>
    <m/>
    <m/>
    <m/>
    <m/>
    <m/>
    <m/>
    <m/>
    <m/>
    <m/>
    <m/>
    <m/>
    <m/>
    <m/>
    <m/>
    <m/>
    <m/>
    <m/>
    <m/>
    <m/>
  </r>
  <r>
    <s v="Gatton2011TOS1CvLincoln"/>
    <d v="2011-07-28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3"/>
    <m/>
    <m/>
    <m/>
    <m/>
    <m/>
    <m/>
    <m/>
    <m/>
    <m/>
    <m/>
    <n v="9"/>
    <m/>
    <m/>
    <m/>
    <m/>
    <m/>
    <m/>
    <m/>
    <m/>
    <m/>
    <m/>
    <m/>
    <m/>
    <m/>
    <m/>
    <m/>
    <m/>
    <m/>
    <m/>
    <m/>
  </r>
  <r>
    <s v="Gatton2011TOS1CvLincoln"/>
    <d v="2011-08-04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Lincoln"/>
    <d v="2011-08-10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"/>
    <m/>
    <m/>
    <m/>
    <m/>
    <m/>
    <m/>
    <m/>
    <m/>
    <m/>
    <m/>
    <n v="8.9"/>
    <m/>
    <m/>
    <m/>
    <m/>
    <m/>
    <m/>
    <m/>
    <m/>
    <m/>
    <m/>
    <m/>
    <m/>
    <m/>
    <m/>
    <m/>
    <m/>
    <m/>
    <m/>
    <m/>
  </r>
  <r>
    <s v="Gatton2011TOS1CvLincoln"/>
    <d v="2011-08-17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Lincoln"/>
    <d v="2011-08-26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Lincoln"/>
    <d v="2011-09-06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Lincoln"/>
    <d v="2011-09-20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Lincoln"/>
    <d v="2011-10-03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Lincoln"/>
    <d v="2011-10-12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Lincoln"/>
    <d v="2011-10-18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Lincoln"/>
    <d v="2011-10-25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Lincoln"/>
    <d v="2011-11-01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Lincoln"/>
    <d v="2011-11-08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Mace"/>
    <d v="2011-06-16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4.4000000000000004"/>
    <m/>
    <m/>
    <m/>
    <m/>
    <m/>
    <m/>
    <m/>
    <m/>
    <m/>
    <m/>
    <m/>
    <m/>
    <m/>
    <m/>
    <m/>
    <m/>
    <m/>
    <m/>
    <m/>
  </r>
  <r>
    <s v="Gatton2011TOS1CvMace"/>
    <d v="2011-06-29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5.3"/>
    <m/>
    <m/>
    <m/>
    <m/>
    <m/>
    <m/>
    <m/>
    <m/>
    <m/>
    <m/>
    <m/>
    <m/>
    <m/>
    <m/>
    <m/>
    <m/>
    <m/>
    <m/>
    <m/>
  </r>
  <r>
    <s v="Gatton2011TOS1CvMace"/>
    <d v="2011-07-06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6.8"/>
    <m/>
    <m/>
    <m/>
    <m/>
    <m/>
    <m/>
    <m/>
    <m/>
    <m/>
    <m/>
    <m/>
    <m/>
    <m/>
    <m/>
    <m/>
    <m/>
    <m/>
    <m/>
    <m/>
  </r>
  <r>
    <s v="Gatton2011TOS1CvMace"/>
    <d v="2011-07-13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n v="7.6"/>
    <m/>
    <m/>
    <m/>
    <m/>
    <m/>
    <m/>
    <m/>
    <m/>
    <m/>
    <m/>
    <m/>
    <m/>
    <m/>
    <m/>
    <m/>
    <m/>
    <m/>
    <m/>
    <m/>
  </r>
  <r>
    <s v="Gatton2011TOS1CvMace"/>
    <d v="2011-07-28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3"/>
    <m/>
    <m/>
    <m/>
    <m/>
    <m/>
    <m/>
    <m/>
    <m/>
    <m/>
    <m/>
    <n v="8.6"/>
    <m/>
    <m/>
    <m/>
    <m/>
    <m/>
    <m/>
    <m/>
    <m/>
    <m/>
    <m/>
    <m/>
    <m/>
    <m/>
    <m/>
    <m/>
    <m/>
    <m/>
    <m/>
    <m/>
  </r>
  <r>
    <s v="Gatton2011TOS1CvMace"/>
    <d v="2011-08-04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Mace"/>
    <d v="2011-08-10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"/>
    <m/>
    <m/>
    <m/>
    <m/>
    <m/>
    <m/>
    <m/>
    <m/>
    <m/>
    <m/>
    <n v="10.199999999999999"/>
    <m/>
    <m/>
    <m/>
    <m/>
    <m/>
    <m/>
    <m/>
    <m/>
    <m/>
    <m/>
    <m/>
    <m/>
    <m/>
    <m/>
    <m/>
    <m/>
    <m/>
    <m/>
    <m/>
  </r>
  <r>
    <s v="Gatton2011TOS1CvMace"/>
    <d v="2011-08-17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Mace"/>
    <d v="2011-08-26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Mace"/>
    <d v="2011-09-06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Mace"/>
    <d v="2011-09-20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Mace"/>
    <d v="2011-10-03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Mace"/>
    <d v="2011-10-12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Mace"/>
    <d v="2011-10-18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Mace"/>
    <d v="2011-10-25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Mace"/>
    <d v="2011-11-01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Mace"/>
    <d v="2011-11-08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Scout"/>
    <d v="2011-06-16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5"/>
    <m/>
    <m/>
    <m/>
    <m/>
    <m/>
    <m/>
    <m/>
    <m/>
    <m/>
    <m/>
    <m/>
    <m/>
    <m/>
    <m/>
    <m/>
    <m/>
    <m/>
    <m/>
    <m/>
  </r>
  <r>
    <s v="Gatton2011TOS1CvScout"/>
    <d v="2011-06-29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5.9"/>
    <m/>
    <m/>
    <m/>
    <m/>
    <m/>
    <m/>
    <m/>
    <m/>
    <m/>
    <m/>
    <m/>
    <m/>
    <m/>
    <m/>
    <m/>
    <m/>
    <m/>
    <m/>
    <m/>
  </r>
  <r>
    <s v="Gatton2011TOS1CvScout"/>
    <d v="2011-07-06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6.9"/>
    <m/>
    <m/>
    <m/>
    <m/>
    <m/>
    <m/>
    <m/>
    <m/>
    <m/>
    <m/>
    <m/>
    <m/>
    <m/>
    <m/>
    <m/>
    <m/>
    <m/>
    <m/>
    <m/>
  </r>
  <r>
    <s v="Gatton2011TOS1CvScout"/>
    <d v="2011-07-13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7.4"/>
    <m/>
    <m/>
    <m/>
    <m/>
    <m/>
    <m/>
    <m/>
    <m/>
    <m/>
    <m/>
    <m/>
    <m/>
    <m/>
    <m/>
    <m/>
    <m/>
    <m/>
    <m/>
    <m/>
  </r>
  <r>
    <s v="Gatton2011TOS1CvScout"/>
    <d v="2011-07-28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n v="9.6"/>
    <m/>
    <m/>
    <m/>
    <m/>
    <m/>
    <m/>
    <m/>
    <m/>
    <m/>
    <m/>
    <m/>
    <m/>
    <m/>
    <m/>
    <m/>
    <m/>
    <m/>
    <m/>
    <m/>
  </r>
  <r>
    <s v="Gatton2011TOS1CvScout"/>
    <d v="2011-08-04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Scout"/>
    <d v="2011-08-10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"/>
    <m/>
    <m/>
    <m/>
    <m/>
    <m/>
    <m/>
    <m/>
    <m/>
    <m/>
    <m/>
    <n v="11.2"/>
    <m/>
    <m/>
    <m/>
    <m/>
    <m/>
    <m/>
    <m/>
    <m/>
    <m/>
    <m/>
    <m/>
    <m/>
    <m/>
    <m/>
    <m/>
    <m/>
    <m/>
    <m/>
    <m/>
  </r>
  <r>
    <s v="Gatton2011TOS1CvScout"/>
    <d v="2011-08-17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Scout"/>
    <d v="2011-08-26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Scout"/>
    <d v="2011-09-06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Scout"/>
    <d v="2011-09-20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Scout"/>
    <d v="2011-10-03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Scout"/>
    <d v="2011-10-12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Scout"/>
    <d v="2011-10-18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Scout"/>
    <d v="2011-10-25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Scout"/>
    <d v="2011-11-01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1CvScout"/>
    <d v="2011-11-08T00:00:00"/>
    <s v="Scout"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Axe"/>
    <d v="2011-07-13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2000000000000002"/>
    <m/>
    <m/>
    <m/>
    <m/>
    <m/>
    <m/>
    <m/>
    <m/>
    <m/>
    <m/>
    <m/>
    <m/>
    <m/>
    <m/>
    <m/>
    <m/>
    <m/>
    <m/>
    <m/>
  </r>
  <r>
    <s v="Gatton2011TOS2CvAxe"/>
    <d v="2011-07-28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4.5999999999999996"/>
    <m/>
    <m/>
    <m/>
    <m/>
    <m/>
    <m/>
    <m/>
    <m/>
    <m/>
    <m/>
    <m/>
    <m/>
    <m/>
    <m/>
    <m/>
    <m/>
    <m/>
    <m/>
    <m/>
  </r>
  <r>
    <s v="Gatton2011TOS2CvAxe"/>
    <d v="2011-08-03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Axe"/>
    <d v="2011-08-09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n v="6.4"/>
    <m/>
    <m/>
    <m/>
    <m/>
    <m/>
    <m/>
    <m/>
    <m/>
    <m/>
    <m/>
    <m/>
    <m/>
    <m/>
    <m/>
    <m/>
    <m/>
    <m/>
    <m/>
    <m/>
  </r>
  <r>
    <s v="Gatton2011TOS2CvAxe"/>
    <d v="2011-08-17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Axe"/>
    <d v="2011-08-26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Axe"/>
    <d v="2011-09-06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Axe"/>
    <d v="2011-09-20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Axe"/>
    <d v="2011-10-03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Axe"/>
    <d v="2011-10-12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Axe"/>
    <d v="2011-10-18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Axe"/>
    <d v="2011-10-25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Axe"/>
    <d v="2011-11-01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Axe"/>
    <d v="2011-11-08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Bolac"/>
    <d v="2011-07-13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2000000000000002"/>
    <m/>
    <m/>
    <m/>
    <m/>
    <m/>
    <m/>
    <m/>
    <m/>
    <m/>
    <m/>
    <m/>
    <m/>
    <m/>
    <m/>
    <m/>
    <m/>
    <m/>
    <m/>
    <m/>
  </r>
  <r>
    <s v="Gatton2011TOS2CvBolac"/>
    <d v="2011-07-28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7"/>
    <m/>
    <m/>
    <m/>
    <m/>
    <m/>
    <m/>
    <m/>
    <m/>
    <m/>
    <m/>
    <m/>
    <m/>
    <m/>
    <m/>
    <m/>
    <m/>
    <m/>
    <m/>
    <m/>
  </r>
  <r>
    <s v="Gatton2011TOS2CvBolac"/>
    <d v="2011-08-03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Bolac"/>
    <d v="2011-08-09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6.3"/>
    <m/>
    <m/>
    <m/>
    <m/>
    <m/>
    <m/>
    <m/>
    <m/>
    <m/>
    <m/>
    <m/>
    <m/>
    <m/>
    <m/>
    <m/>
    <m/>
    <m/>
    <m/>
    <m/>
  </r>
  <r>
    <s v="Gatton2011TOS2CvBolac"/>
    <d v="2011-08-17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Bolac"/>
    <d v="2011-08-26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Bolac"/>
    <d v="2011-09-06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Bolac"/>
    <d v="2011-09-20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Bolac"/>
    <d v="2011-10-03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Bolac"/>
    <d v="2011-10-12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Bolac"/>
    <d v="2011-10-18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Bolac"/>
    <d v="2011-10-25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Bolac"/>
    <d v="2011-11-01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Bolac"/>
    <d v="2011-11-08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Derrimut"/>
    <d v="2011-07-13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2999999999999998"/>
    <m/>
    <m/>
    <m/>
    <m/>
    <m/>
    <m/>
    <m/>
    <m/>
    <m/>
    <m/>
    <m/>
    <m/>
    <m/>
    <m/>
    <m/>
    <m/>
    <m/>
    <m/>
    <m/>
  </r>
  <r>
    <s v="Gatton2011TOS2CvDerrimut"/>
    <d v="2011-07-28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9000000000000004"/>
    <m/>
    <m/>
    <m/>
    <m/>
    <m/>
    <m/>
    <m/>
    <m/>
    <m/>
    <m/>
    <m/>
    <m/>
    <m/>
    <m/>
    <m/>
    <m/>
    <m/>
    <m/>
    <m/>
  </r>
  <r>
    <s v="Gatton2011TOS2CvDerrimut"/>
    <d v="2011-08-03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Derrimut"/>
    <d v="2011-08-09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6.3"/>
    <m/>
    <m/>
    <m/>
    <m/>
    <m/>
    <m/>
    <m/>
    <m/>
    <m/>
    <m/>
    <m/>
    <m/>
    <m/>
    <m/>
    <m/>
    <m/>
    <m/>
    <m/>
    <m/>
  </r>
  <r>
    <s v="Gatton2011TOS2CvDerrimut"/>
    <d v="2011-08-17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Derrimut"/>
    <d v="2011-08-26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Derrimut"/>
    <d v="2011-09-06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Derrimut"/>
    <d v="2011-09-20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Derrimut"/>
    <d v="2011-10-03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Derrimut"/>
    <d v="2011-10-12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Derrimut"/>
    <d v="2011-10-18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Derrimut"/>
    <d v="2011-10-25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Derrimut"/>
    <d v="2011-11-01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Derrimut"/>
    <d v="2011-11-08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Eaglehawk"/>
    <d v="2011-07-13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2999999999999998"/>
    <m/>
    <m/>
    <m/>
    <m/>
    <m/>
    <m/>
    <m/>
    <m/>
    <m/>
    <m/>
    <m/>
    <m/>
    <m/>
    <m/>
    <m/>
    <m/>
    <m/>
    <m/>
    <m/>
  </r>
  <r>
    <s v="Gatton2011TOS2CvEaglehawk"/>
    <d v="2011-07-28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7"/>
    <m/>
    <m/>
    <m/>
    <m/>
    <m/>
    <m/>
    <m/>
    <m/>
    <m/>
    <m/>
    <m/>
    <m/>
    <m/>
    <m/>
    <m/>
    <m/>
    <m/>
    <m/>
    <m/>
  </r>
  <r>
    <s v="Gatton2011TOS2CvEaglehawk"/>
    <d v="2011-08-03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Eaglehawk"/>
    <d v="2011-08-09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</r>
  <r>
    <s v="Gatton2011TOS2CvEaglehawk"/>
    <d v="2011-08-17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Eaglehawk"/>
    <d v="2011-08-26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Eaglehawk"/>
    <d v="2011-09-06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Eaglehawk"/>
    <d v="2011-09-20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Eaglehawk"/>
    <d v="2011-10-03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Eaglehawk"/>
    <d v="2011-10-12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Eaglehawk"/>
    <d v="2011-10-18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Eaglehawk"/>
    <d v="2011-10-25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Eaglehawk"/>
    <d v="2011-11-01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Eaglehawk"/>
    <d v="2011-11-08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Gregory"/>
    <d v="2011-07-13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2.7"/>
    <m/>
    <m/>
    <m/>
    <m/>
    <m/>
    <m/>
    <m/>
    <m/>
    <m/>
    <m/>
    <m/>
    <m/>
    <m/>
    <m/>
    <m/>
    <m/>
    <m/>
    <m/>
    <m/>
  </r>
  <r>
    <s v="Gatton2011TOS2CvGregory"/>
    <d v="2011-07-28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9000000000000004"/>
    <m/>
    <m/>
    <m/>
    <m/>
    <m/>
    <m/>
    <m/>
    <m/>
    <m/>
    <m/>
    <m/>
    <m/>
    <m/>
    <m/>
    <m/>
    <m/>
    <m/>
    <m/>
    <m/>
  </r>
  <r>
    <s v="Gatton2011TOS2CvGregory"/>
    <d v="2011-08-03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Gregory"/>
    <d v="2011-08-09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6.6"/>
    <m/>
    <m/>
    <m/>
    <m/>
    <m/>
    <m/>
    <m/>
    <m/>
    <m/>
    <m/>
    <m/>
    <m/>
    <m/>
    <m/>
    <m/>
    <m/>
    <m/>
    <m/>
    <m/>
  </r>
  <r>
    <s v="Gatton2011TOS2CvGregory"/>
    <d v="2011-08-17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Gregory"/>
    <d v="2011-08-26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Gregory"/>
    <d v="2011-09-06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Gregory"/>
    <d v="2011-09-20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Gregory"/>
    <d v="2011-10-03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Gregory"/>
    <d v="2011-10-12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Gregory"/>
    <d v="2011-10-18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Gregory"/>
    <d v="2011-10-25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Gregory"/>
    <d v="2011-11-01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Gregory"/>
    <d v="2011-11-08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Lincoln"/>
    <d v="2011-07-13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2000000000000002"/>
    <m/>
    <m/>
    <m/>
    <m/>
    <m/>
    <m/>
    <m/>
    <m/>
    <m/>
    <m/>
    <m/>
    <m/>
    <m/>
    <m/>
    <m/>
    <m/>
    <m/>
    <m/>
    <m/>
  </r>
  <r>
    <s v="Gatton2011TOS2CvLincoln"/>
    <d v="2011-07-28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4.4000000000000004"/>
    <m/>
    <m/>
    <m/>
    <m/>
    <m/>
    <m/>
    <m/>
    <m/>
    <m/>
    <m/>
    <m/>
    <m/>
    <m/>
    <m/>
    <m/>
    <m/>
    <m/>
    <m/>
    <m/>
  </r>
  <r>
    <s v="Gatton2011TOS2CvLincoln"/>
    <d v="2011-08-03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Lincoln"/>
    <d v="2011-08-09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n v="5.8"/>
    <m/>
    <m/>
    <m/>
    <m/>
    <m/>
    <m/>
    <m/>
    <m/>
    <m/>
    <m/>
    <m/>
    <m/>
    <m/>
    <m/>
    <m/>
    <m/>
    <m/>
    <m/>
    <m/>
  </r>
  <r>
    <s v="Gatton2011TOS2CvLincoln"/>
    <d v="2011-08-17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Lincoln"/>
    <d v="2011-08-26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Lincoln"/>
    <d v="2011-09-06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Lincoln"/>
    <d v="2011-09-20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Lincoln"/>
    <d v="2011-10-03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Lincoln"/>
    <d v="2011-10-12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Lincoln"/>
    <d v="2011-10-18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Lincoln"/>
    <d v="2011-10-25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Lincoln"/>
    <d v="2011-11-01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Lincoln"/>
    <d v="2011-11-08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Mace"/>
    <d v="2011-07-13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4"/>
    <m/>
    <m/>
    <m/>
    <m/>
    <m/>
    <m/>
    <m/>
    <m/>
    <m/>
    <m/>
    <m/>
    <m/>
    <m/>
    <m/>
    <m/>
    <m/>
    <m/>
    <m/>
    <m/>
  </r>
  <r>
    <s v="Gatton2011TOS2CvMace"/>
    <d v="2011-07-28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5.0999999999999996"/>
    <m/>
    <m/>
    <m/>
    <m/>
    <m/>
    <m/>
    <m/>
    <m/>
    <m/>
    <m/>
    <m/>
    <m/>
    <m/>
    <m/>
    <m/>
    <m/>
    <m/>
    <m/>
    <m/>
  </r>
  <r>
    <s v="Gatton2011TOS2CvMace"/>
    <d v="2011-08-03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Mace"/>
    <d v="2011-08-09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6.6"/>
    <m/>
    <m/>
    <m/>
    <m/>
    <m/>
    <m/>
    <m/>
    <m/>
    <m/>
    <m/>
    <m/>
    <m/>
    <m/>
    <m/>
    <m/>
    <m/>
    <m/>
    <m/>
    <m/>
  </r>
  <r>
    <s v="Gatton2011TOS2CvMace"/>
    <d v="2011-08-17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Mace"/>
    <d v="2011-08-26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Mace"/>
    <d v="2011-09-06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Mace"/>
    <d v="2011-09-20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Mace"/>
    <d v="2011-10-03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Mace"/>
    <d v="2011-10-12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Mace"/>
    <d v="2011-10-18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Mace"/>
    <d v="2011-10-25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Mace"/>
    <d v="2011-11-01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Mace"/>
    <d v="2011-11-08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Scout"/>
    <d v="2011-07-13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2.6"/>
    <m/>
    <m/>
    <m/>
    <m/>
    <m/>
    <m/>
    <m/>
    <m/>
    <m/>
    <m/>
    <m/>
    <m/>
    <m/>
    <m/>
    <m/>
    <m/>
    <m/>
    <m/>
    <m/>
  </r>
  <r>
    <s v="Gatton2011TOS2CvScout"/>
    <d v="2011-07-28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8"/>
    <m/>
    <m/>
    <m/>
    <m/>
    <m/>
    <m/>
    <m/>
    <m/>
    <m/>
    <m/>
    <m/>
    <m/>
    <m/>
    <m/>
    <m/>
    <m/>
    <m/>
    <m/>
    <m/>
  </r>
  <r>
    <s v="Gatton2011TOS2CvScout"/>
    <d v="2011-08-03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Scout"/>
    <d v="2011-08-09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6.6"/>
    <m/>
    <m/>
    <m/>
    <m/>
    <m/>
    <m/>
    <m/>
    <m/>
    <m/>
    <m/>
    <m/>
    <m/>
    <m/>
    <m/>
    <m/>
    <m/>
    <m/>
    <m/>
    <m/>
  </r>
  <r>
    <s v="Gatton2011TOS2CvScout"/>
    <d v="2011-08-17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Scout"/>
    <d v="2011-08-26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Scout"/>
    <d v="2011-09-06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Scout"/>
    <d v="2011-09-20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Scout"/>
    <d v="2011-10-03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Scout"/>
    <d v="2011-10-12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Scout"/>
    <d v="2011-10-18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Scout"/>
    <d v="2011-10-25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Scout"/>
    <d v="2011-11-01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tton2011TOS2CvScout"/>
    <d v="2011-11-08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Axe"/>
    <d v="2011-06-09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1.8"/>
    <m/>
    <m/>
    <m/>
    <m/>
    <m/>
    <m/>
    <m/>
    <m/>
    <m/>
    <m/>
    <m/>
    <m/>
    <m/>
    <m/>
    <m/>
    <m/>
    <m/>
    <m/>
    <m/>
  </r>
  <r>
    <s v="Birchip2011TOS1CvAxe"/>
    <d v="2011-06-15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2000000000000002"/>
    <m/>
    <m/>
    <m/>
    <m/>
    <m/>
    <m/>
    <m/>
    <m/>
    <m/>
    <m/>
    <m/>
    <m/>
    <m/>
    <m/>
    <m/>
    <m/>
    <m/>
    <m/>
    <m/>
  </r>
  <r>
    <s v="Birchip2011TOS1CvAxe"/>
    <d v="2011-06-22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2.8"/>
    <m/>
    <m/>
    <m/>
    <m/>
    <m/>
    <m/>
    <m/>
    <m/>
    <m/>
    <m/>
    <m/>
    <m/>
    <m/>
    <m/>
    <m/>
    <m/>
    <m/>
    <m/>
    <m/>
  </r>
  <r>
    <s v="Birchip2011TOS1CvAxe"/>
    <d v="2011-07-01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3.6"/>
    <m/>
    <m/>
    <m/>
    <m/>
    <m/>
    <m/>
    <m/>
    <m/>
    <m/>
    <m/>
    <m/>
    <m/>
    <m/>
    <m/>
    <m/>
    <m/>
    <m/>
    <m/>
    <m/>
  </r>
  <r>
    <s v="Birchip2011TOS1CvAxe"/>
    <d v="2011-07-12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5"/>
    <m/>
    <m/>
    <m/>
    <m/>
    <m/>
    <m/>
    <m/>
    <m/>
    <m/>
    <m/>
    <m/>
    <m/>
    <m/>
    <m/>
    <m/>
    <m/>
    <m/>
    <m/>
    <m/>
  </r>
  <r>
    <s v="Birchip2011TOS1CvAxe"/>
    <d v="2011-07-22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5.0999999999999996"/>
    <m/>
    <m/>
    <m/>
    <m/>
    <m/>
    <m/>
    <m/>
    <m/>
    <m/>
    <m/>
    <m/>
    <m/>
    <m/>
    <m/>
    <m/>
    <m/>
    <m/>
    <m/>
    <m/>
  </r>
  <r>
    <s v="Birchip2011TOS1CvAxe"/>
    <d v="2011-08-01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Axe"/>
    <d v="2011-08-10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Axe"/>
    <d v="2011-08-18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Axe"/>
    <d v="2011-08-29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Axe"/>
    <d v="2011-09-08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Axe"/>
    <d v="2011-09-21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Axe"/>
    <d v="2011-10-03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Axe"/>
    <d v="2011-10-10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Axe"/>
    <d v="2011-10-17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Axe"/>
    <d v="2011-10-25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Axe"/>
    <d v="2011-11-03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Axe"/>
    <d v="2011-11-10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Axe"/>
    <d v="2011-11-18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Bolac"/>
    <d v="2011-06-09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1.9"/>
    <m/>
    <m/>
    <m/>
    <m/>
    <m/>
    <m/>
    <m/>
    <m/>
    <m/>
    <m/>
    <m/>
    <m/>
    <m/>
    <m/>
    <m/>
    <m/>
    <m/>
    <m/>
    <m/>
  </r>
  <r>
    <s v="Birchip2011TOS1CvBolac"/>
    <d v="2011-06-15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2999999999999998"/>
    <m/>
    <m/>
    <m/>
    <m/>
    <m/>
    <m/>
    <m/>
    <m/>
    <m/>
    <m/>
    <m/>
    <m/>
    <m/>
    <m/>
    <m/>
    <m/>
    <m/>
    <m/>
    <m/>
  </r>
  <r>
    <s v="Birchip2011TOS1CvBolac"/>
    <d v="2011-06-22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</r>
  <r>
    <s v="Birchip2011TOS1CvBolac"/>
    <d v="2011-07-01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3.8"/>
    <m/>
    <m/>
    <m/>
    <m/>
    <m/>
    <m/>
    <m/>
    <m/>
    <m/>
    <m/>
    <m/>
    <m/>
    <m/>
    <m/>
    <m/>
    <m/>
    <m/>
    <m/>
    <m/>
  </r>
  <r>
    <s v="Birchip2011TOS1CvBolac"/>
    <d v="2011-07-12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8"/>
    <m/>
    <m/>
    <m/>
    <m/>
    <m/>
    <m/>
    <m/>
    <m/>
    <m/>
    <m/>
    <m/>
    <m/>
    <m/>
    <m/>
    <m/>
    <m/>
    <m/>
    <m/>
    <m/>
  </r>
  <r>
    <s v="Birchip2011TOS1CvBolac"/>
    <d v="2011-07-22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m/>
    <m/>
    <m/>
    <m/>
    <m/>
    <m/>
    <m/>
    <m/>
    <m/>
    <n v="5.5"/>
    <m/>
    <m/>
    <m/>
    <m/>
    <m/>
    <m/>
    <m/>
    <m/>
    <m/>
    <m/>
    <m/>
    <m/>
    <m/>
    <m/>
    <m/>
    <m/>
    <m/>
    <m/>
    <m/>
  </r>
  <r>
    <s v="Birchip2011TOS1CvBolac"/>
    <d v="2011-08-01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6.2"/>
    <m/>
    <m/>
    <m/>
    <m/>
    <m/>
    <m/>
    <m/>
    <m/>
    <m/>
    <m/>
    <m/>
    <m/>
    <m/>
    <m/>
    <m/>
    <m/>
    <m/>
    <m/>
    <m/>
  </r>
  <r>
    <s v="Birchip2011TOS1CvBolac"/>
    <d v="2011-08-10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Bolac"/>
    <d v="2011-08-18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Bolac"/>
    <d v="2011-08-29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Bolac"/>
    <d v="2011-09-08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Bolac"/>
    <d v="2011-09-21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Bolac"/>
    <d v="2011-10-03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Bolac"/>
    <d v="2011-10-10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Bolac"/>
    <d v="2011-10-17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Bolac"/>
    <d v="2011-10-25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Bolac"/>
    <d v="2011-11-03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Bolac"/>
    <d v="2011-11-10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Bolac"/>
    <d v="2011-11-18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Bolac"/>
    <d v="2011-11-24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Derrimut"/>
    <d v="2011-06-09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1.6"/>
    <m/>
    <m/>
    <m/>
    <m/>
    <m/>
    <m/>
    <m/>
    <m/>
    <m/>
    <m/>
    <m/>
    <m/>
    <m/>
    <m/>
    <m/>
    <m/>
    <m/>
    <m/>
    <m/>
  </r>
  <r>
    <s v="Birchip2011TOS1CvDerrimut"/>
    <d v="2011-06-15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2000000000000002"/>
    <m/>
    <m/>
    <m/>
    <m/>
    <m/>
    <m/>
    <m/>
    <m/>
    <m/>
    <m/>
    <m/>
    <m/>
    <m/>
    <m/>
    <m/>
    <m/>
    <m/>
    <m/>
    <m/>
  </r>
  <r>
    <s v="Birchip2011TOS1CvDerrimut"/>
    <d v="2011-06-22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7"/>
    <m/>
    <m/>
    <m/>
    <m/>
    <m/>
    <m/>
    <m/>
    <m/>
    <m/>
    <m/>
    <m/>
    <m/>
    <m/>
    <m/>
    <m/>
    <m/>
    <m/>
    <m/>
    <m/>
  </r>
  <r>
    <s v="Birchip2011TOS1CvDerrimut"/>
    <d v="2011-07-01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3.5"/>
    <m/>
    <m/>
    <m/>
    <m/>
    <m/>
    <m/>
    <m/>
    <m/>
    <m/>
    <m/>
    <m/>
    <m/>
    <m/>
    <m/>
    <m/>
    <m/>
    <m/>
    <m/>
    <m/>
  </r>
  <r>
    <s v="Birchip2011TOS1CvDerrimut"/>
    <d v="2011-07-12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</r>
  <r>
    <s v="Birchip2011TOS1CvDerrimut"/>
    <d v="2011-07-22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4.4000000000000004"/>
    <m/>
    <m/>
    <m/>
    <m/>
    <m/>
    <m/>
    <m/>
    <m/>
    <m/>
    <m/>
    <m/>
    <m/>
    <m/>
    <m/>
    <m/>
    <m/>
    <m/>
    <m/>
    <m/>
  </r>
  <r>
    <s v="Birchip2011TOS1CvDerrimut"/>
    <d v="2011-08-01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Derrimut"/>
    <d v="2011-08-10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Derrimut"/>
    <d v="2011-08-18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Derrimut"/>
    <d v="2011-08-29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Derrimut"/>
    <d v="2011-09-08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Derrimut"/>
    <d v="2011-09-21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Derrimut"/>
    <d v="2011-10-03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Derrimut"/>
    <d v="2011-10-10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Derrimut"/>
    <d v="2011-10-17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Derrimut"/>
    <d v="2011-10-25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Derrimut"/>
    <d v="2011-11-03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Derrimut"/>
    <d v="2011-11-10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Derrimut"/>
    <d v="2011-11-18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Eaglehawk"/>
    <d v="2011-06-09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1.8"/>
    <m/>
    <m/>
    <m/>
    <m/>
    <m/>
    <m/>
    <m/>
    <m/>
    <m/>
    <m/>
    <m/>
    <m/>
    <m/>
    <m/>
    <m/>
    <m/>
    <m/>
    <m/>
    <m/>
  </r>
  <r>
    <s v="Birchip2011TOS1CvEaglehawk"/>
    <d v="2011-06-15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1"/>
    <m/>
    <m/>
    <m/>
    <m/>
    <m/>
    <m/>
    <m/>
    <m/>
    <m/>
    <m/>
    <m/>
    <m/>
    <m/>
    <m/>
    <m/>
    <m/>
    <m/>
    <m/>
    <m/>
  </r>
  <r>
    <s v="Birchip2011TOS1CvEaglehawk"/>
    <d v="2011-06-22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2.8"/>
    <m/>
    <m/>
    <m/>
    <m/>
    <m/>
    <m/>
    <m/>
    <m/>
    <m/>
    <m/>
    <m/>
    <m/>
    <m/>
    <m/>
    <m/>
    <m/>
    <m/>
    <m/>
    <m/>
  </r>
  <r>
    <s v="Birchip2011TOS1CvEaglehawk"/>
    <d v="2011-07-01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3.5"/>
    <m/>
    <m/>
    <m/>
    <m/>
    <m/>
    <m/>
    <m/>
    <m/>
    <m/>
    <m/>
    <m/>
    <m/>
    <m/>
    <m/>
    <m/>
    <m/>
    <m/>
    <m/>
    <m/>
  </r>
  <r>
    <s v="Birchip2011TOS1CvEaglehawk"/>
    <d v="2011-07-12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3"/>
    <m/>
    <m/>
    <m/>
    <m/>
    <m/>
    <m/>
    <m/>
    <m/>
    <m/>
    <m/>
    <m/>
    <m/>
    <m/>
    <m/>
    <m/>
    <m/>
    <m/>
    <m/>
    <m/>
  </r>
  <r>
    <s v="Birchip2011TOS1CvEaglehawk"/>
    <d v="2011-07-22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8"/>
    <m/>
    <m/>
    <m/>
    <m/>
    <m/>
    <m/>
    <m/>
    <m/>
    <m/>
    <m/>
    <m/>
    <m/>
    <m/>
    <m/>
    <m/>
    <m/>
    <m/>
    <m/>
    <m/>
  </r>
  <r>
    <s v="Birchip2011TOS1CvEaglehawk"/>
    <d v="2011-08-01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5.9"/>
    <m/>
    <m/>
    <m/>
    <m/>
    <m/>
    <m/>
    <m/>
    <m/>
    <m/>
    <m/>
    <m/>
    <m/>
    <m/>
    <m/>
    <m/>
    <m/>
    <m/>
    <m/>
    <m/>
  </r>
  <r>
    <s v="Birchip2011TOS1CvEaglehawk"/>
    <d v="2011-08-10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Eaglehawk"/>
    <d v="2011-08-18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Eaglehawk"/>
    <d v="2011-08-29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Eaglehawk"/>
    <d v="2011-09-08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Eaglehawk"/>
    <d v="2011-09-21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Eaglehawk"/>
    <d v="2011-10-03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Eaglehawk"/>
    <d v="2011-10-10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Eaglehawk"/>
    <d v="2011-10-17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Eaglehawk"/>
    <d v="2011-10-25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Eaglehawk"/>
    <d v="2011-11-03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Eaglehawk"/>
    <d v="2011-11-10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Eaglehawk"/>
    <d v="2011-11-18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Eaglehawk"/>
    <d v="2011-11-24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Gregory"/>
    <d v="2011-06-09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</r>
  <r>
    <s v="Birchip2011TOS1CvGregory"/>
    <d v="2011-06-15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4"/>
    <m/>
    <m/>
    <m/>
    <m/>
    <m/>
    <m/>
    <m/>
    <m/>
    <m/>
    <m/>
    <m/>
    <m/>
    <m/>
    <m/>
    <m/>
    <m/>
    <m/>
    <m/>
    <m/>
  </r>
  <r>
    <s v="Birchip2011TOS1CvGregory"/>
    <d v="2011-06-22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3.2"/>
    <m/>
    <m/>
    <m/>
    <m/>
    <m/>
    <m/>
    <m/>
    <m/>
    <m/>
    <m/>
    <m/>
    <m/>
    <m/>
    <m/>
    <m/>
    <m/>
    <m/>
    <m/>
    <m/>
  </r>
  <r>
    <s v="Birchip2011TOS1CvGregory"/>
    <d v="2011-07-01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3.8"/>
    <m/>
    <m/>
    <m/>
    <m/>
    <m/>
    <m/>
    <m/>
    <m/>
    <m/>
    <m/>
    <m/>
    <m/>
    <m/>
    <m/>
    <m/>
    <m/>
    <m/>
    <m/>
    <m/>
  </r>
  <r>
    <s v="Birchip2011TOS1CvGregory"/>
    <d v="2011-07-12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.5"/>
    <m/>
    <m/>
    <m/>
    <m/>
    <m/>
    <m/>
    <m/>
    <m/>
    <m/>
    <m/>
    <n v="4.5"/>
    <m/>
    <m/>
    <m/>
    <m/>
    <m/>
    <m/>
    <m/>
    <m/>
    <m/>
    <m/>
    <m/>
    <m/>
    <m/>
    <m/>
    <m/>
    <m/>
    <m/>
    <m/>
    <m/>
  </r>
  <r>
    <s v="Birchip2011TOS1CvGregory"/>
    <d v="2011-07-22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9000000000000004"/>
    <m/>
    <m/>
    <m/>
    <m/>
    <m/>
    <m/>
    <m/>
    <m/>
    <m/>
    <m/>
    <m/>
    <m/>
    <m/>
    <m/>
    <m/>
    <m/>
    <m/>
    <m/>
    <m/>
  </r>
  <r>
    <s v="Birchip2011TOS1CvGregory"/>
    <d v="2011-08-01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n v="5.0999999999999996"/>
    <m/>
    <m/>
    <m/>
    <m/>
    <m/>
    <m/>
    <m/>
    <m/>
    <m/>
    <m/>
    <m/>
    <m/>
    <m/>
    <m/>
    <m/>
    <m/>
    <m/>
    <m/>
    <m/>
  </r>
  <r>
    <s v="Birchip2011TOS1CvGregory"/>
    <d v="2011-08-10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Gregory"/>
    <d v="2011-08-18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Gregory"/>
    <d v="2011-08-29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Gregory"/>
    <d v="2011-09-08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Gregory"/>
    <d v="2011-09-21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Gregory"/>
    <d v="2011-10-03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Gregory"/>
    <d v="2011-10-10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Gregory"/>
    <d v="2011-10-17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Gregory"/>
    <d v="2011-10-25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Gregory"/>
    <d v="2011-11-03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Gregory"/>
    <d v="2011-11-10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Gregory"/>
    <d v="2011-11-18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Lincoln"/>
    <d v="2011-06-09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1.9"/>
    <m/>
    <m/>
    <m/>
    <m/>
    <m/>
    <m/>
    <m/>
    <m/>
    <m/>
    <m/>
    <m/>
    <m/>
    <m/>
    <m/>
    <m/>
    <m/>
    <m/>
    <m/>
    <m/>
  </r>
  <r>
    <s v="Birchip2011TOS1CvLincoln"/>
    <d v="2011-06-15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1"/>
    <m/>
    <m/>
    <m/>
    <m/>
    <m/>
    <m/>
    <m/>
    <m/>
    <m/>
    <m/>
    <m/>
    <m/>
    <m/>
    <m/>
    <m/>
    <m/>
    <m/>
    <m/>
    <m/>
  </r>
  <r>
    <s v="Birchip2011TOS1CvLincoln"/>
    <d v="2011-06-22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2.8"/>
    <m/>
    <m/>
    <m/>
    <m/>
    <m/>
    <m/>
    <m/>
    <m/>
    <m/>
    <m/>
    <m/>
    <m/>
    <m/>
    <m/>
    <m/>
    <m/>
    <m/>
    <m/>
    <m/>
  </r>
  <r>
    <s v="Birchip2011TOS1CvLincoln"/>
    <d v="2011-07-01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3.7"/>
    <m/>
    <m/>
    <m/>
    <m/>
    <m/>
    <m/>
    <m/>
    <m/>
    <m/>
    <m/>
    <m/>
    <m/>
    <m/>
    <m/>
    <m/>
    <m/>
    <m/>
    <m/>
    <m/>
  </r>
  <r>
    <s v="Birchip2011TOS1CvLincoln"/>
    <d v="2011-07-12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8"/>
    <m/>
    <m/>
    <m/>
    <m/>
    <m/>
    <m/>
    <m/>
    <m/>
    <m/>
    <m/>
    <m/>
    <m/>
    <m/>
    <m/>
    <m/>
    <m/>
    <m/>
    <m/>
    <m/>
  </r>
  <r>
    <s v="Birchip2011TOS1CvLincoln"/>
    <d v="2011-07-22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s v="Birchip2011TOS1CvLincoln"/>
    <d v="2011-08-01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5.2"/>
    <m/>
    <m/>
    <m/>
    <m/>
    <m/>
    <m/>
    <m/>
    <m/>
    <m/>
    <m/>
    <m/>
    <m/>
    <m/>
    <m/>
    <m/>
    <m/>
    <m/>
    <m/>
    <m/>
  </r>
  <r>
    <s v="Birchip2011TOS1CvLincoln"/>
    <d v="2011-08-10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Lincoln"/>
    <d v="2011-08-18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Lincoln"/>
    <d v="2011-08-29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Lincoln"/>
    <d v="2011-09-08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Lincoln"/>
    <d v="2011-09-21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Lincoln"/>
    <d v="2011-10-03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Lincoln"/>
    <d v="2011-10-10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Lincoln"/>
    <d v="2011-10-17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Lincoln"/>
    <d v="2011-10-25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Lincoln"/>
    <d v="2011-11-03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Lincoln"/>
    <d v="2011-11-10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Lincoln"/>
    <d v="2011-11-18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Mace"/>
    <d v="2011-06-09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</r>
  <r>
    <s v="Birchip2011TOS1CvMace"/>
    <d v="2011-06-15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2000000000000002"/>
    <m/>
    <m/>
    <m/>
    <m/>
    <m/>
    <m/>
    <m/>
    <m/>
    <m/>
    <m/>
    <m/>
    <m/>
    <m/>
    <m/>
    <m/>
    <m/>
    <m/>
    <m/>
    <m/>
  </r>
  <r>
    <s v="Birchip2011TOS1CvMace"/>
    <d v="2011-06-22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2.9"/>
    <m/>
    <m/>
    <m/>
    <m/>
    <m/>
    <m/>
    <m/>
    <m/>
    <m/>
    <m/>
    <m/>
    <m/>
    <m/>
    <m/>
    <m/>
    <m/>
    <m/>
    <m/>
    <m/>
  </r>
  <r>
    <s v="Birchip2011TOS1CvMace"/>
    <d v="2011-07-01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3.7"/>
    <m/>
    <m/>
    <m/>
    <m/>
    <m/>
    <m/>
    <m/>
    <m/>
    <m/>
    <m/>
    <m/>
    <m/>
    <m/>
    <m/>
    <m/>
    <m/>
    <m/>
    <m/>
    <m/>
  </r>
  <r>
    <s v="Birchip2011TOS1CvMace"/>
    <d v="2011-07-12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5"/>
    <m/>
    <m/>
    <m/>
    <m/>
    <m/>
    <m/>
    <m/>
    <m/>
    <m/>
    <m/>
    <m/>
    <m/>
    <m/>
    <m/>
    <m/>
    <m/>
    <m/>
    <m/>
    <m/>
  </r>
  <r>
    <s v="Birchip2011TOS1CvMace"/>
    <d v="2011-07-22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5.3"/>
    <m/>
    <m/>
    <m/>
    <m/>
    <m/>
    <m/>
    <m/>
    <m/>
    <m/>
    <m/>
    <m/>
    <m/>
    <m/>
    <m/>
    <m/>
    <m/>
    <m/>
    <m/>
    <m/>
  </r>
  <r>
    <s v="Birchip2011TOS1CvMace"/>
    <d v="2011-08-01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Mace"/>
    <d v="2011-08-10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Mace"/>
    <d v="2011-08-18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Mace"/>
    <d v="2011-08-29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Mace"/>
    <d v="2011-09-08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Mace"/>
    <d v="2011-09-21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Mace"/>
    <d v="2011-10-03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Mace"/>
    <d v="2011-10-10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Mace"/>
    <d v="2011-10-17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Mace"/>
    <d v="2011-10-25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Mace"/>
    <d v="2011-11-03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Mace"/>
    <d v="2011-11-10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Mace"/>
    <d v="2011-11-18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Scout"/>
    <d v="2011-06-09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1.9"/>
    <m/>
    <m/>
    <m/>
    <m/>
    <m/>
    <m/>
    <m/>
    <m/>
    <m/>
    <m/>
    <m/>
    <m/>
    <m/>
    <m/>
    <m/>
    <m/>
    <m/>
    <m/>
    <m/>
  </r>
  <r>
    <s v="Birchip2011TOS1CvScout"/>
    <d v="2011-06-15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4"/>
    <m/>
    <m/>
    <m/>
    <m/>
    <m/>
    <m/>
    <m/>
    <m/>
    <m/>
    <m/>
    <m/>
    <m/>
    <m/>
    <m/>
    <m/>
    <m/>
    <m/>
    <m/>
    <m/>
  </r>
  <r>
    <s v="Birchip2011TOS1CvScout"/>
    <d v="2011-06-22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3.1"/>
    <m/>
    <m/>
    <m/>
    <m/>
    <m/>
    <m/>
    <m/>
    <m/>
    <m/>
    <m/>
    <m/>
    <m/>
    <m/>
    <m/>
    <m/>
    <m/>
    <m/>
    <m/>
    <m/>
  </r>
  <r>
    <s v="Birchip2011TOS1CvScout"/>
    <d v="2011-07-01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</r>
  <r>
    <s v="Birchip2011TOS1CvScout"/>
    <d v="2011-07-12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9000000000000004"/>
    <m/>
    <m/>
    <m/>
    <m/>
    <m/>
    <m/>
    <m/>
    <m/>
    <m/>
    <m/>
    <m/>
    <m/>
    <m/>
    <m/>
    <m/>
    <m/>
    <m/>
    <m/>
    <m/>
  </r>
  <r>
    <s v="Birchip2011TOS1CvScout"/>
    <d v="2011-07-22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5.2"/>
    <m/>
    <m/>
    <m/>
    <m/>
    <m/>
    <m/>
    <m/>
    <m/>
    <m/>
    <m/>
    <m/>
    <m/>
    <m/>
    <m/>
    <m/>
    <m/>
    <m/>
    <m/>
    <m/>
  </r>
  <r>
    <s v="Birchip2011TOS1CvScout"/>
    <d v="2011-08-01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5.9"/>
    <m/>
    <m/>
    <m/>
    <m/>
    <m/>
    <m/>
    <m/>
    <m/>
    <m/>
    <m/>
    <m/>
    <m/>
    <m/>
    <m/>
    <m/>
    <m/>
    <m/>
    <m/>
    <m/>
  </r>
  <r>
    <s v="Birchip2011TOS1CvScout"/>
    <d v="2011-08-10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Scout"/>
    <d v="2011-08-18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Scout"/>
    <d v="2011-08-29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Scout"/>
    <d v="2011-09-08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Scout"/>
    <d v="2011-09-21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Scout"/>
    <d v="2011-10-03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Scout"/>
    <d v="2011-10-10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Scout"/>
    <d v="2011-10-17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Scout"/>
    <d v="2011-10-25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Scout"/>
    <d v="2011-11-03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Scout"/>
    <d v="2011-11-10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1CvScout"/>
    <d v="2011-11-18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Axe"/>
    <d v="2011-07-22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</r>
  <r>
    <s v="Birchip2011TOS2CvAxe"/>
    <d v="2011-08-01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</r>
  <r>
    <s v="Birchip2011TOS2CvAxe"/>
    <d v="2011-08-10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4"/>
    <m/>
    <m/>
    <m/>
    <m/>
    <m/>
    <m/>
    <m/>
    <m/>
    <m/>
    <m/>
    <m/>
    <m/>
    <m/>
    <m/>
    <m/>
    <m/>
    <m/>
    <m/>
    <m/>
  </r>
  <r>
    <s v="Birchip2011TOS2CvAxe"/>
    <d v="2011-08-18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3.3"/>
    <m/>
    <m/>
    <m/>
    <m/>
    <m/>
    <m/>
    <m/>
    <m/>
    <m/>
    <m/>
    <m/>
    <m/>
    <m/>
    <m/>
    <m/>
    <m/>
    <m/>
    <m/>
    <m/>
  </r>
  <r>
    <s v="Birchip2011TOS2CvAxe"/>
    <d v="2011-08-29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4.3"/>
    <m/>
    <m/>
    <m/>
    <m/>
    <m/>
    <m/>
    <m/>
    <m/>
    <m/>
    <m/>
    <m/>
    <m/>
    <m/>
    <m/>
    <m/>
    <m/>
    <m/>
    <m/>
    <m/>
  </r>
  <r>
    <s v="Birchip2011TOS2CvAxe"/>
    <d v="2011-09-08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</r>
  <r>
    <s v="Birchip2011TOS2CvAxe"/>
    <d v="2011-09-19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Axe"/>
    <d v="2011-10-03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Axe"/>
    <d v="2011-10-10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Axe"/>
    <d v="2011-10-17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Axe"/>
    <d v="2011-10-25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Axe"/>
    <d v="2011-11-03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Axe"/>
    <d v="2011-11-10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Axe"/>
    <d v="2011-11-18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Axe"/>
    <d v="2011-11-24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Axe"/>
    <d v="2011-12-01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Bolac"/>
    <d v="2011-07-22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</r>
  <r>
    <s v="Birchip2011TOS2CvBolac"/>
    <d v="2011-08-01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1.8"/>
    <m/>
    <m/>
    <m/>
    <m/>
    <m/>
    <m/>
    <m/>
    <m/>
    <m/>
    <m/>
    <m/>
    <m/>
    <m/>
    <m/>
    <m/>
    <m/>
    <m/>
    <m/>
    <m/>
  </r>
  <r>
    <s v="Birchip2011TOS2CvBolac"/>
    <d v="2011-08-10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1"/>
    <m/>
    <m/>
    <m/>
    <m/>
    <m/>
    <m/>
    <m/>
    <m/>
    <m/>
    <m/>
    <m/>
    <m/>
    <m/>
    <m/>
    <m/>
    <m/>
    <m/>
    <m/>
    <m/>
  </r>
  <r>
    <s v="Birchip2011TOS2CvBolac"/>
    <d v="2011-08-18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2.9"/>
    <m/>
    <m/>
    <m/>
    <m/>
    <m/>
    <m/>
    <m/>
    <m/>
    <m/>
    <m/>
    <m/>
    <m/>
    <m/>
    <m/>
    <m/>
    <m/>
    <m/>
    <m/>
    <m/>
  </r>
  <r>
    <s v="Birchip2011TOS2CvBolac"/>
    <d v="2011-08-29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4.2"/>
    <m/>
    <m/>
    <m/>
    <m/>
    <m/>
    <m/>
    <m/>
    <m/>
    <m/>
    <m/>
    <m/>
    <m/>
    <m/>
    <m/>
    <m/>
    <m/>
    <m/>
    <m/>
    <m/>
  </r>
  <r>
    <s v="Birchip2011TOS2CvBolac"/>
    <d v="2011-09-08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5.0999999999999996"/>
    <m/>
    <m/>
    <m/>
    <m/>
    <m/>
    <m/>
    <m/>
    <m/>
    <m/>
    <m/>
    <m/>
    <m/>
    <m/>
    <m/>
    <m/>
    <m/>
    <m/>
    <m/>
    <m/>
  </r>
  <r>
    <s v="Birchip2011TOS2CvBolac"/>
    <d v="2011-09-19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Bolac"/>
    <d v="2011-10-03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Bolac"/>
    <d v="2011-10-10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Bolac"/>
    <d v="2011-10-17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Bolac"/>
    <d v="2011-10-25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Bolac"/>
    <d v="2011-11-03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Bolac"/>
    <d v="2011-11-10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Bolac"/>
    <d v="2011-11-18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Bolac"/>
    <d v="2011-11-24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Bolac"/>
    <d v="2011-12-01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Derrimut"/>
    <d v="2011-07-22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</r>
  <r>
    <s v="Birchip2011TOS2CvDerrimut"/>
    <d v="2011-08-01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4"/>
    <m/>
    <m/>
    <m/>
    <m/>
    <m/>
    <m/>
    <m/>
    <m/>
    <m/>
    <m/>
    <m/>
    <m/>
    <m/>
    <m/>
    <m/>
    <m/>
    <m/>
    <m/>
    <m/>
  </r>
  <r>
    <s v="Birchip2011TOS2CvDerrimut"/>
    <d v="2011-08-10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4"/>
    <m/>
    <m/>
    <m/>
    <m/>
    <m/>
    <m/>
    <m/>
    <m/>
    <m/>
    <m/>
    <m/>
    <m/>
    <m/>
    <m/>
    <m/>
    <m/>
    <m/>
    <m/>
    <m/>
  </r>
  <r>
    <s v="Birchip2011TOS2CvDerrimut"/>
    <d v="2011-08-18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3.2"/>
    <m/>
    <m/>
    <m/>
    <m/>
    <m/>
    <m/>
    <m/>
    <m/>
    <m/>
    <m/>
    <m/>
    <m/>
    <m/>
    <m/>
    <m/>
    <m/>
    <m/>
    <m/>
    <m/>
  </r>
  <r>
    <s v="Birchip2011TOS2CvDerrimut"/>
    <d v="2011-08-29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5"/>
    <m/>
    <m/>
    <m/>
    <m/>
    <m/>
    <m/>
    <m/>
    <m/>
    <m/>
    <m/>
    <m/>
    <m/>
    <m/>
    <m/>
    <m/>
    <m/>
    <m/>
    <m/>
    <m/>
  </r>
  <r>
    <s v="Birchip2011TOS2CvDerrimut"/>
    <d v="2011-09-08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5.6"/>
    <m/>
    <m/>
    <m/>
    <m/>
    <m/>
    <m/>
    <m/>
    <m/>
    <m/>
    <m/>
    <m/>
    <m/>
    <m/>
    <m/>
    <m/>
    <m/>
    <m/>
    <m/>
    <m/>
  </r>
  <r>
    <s v="Birchip2011TOS2CvDerrimut"/>
    <d v="2011-09-19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Derrimut"/>
    <d v="2011-10-03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Derrimut"/>
    <d v="2011-10-10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Derrimut"/>
    <d v="2011-10-17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Derrimut"/>
    <d v="2011-10-25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Derrimut"/>
    <d v="2011-11-03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Derrimut"/>
    <d v="2011-11-10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Derrimut"/>
    <d v="2011-11-18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Derrimut"/>
    <d v="2011-11-24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Derrimut"/>
    <d v="2011-12-01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Eaglehawk"/>
    <d v="2011-07-22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</r>
  <r>
    <s v="Birchip2011TOS2CvEaglehawk"/>
    <d v="2011-08-01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1.9"/>
    <m/>
    <m/>
    <m/>
    <m/>
    <m/>
    <m/>
    <m/>
    <m/>
    <m/>
    <m/>
    <m/>
    <m/>
    <m/>
    <m/>
    <m/>
    <m/>
    <m/>
    <m/>
    <m/>
  </r>
  <r>
    <s v="Birchip2011TOS2CvEaglehawk"/>
    <d v="2011-08-10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5"/>
    <m/>
    <m/>
    <m/>
    <m/>
    <m/>
    <m/>
    <m/>
    <m/>
    <m/>
    <m/>
    <m/>
    <m/>
    <m/>
    <m/>
    <m/>
    <m/>
    <m/>
    <m/>
    <m/>
  </r>
  <r>
    <s v="Birchip2011TOS2CvEaglehawk"/>
    <d v="2011-08-18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3.5"/>
    <m/>
    <m/>
    <m/>
    <m/>
    <m/>
    <m/>
    <m/>
    <m/>
    <m/>
    <m/>
    <m/>
    <m/>
    <m/>
    <m/>
    <m/>
    <m/>
    <m/>
    <m/>
    <m/>
  </r>
  <r>
    <s v="Birchip2011TOS2CvEaglehawk"/>
    <d v="2011-08-29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4.4000000000000004"/>
    <m/>
    <m/>
    <m/>
    <m/>
    <m/>
    <m/>
    <m/>
    <m/>
    <m/>
    <m/>
    <m/>
    <m/>
    <m/>
    <m/>
    <m/>
    <m/>
    <m/>
    <m/>
    <m/>
  </r>
  <r>
    <s v="Birchip2011TOS2CvEaglehawk"/>
    <d v="2011-09-08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5.0999999999999996"/>
    <m/>
    <m/>
    <m/>
    <m/>
    <m/>
    <m/>
    <m/>
    <m/>
    <m/>
    <m/>
    <m/>
    <m/>
    <m/>
    <m/>
    <m/>
    <m/>
    <m/>
    <m/>
    <m/>
  </r>
  <r>
    <s v="Birchip2011TOS2CvEaglehawk"/>
    <d v="2011-09-19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Eaglehawk"/>
    <d v="2011-10-03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Eaglehawk"/>
    <d v="2011-10-10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Eaglehawk"/>
    <d v="2011-10-17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Eaglehawk"/>
    <d v="2011-10-25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Eaglehawk"/>
    <d v="2011-11-03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Eaglehawk"/>
    <d v="2011-11-10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Eaglehawk"/>
    <d v="2011-11-18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Eaglehawk"/>
    <d v="2011-11-24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Eaglehawk"/>
    <d v="2011-12-01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8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Gregory"/>
    <d v="2011-07-22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</r>
  <r>
    <s v="Birchip2011TOS2CvGregory"/>
    <d v="2011-08-01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1.9"/>
    <m/>
    <m/>
    <m/>
    <m/>
    <m/>
    <m/>
    <m/>
    <m/>
    <m/>
    <m/>
    <m/>
    <m/>
    <m/>
    <m/>
    <m/>
    <m/>
    <m/>
    <m/>
    <m/>
  </r>
  <r>
    <s v="Birchip2011TOS2CvGregory"/>
    <d v="2011-08-10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4"/>
    <m/>
    <m/>
    <m/>
    <m/>
    <m/>
    <m/>
    <m/>
    <m/>
    <m/>
    <m/>
    <m/>
    <m/>
    <m/>
    <m/>
    <m/>
    <m/>
    <m/>
    <m/>
    <m/>
  </r>
  <r>
    <s v="Birchip2011TOS2CvGregory"/>
    <d v="2011-08-18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3.3"/>
    <m/>
    <m/>
    <m/>
    <m/>
    <m/>
    <m/>
    <m/>
    <m/>
    <m/>
    <m/>
    <m/>
    <m/>
    <m/>
    <m/>
    <m/>
    <m/>
    <m/>
    <m/>
    <m/>
  </r>
  <r>
    <s v="Birchip2011TOS2CvGregory"/>
    <d v="2011-08-29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7"/>
    <m/>
    <m/>
    <m/>
    <m/>
    <m/>
    <m/>
    <m/>
    <m/>
    <m/>
    <m/>
    <m/>
    <m/>
    <m/>
    <m/>
    <m/>
    <m/>
    <m/>
    <m/>
    <m/>
  </r>
  <r>
    <s v="Birchip2011TOS2CvGregory"/>
    <d v="2011-09-08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m/>
    <m/>
    <m/>
    <m/>
    <m/>
    <m/>
    <m/>
    <m/>
    <m/>
    <n v="5.6"/>
    <m/>
    <m/>
    <m/>
    <m/>
    <m/>
    <m/>
    <m/>
    <m/>
    <m/>
    <m/>
    <m/>
    <m/>
    <m/>
    <m/>
    <m/>
    <m/>
    <m/>
    <m/>
    <m/>
  </r>
  <r>
    <s v="Birchip2011TOS2CvGregory"/>
    <d v="2011-09-19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Gregory"/>
    <d v="2011-10-03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Gregory"/>
    <d v="2011-10-10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Gregory"/>
    <d v="2011-10-17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Gregory"/>
    <d v="2011-10-25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Gregory"/>
    <d v="2011-11-03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Gregory"/>
    <d v="2011-11-10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Gregory"/>
    <d v="2011-11-18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Gregory"/>
    <d v="2011-11-24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Gregory"/>
    <d v="2011-12-01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Lincoln"/>
    <d v="2011-07-22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</r>
  <r>
    <s v="Birchip2011TOS2CvLincoln"/>
    <d v="2011-08-01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1.8"/>
    <m/>
    <m/>
    <m/>
    <m/>
    <m/>
    <m/>
    <m/>
    <m/>
    <m/>
    <m/>
    <m/>
    <m/>
    <m/>
    <m/>
    <m/>
    <m/>
    <m/>
    <m/>
    <m/>
  </r>
  <r>
    <s v="Birchip2011TOS2CvLincoln"/>
    <d v="2011-08-10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4"/>
    <m/>
    <m/>
    <m/>
    <m/>
    <m/>
    <m/>
    <m/>
    <m/>
    <m/>
    <m/>
    <m/>
    <m/>
    <m/>
    <m/>
    <m/>
    <m/>
    <m/>
    <m/>
    <m/>
  </r>
  <r>
    <s v="Birchip2011TOS2CvLincoln"/>
    <d v="2011-08-18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</r>
  <r>
    <s v="Birchip2011TOS2CvLincoln"/>
    <d v="2011-08-29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4.4000000000000004"/>
    <m/>
    <m/>
    <m/>
    <m/>
    <m/>
    <m/>
    <m/>
    <m/>
    <m/>
    <m/>
    <m/>
    <m/>
    <m/>
    <m/>
    <m/>
    <m/>
    <m/>
    <m/>
    <m/>
  </r>
  <r>
    <s v="Birchip2011TOS2CvLincoln"/>
    <d v="2011-09-08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5.3"/>
    <m/>
    <m/>
    <m/>
    <m/>
    <m/>
    <m/>
    <m/>
    <m/>
    <m/>
    <m/>
    <m/>
    <m/>
    <m/>
    <m/>
    <m/>
    <m/>
    <m/>
    <m/>
    <m/>
  </r>
  <r>
    <s v="Birchip2011TOS2CvLincoln"/>
    <d v="2011-09-19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Lincoln"/>
    <d v="2011-10-03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Lincoln"/>
    <d v="2011-10-10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Lincoln"/>
    <d v="2011-10-17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Lincoln"/>
    <d v="2011-10-25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Lincoln"/>
    <d v="2011-11-03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Lincoln"/>
    <d v="2011-11-10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Lincoln"/>
    <d v="2011-11-18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Lincoln"/>
    <d v="2011-11-24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Lincoln"/>
    <d v="2011-12-01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Mace"/>
    <d v="2011-07-22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</r>
  <r>
    <s v="Birchip2011TOS2CvMace"/>
    <d v="2011-08-01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1.8"/>
    <m/>
    <m/>
    <m/>
    <m/>
    <m/>
    <m/>
    <m/>
    <m/>
    <m/>
    <m/>
    <m/>
    <m/>
    <m/>
    <m/>
    <m/>
    <m/>
    <m/>
    <m/>
    <m/>
  </r>
  <r>
    <s v="Birchip2011TOS2CvMace"/>
    <d v="2011-08-10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2000000000000002"/>
    <m/>
    <m/>
    <m/>
    <m/>
    <m/>
    <m/>
    <m/>
    <m/>
    <m/>
    <m/>
    <m/>
    <m/>
    <m/>
    <m/>
    <m/>
    <m/>
    <m/>
    <m/>
    <m/>
  </r>
  <r>
    <s v="Birchip2011TOS2CvMace"/>
    <d v="2011-08-18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3.1"/>
    <m/>
    <m/>
    <m/>
    <m/>
    <m/>
    <m/>
    <m/>
    <m/>
    <m/>
    <m/>
    <m/>
    <m/>
    <m/>
    <m/>
    <m/>
    <m/>
    <m/>
    <m/>
    <m/>
  </r>
  <r>
    <s v="Birchip2011TOS2CvMace"/>
    <d v="2011-08-29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5"/>
    <m/>
    <m/>
    <m/>
    <m/>
    <m/>
    <m/>
    <m/>
    <m/>
    <m/>
    <m/>
    <m/>
    <m/>
    <m/>
    <m/>
    <m/>
    <m/>
    <m/>
    <m/>
    <m/>
  </r>
  <r>
    <s v="Birchip2011TOS2CvMace"/>
    <d v="2011-09-08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9000000000000004"/>
    <m/>
    <m/>
    <m/>
    <m/>
    <m/>
    <m/>
    <m/>
    <m/>
    <m/>
    <m/>
    <m/>
    <m/>
    <m/>
    <m/>
    <m/>
    <m/>
    <m/>
    <m/>
    <m/>
  </r>
  <r>
    <s v="Birchip2011TOS2CvMace"/>
    <d v="2011-09-19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Mace"/>
    <d v="2011-10-03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Mace"/>
    <d v="2011-10-10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Mace"/>
    <d v="2011-10-17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Mace"/>
    <d v="2011-10-25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Mace"/>
    <d v="2011-11-03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Mace"/>
    <d v="2011-11-10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Mace"/>
    <d v="2011-11-18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Mace"/>
    <d v="2011-11-24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Mace"/>
    <d v="2011-12-01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Scout"/>
    <d v="2011-07-22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</r>
  <r>
    <s v="Birchip2011TOS2CvScout"/>
    <d v="2011-08-01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1.9"/>
    <m/>
    <m/>
    <m/>
    <m/>
    <m/>
    <m/>
    <m/>
    <m/>
    <m/>
    <m/>
    <m/>
    <m/>
    <m/>
    <m/>
    <m/>
    <m/>
    <m/>
    <m/>
    <m/>
  </r>
  <r>
    <s v="Birchip2011TOS2CvScout"/>
    <d v="2011-08-10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m/>
    <m/>
    <m/>
    <m/>
    <m/>
    <m/>
    <m/>
    <m/>
    <m/>
    <m/>
    <n v="2.5"/>
    <m/>
    <m/>
    <m/>
    <m/>
    <m/>
    <m/>
    <m/>
    <m/>
    <m/>
    <m/>
    <m/>
    <m/>
    <m/>
    <m/>
    <m/>
    <m/>
    <m/>
    <m/>
    <m/>
  </r>
  <r>
    <s v="Birchip2011TOS2CvScout"/>
    <d v="2011-08-18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3.4"/>
    <m/>
    <m/>
    <m/>
    <m/>
    <m/>
    <m/>
    <m/>
    <m/>
    <m/>
    <m/>
    <m/>
    <m/>
    <m/>
    <m/>
    <m/>
    <m/>
    <m/>
    <m/>
    <m/>
  </r>
  <r>
    <s v="Birchip2011TOS2CvScout"/>
    <d v="2011-08-29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8"/>
    <m/>
    <m/>
    <m/>
    <m/>
    <m/>
    <m/>
    <m/>
    <m/>
    <m/>
    <m/>
    <m/>
    <m/>
    <m/>
    <m/>
    <m/>
    <m/>
    <m/>
    <m/>
    <m/>
  </r>
  <r>
    <s v="Birchip2011TOS2CvScout"/>
    <d v="2011-09-08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</r>
  <r>
    <s v="Birchip2011TOS2CvScout"/>
    <d v="2011-09-19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Scout"/>
    <d v="2011-10-03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Scout"/>
    <d v="2011-10-10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Scout"/>
    <d v="2011-10-17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Scout"/>
    <d v="2011-10-25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Scout"/>
    <d v="2011-11-03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Scout"/>
    <d v="2011-11-10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Scout"/>
    <d v="2011-11-18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Scout"/>
    <d v="2011-11-24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rchip2011TOS2CvScout"/>
    <d v="2011-12-01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Axe"/>
    <d v="2011-07-11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7"/>
    <m/>
    <m/>
    <m/>
    <m/>
    <m/>
    <m/>
    <m/>
    <m/>
    <m/>
    <m/>
    <m/>
    <m/>
    <m/>
    <m/>
    <m/>
    <m/>
    <m/>
    <m/>
    <m/>
  </r>
  <r>
    <s v="Tarlee2011TOS1CvAxe"/>
    <d v="2011-07-22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m/>
    <m/>
    <m/>
    <m/>
    <m/>
    <m/>
    <m/>
    <m/>
    <m/>
    <n v="5.7"/>
    <m/>
    <m/>
    <m/>
    <m/>
    <m/>
    <m/>
    <m/>
    <m/>
    <m/>
    <m/>
    <m/>
    <m/>
    <m/>
    <m/>
    <m/>
    <m/>
    <m/>
    <m/>
    <m/>
  </r>
  <r>
    <s v="Tarlee2011TOS1CvAxe"/>
    <d v="2011-07-29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6.2"/>
    <m/>
    <m/>
    <m/>
    <m/>
    <m/>
    <m/>
    <m/>
    <m/>
    <m/>
    <m/>
    <m/>
    <m/>
    <m/>
    <m/>
    <m/>
    <m/>
    <m/>
    <m/>
    <m/>
  </r>
  <r>
    <s v="Tarlee2011TOS1CvAxe"/>
    <d v="2011-08-16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n v="7.1"/>
    <m/>
    <m/>
    <m/>
    <m/>
    <m/>
    <m/>
    <m/>
    <m/>
    <m/>
    <m/>
    <m/>
    <m/>
    <m/>
    <m/>
    <m/>
    <m/>
    <m/>
    <m/>
    <m/>
  </r>
  <r>
    <s v="Tarlee2011TOS1CvAxe"/>
    <d v="2011-08-27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Axe"/>
    <d v="2011-09-07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Axe"/>
    <d v="2011-09-24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Axe"/>
    <d v="2011-10-12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Axe"/>
    <d v="2011-10-20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Axe"/>
    <d v="2011-11-08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Bolac"/>
    <d v="2011-07-11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7"/>
    <m/>
    <m/>
    <m/>
    <m/>
    <m/>
    <m/>
    <m/>
    <m/>
    <m/>
    <m/>
    <m/>
    <m/>
    <m/>
    <m/>
    <m/>
    <m/>
    <m/>
    <m/>
    <m/>
  </r>
  <r>
    <s v="Tarlee2011TOS1CvBolac"/>
    <d v="2011-07-22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m/>
    <m/>
    <m/>
    <m/>
    <m/>
    <m/>
    <m/>
    <m/>
    <m/>
    <n v="5.6"/>
    <m/>
    <m/>
    <m/>
    <m/>
    <m/>
    <m/>
    <m/>
    <m/>
    <m/>
    <m/>
    <m/>
    <m/>
    <m/>
    <m/>
    <m/>
    <m/>
    <m/>
    <m/>
    <m/>
  </r>
  <r>
    <s v="Tarlee2011TOS1CvBolac"/>
    <d v="2011-07-29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6.2"/>
    <m/>
    <m/>
    <m/>
    <m/>
    <m/>
    <m/>
    <m/>
    <m/>
    <m/>
    <m/>
    <m/>
    <m/>
    <m/>
    <m/>
    <m/>
    <m/>
    <m/>
    <m/>
    <m/>
  </r>
  <r>
    <s v="Tarlee2011TOS1CvBolac"/>
    <d v="2011-08-16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n v="7.1"/>
    <m/>
    <m/>
    <m/>
    <m/>
    <m/>
    <m/>
    <m/>
    <m/>
    <m/>
    <m/>
    <m/>
    <m/>
    <m/>
    <m/>
    <m/>
    <m/>
    <m/>
    <m/>
    <m/>
  </r>
  <r>
    <s v="Tarlee2011TOS1CvBolac"/>
    <d v="2011-08-27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Bolac"/>
    <d v="2011-09-07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Bolac"/>
    <d v="2011-09-24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Bolac"/>
    <d v="2011-10-12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Bolac"/>
    <d v="2011-10-20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Bolac"/>
    <d v="2011-11-08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Derrimut"/>
    <d v="2011-07-11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</r>
  <r>
    <s v="Tarlee2011TOS1CvDerrimut"/>
    <d v="2011-07-22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m/>
    <m/>
    <m/>
    <m/>
    <m/>
    <m/>
    <m/>
    <m/>
    <m/>
    <n v="5.6"/>
    <m/>
    <m/>
    <m/>
    <m/>
    <m/>
    <m/>
    <m/>
    <m/>
    <m/>
    <m/>
    <m/>
    <m/>
    <m/>
    <m/>
    <m/>
    <m/>
    <m/>
    <m/>
    <m/>
  </r>
  <r>
    <s v="Tarlee2011TOS1CvDerrimut"/>
    <d v="2011-07-29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5.8"/>
    <m/>
    <m/>
    <m/>
    <m/>
    <m/>
    <m/>
    <m/>
    <m/>
    <m/>
    <m/>
    <m/>
    <m/>
    <m/>
    <m/>
    <m/>
    <m/>
    <m/>
    <m/>
    <m/>
  </r>
  <r>
    <s v="Tarlee2011TOS1CvDerrimut"/>
    <d v="2011-08-16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n v="7.3"/>
    <m/>
    <m/>
    <m/>
    <m/>
    <m/>
    <m/>
    <m/>
    <m/>
    <m/>
    <m/>
    <m/>
    <m/>
    <m/>
    <m/>
    <m/>
    <m/>
    <m/>
    <m/>
    <m/>
  </r>
  <r>
    <s v="Tarlee2011TOS1CvDerrimut"/>
    <d v="2011-08-27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Derrimut"/>
    <d v="2011-09-07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Derrimut"/>
    <d v="2011-09-24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Derrimut"/>
    <d v="2011-10-12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Derrimut"/>
    <d v="2011-10-20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Derrimut"/>
    <d v="2011-11-08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Eaglehawk"/>
    <d v="2011-07-11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m/>
    <m/>
    <m/>
    <m/>
    <m/>
    <m/>
    <m/>
    <m/>
    <m/>
    <n v="5.6"/>
    <m/>
    <m/>
    <m/>
    <m/>
    <m/>
    <m/>
    <m/>
    <m/>
    <m/>
    <m/>
    <m/>
    <m/>
    <m/>
    <m/>
    <m/>
    <m/>
    <m/>
    <m/>
    <m/>
  </r>
  <r>
    <s v="Tarlee2011TOS1CvEaglehawk"/>
    <d v="2011-07-22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m/>
    <m/>
    <m/>
    <m/>
    <m/>
    <m/>
    <m/>
    <m/>
    <m/>
    <n v="5.5"/>
    <m/>
    <m/>
    <m/>
    <m/>
    <m/>
    <m/>
    <m/>
    <m/>
    <m/>
    <m/>
    <m/>
    <m/>
    <m/>
    <m/>
    <m/>
    <m/>
    <m/>
    <m/>
    <m/>
  </r>
  <r>
    <s v="Tarlee2011TOS1CvEaglehawk"/>
    <d v="2011-07-29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</r>
  <r>
    <s v="Tarlee2011TOS1CvEaglehawk"/>
    <d v="2011-08-16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3"/>
    <m/>
    <m/>
    <m/>
    <m/>
    <m/>
    <m/>
    <m/>
    <m/>
    <m/>
    <m/>
    <n v="7.7"/>
    <m/>
    <m/>
    <m/>
    <m/>
    <m/>
    <m/>
    <m/>
    <m/>
    <m/>
    <m/>
    <m/>
    <m/>
    <m/>
    <m/>
    <m/>
    <m/>
    <m/>
    <m/>
    <m/>
  </r>
  <r>
    <s v="Tarlee2011TOS1CvEaglehawk"/>
    <d v="2011-08-27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Eaglehawk"/>
    <d v="2011-09-07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Eaglehawk"/>
    <d v="2011-09-24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Eaglehawk"/>
    <d v="2011-10-12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Eaglehawk"/>
    <d v="2011-10-20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Eaglehawk"/>
    <d v="2011-11-08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Gregory"/>
    <d v="2011-07-11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5999999999999996"/>
    <m/>
    <m/>
    <m/>
    <m/>
    <m/>
    <m/>
    <m/>
    <m/>
    <m/>
    <m/>
    <m/>
    <m/>
    <m/>
    <m/>
    <m/>
    <m/>
    <m/>
    <m/>
    <m/>
  </r>
  <r>
    <s v="Tarlee2011TOS1CvGregory"/>
    <d v="2011-07-22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m/>
    <m/>
    <m/>
    <m/>
    <m/>
    <m/>
    <m/>
    <m/>
    <m/>
    <n v="5.6"/>
    <m/>
    <m/>
    <m/>
    <m/>
    <m/>
    <m/>
    <m/>
    <m/>
    <m/>
    <m/>
    <m/>
    <m/>
    <m/>
    <m/>
    <m/>
    <m/>
    <m/>
    <m/>
    <m/>
  </r>
  <r>
    <s v="Tarlee2011TOS1CvGregory"/>
    <d v="2011-07-29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6.4"/>
    <m/>
    <m/>
    <m/>
    <m/>
    <m/>
    <m/>
    <m/>
    <m/>
    <m/>
    <m/>
    <m/>
    <m/>
    <m/>
    <m/>
    <m/>
    <m/>
    <m/>
    <m/>
    <m/>
  </r>
  <r>
    <s v="Tarlee2011TOS1CvGregory"/>
    <d v="2011-08-16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n v="7.2"/>
    <m/>
    <m/>
    <m/>
    <m/>
    <m/>
    <m/>
    <m/>
    <m/>
    <m/>
    <m/>
    <m/>
    <m/>
    <m/>
    <m/>
    <m/>
    <m/>
    <m/>
    <m/>
    <m/>
  </r>
  <r>
    <s v="Tarlee2011TOS1CvGregory"/>
    <d v="2011-08-27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Gregory"/>
    <d v="2011-09-07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Gregory"/>
    <d v="2011-09-24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Gregory"/>
    <d v="2011-10-12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Gregory"/>
    <d v="2011-10-20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Gregory"/>
    <d v="2011-11-08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Lincoln"/>
    <d v="2011-07-11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</r>
  <r>
    <s v="Tarlee2011TOS1CvLincoln"/>
    <d v="2011-07-22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5.5"/>
    <m/>
    <m/>
    <m/>
    <m/>
    <m/>
    <m/>
    <m/>
    <m/>
    <m/>
    <m/>
    <m/>
    <m/>
    <m/>
    <m/>
    <m/>
    <m/>
    <m/>
    <m/>
    <m/>
  </r>
  <r>
    <s v="Tarlee2011TOS1CvLincoln"/>
    <d v="2011-07-29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"/>
    <m/>
    <m/>
    <m/>
    <m/>
    <m/>
    <m/>
    <m/>
    <m/>
    <m/>
    <m/>
    <n v="6.5"/>
    <m/>
    <m/>
    <m/>
    <m/>
    <m/>
    <m/>
    <m/>
    <m/>
    <m/>
    <m/>
    <m/>
    <m/>
    <m/>
    <m/>
    <m/>
    <m/>
    <m/>
    <m/>
    <m/>
  </r>
  <r>
    <s v="Tarlee2011TOS1CvLincoln"/>
    <d v="2011-08-16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n v="7.1"/>
    <m/>
    <m/>
    <m/>
    <m/>
    <m/>
    <m/>
    <m/>
    <m/>
    <m/>
    <m/>
    <m/>
    <m/>
    <m/>
    <m/>
    <m/>
    <m/>
    <m/>
    <m/>
    <m/>
  </r>
  <r>
    <s v="Tarlee2011TOS1CvLincoln"/>
    <d v="2011-08-27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Lincoln"/>
    <d v="2011-09-07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Lincoln"/>
    <d v="2011-09-24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Lincoln"/>
    <d v="2011-10-12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Lincoln"/>
    <d v="2011-10-20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Lincoln"/>
    <d v="2011-11-08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Mace"/>
    <d v="2011-07-11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</r>
  <r>
    <s v="Tarlee2011TOS1CvMace"/>
    <d v="2011-07-22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m/>
    <m/>
    <m/>
    <m/>
    <m/>
    <m/>
    <m/>
    <m/>
    <m/>
    <n v="5.5"/>
    <m/>
    <m/>
    <m/>
    <m/>
    <m/>
    <m/>
    <m/>
    <m/>
    <m/>
    <m/>
    <m/>
    <m/>
    <m/>
    <m/>
    <m/>
    <m/>
    <m/>
    <m/>
    <m/>
  </r>
  <r>
    <s v="Tarlee2011TOS1CvMace"/>
    <d v="2011-07-29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6.6"/>
    <m/>
    <m/>
    <m/>
    <m/>
    <m/>
    <m/>
    <m/>
    <m/>
    <m/>
    <m/>
    <m/>
    <m/>
    <m/>
    <m/>
    <m/>
    <m/>
    <m/>
    <m/>
    <m/>
  </r>
  <r>
    <s v="Tarlee2011TOS1CvMace"/>
    <d v="2011-08-16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n v="7.1"/>
    <m/>
    <m/>
    <m/>
    <m/>
    <m/>
    <m/>
    <m/>
    <m/>
    <m/>
    <m/>
    <m/>
    <m/>
    <m/>
    <m/>
    <m/>
    <m/>
    <m/>
    <m/>
    <m/>
  </r>
  <r>
    <s v="Tarlee2011TOS1CvMace"/>
    <d v="2011-08-27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Mace"/>
    <d v="2011-09-07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Mace"/>
    <d v="2011-09-24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Mace"/>
    <d v="2011-10-12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Mace"/>
    <d v="2011-10-20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Mace"/>
    <d v="2011-11-08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Scout"/>
    <d v="2011-07-11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</r>
  <r>
    <s v="Tarlee2011TOS1CvScout"/>
    <d v="2011-07-22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m/>
    <m/>
    <m/>
    <m/>
    <m/>
    <m/>
    <m/>
    <m/>
    <m/>
    <n v="5.5"/>
    <m/>
    <m/>
    <m/>
    <m/>
    <m/>
    <m/>
    <m/>
    <m/>
    <m/>
    <m/>
    <m/>
    <m/>
    <m/>
    <m/>
    <m/>
    <m/>
    <m/>
    <m/>
    <m/>
  </r>
  <r>
    <s v="Tarlee2011TOS1CvScout"/>
    <d v="2011-07-29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</r>
  <r>
    <s v="Tarlee2011TOS1CvScout"/>
    <d v="2011-08-16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7.5"/>
    <m/>
    <m/>
    <m/>
    <m/>
    <m/>
    <m/>
    <m/>
    <m/>
    <m/>
    <m/>
    <m/>
    <m/>
    <m/>
    <m/>
    <m/>
    <m/>
    <m/>
    <m/>
    <m/>
  </r>
  <r>
    <s v="Tarlee2011TOS1CvScout"/>
    <d v="2011-08-27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Scout"/>
    <d v="2011-09-07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Scout"/>
    <d v="2011-09-24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Scout"/>
    <d v="2011-10-12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Scout"/>
    <d v="2011-10-20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1CvScout"/>
    <d v="2011-11-08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Axe"/>
    <d v="2011-08-16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2.7"/>
    <m/>
    <m/>
    <m/>
    <m/>
    <m/>
    <m/>
    <m/>
    <m/>
    <m/>
    <m/>
    <m/>
    <m/>
    <m/>
    <m/>
    <m/>
    <m/>
    <m/>
    <m/>
    <m/>
  </r>
  <r>
    <s v="Tarlee2011TOS2CvAxe"/>
    <d v="2011-08-27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3.7"/>
    <m/>
    <m/>
    <m/>
    <m/>
    <m/>
    <m/>
    <m/>
    <m/>
    <m/>
    <m/>
    <m/>
    <m/>
    <m/>
    <m/>
    <m/>
    <m/>
    <m/>
    <m/>
    <m/>
  </r>
  <r>
    <s v="Tarlee2011TOS2CvAxe"/>
    <d v="2011-09-07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5.7"/>
    <m/>
    <m/>
    <m/>
    <m/>
    <m/>
    <m/>
    <m/>
    <m/>
    <m/>
    <m/>
    <m/>
    <m/>
    <m/>
    <m/>
    <m/>
    <m/>
    <m/>
    <m/>
    <m/>
  </r>
  <r>
    <s v="Tarlee2011TOS2CvAxe"/>
    <d v="2011-09-24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</r>
  <r>
    <s v="Tarlee2011TOS2CvAxe"/>
    <d v="2011-10-12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Axe"/>
    <d v="2011-10-20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Axe"/>
    <d v="2011-11-08T00:00:00"/>
    <s v="Ax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Bolac"/>
    <d v="2011-08-16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2.2999999999999998"/>
    <m/>
    <m/>
    <m/>
    <m/>
    <m/>
    <m/>
    <m/>
    <m/>
    <m/>
    <m/>
    <m/>
    <m/>
    <m/>
    <m/>
    <m/>
    <m/>
    <m/>
    <m/>
    <m/>
  </r>
  <r>
    <s v="Tarlee2011TOS2CvBolac"/>
    <d v="2011-08-27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3.8"/>
    <m/>
    <m/>
    <m/>
    <m/>
    <m/>
    <m/>
    <m/>
    <m/>
    <m/>
    <m/>
    <m/>
    <m/>
    <m/>
    <m/>
    <m/>
    <m/>
    <m/>
    <m/>
    <m/>
  </r>
  <r>
    <s v="Tarlee2011TOS2CvBolac"/>
    <d v="2011-09-07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5.2"/>
    <m/>
    <m/>
    <m/>
    <m/>
    <m/>
    <m/>
    <m/>
    <m/>
    <m/>
    <m/>
    <m/>
    <m/>
    <m/>
    <m/>
    <m/>
    <m/>
    <m/>
    <m/>
    <m/>
  </r>
  <r>
    <s v="Tarlee2011TOS2CvBolac"/>
    <d v="2011-09-24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m/>
    <m/>
    <m/>
    <m/>
    <m/>
    <m/>
    <m/>
    <m/>
    <m/>
    <n v="6.1"/>
    <m/>
    <m/>
    <m/>
    <m/>
    <m/>
    <m/>
    <m/>
    <m/>
    <m/>
    <m/>
    <m/>
    <m/>
    <m/>
    <m/>
    <m/>
    <m/>
    <m/>
    <m/>
    <m/>
  </r>
  <r>
    <s v="Tarlee2011TOS2CvBolac"/>
    <d v="2011-10-12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Bolac"/>
    <d v="2011-10-20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Bolac"/>
    <d v="2011-11-08T00:00:00"/>
    <s v="Bol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Derrimut"/>
    <d v="2011-08-16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2.6"/>
    <m/>
    <m/>
    <m/>
    <m/>
    <m/>
    <m/>
    <m/>
    <m/>
    <m/>
    <m/>
    <m/>
    <m/>
    <m/>
    <m/>
    <m/>
    <m/>
    <m/>
    <m/>
    <m/>
  </r>
  <r>
    <s v="Tarlee2011TOS2CvDerrimut"/>
    <d v="2011-08-27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3.8"/>
    <m/>
    <m/>
    <m/>
    <m/>
    <m/>
    <m/>
    <m/>
    <m/>
    <m/>
    <m/>
    <m/>
    <m/>
    <m/>
    <m/>
    <m/>
    <m/>
    <m/>
    <m/>
    <m/>
  </r>
  <r>
    <s v="Tarlee2011TOS2CvDerrimut"/>
    <d v="2011-09-07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5.0999999999999996"/>
    <m/>
    <m/>
    <m/>
    <m/>
    <m/>
    <m/>
    <m/>
    <m/>
    <m/>
    <m/>
    <m/>
    <m/>
    <m/>
    <m/>
    <m/>
    <m/>
    <m/>
    <m/>
    <m/>
  </r>
  <r>
    <s v="Tarlee2011TOS2CvDerrimut"/>
    <d v="2011-09-24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</r>
  <r>
    <s v="Tarlee2011TOS2CvDerrimut"/>
    <d v="2011-10-12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Derrimut"/>
    <d v="2011-10-20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Derrimut"/>
    <d v="2011-11-08T00:00:00"/>
    <s v="Derrim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Eaglehawk"/>
    <d v="2011-08-16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2.6"/>
    <m/>
    <m/>
    <m/>
    <m/>
    <m/>
    <m/>
    <m/>
    <m/>
    <m/>
    <m/>
    <m/>
    <m/>
    <m/>
    <m/>
    <m/>
    <m/>
    <m/>
    <m/>
    <m/>
  </r>
  <r>
    <s v="Tarlee2011TOS2CvEaglehawk"/>
    <d v="2011-08-27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3.8"/>
    <m/>
    <m/>
    <m/>
    <m/>
    <m/>
    <m/>
    <m/>
    <m/>
    <m/>
    <m/>
    <m/>
    <m/>
    <m/>
    <m/>
    <m/>
    <m/>
    <m/>
    <m/>
    <m/>
  </r>
  <r>
    <s v="Tarlee2011TOS2CvEaglehawk"/>
    <d v="2011-09-07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9000000000000004"/>
    <m/>
    <m/>
    <m/>
    <m/>
    <m/>
    <m/>
    <m/>
    <m/>
    <m/>
    <m/>
    <m/>
    <m/>
    <m/>
    <m/>
    <m/>
    <m/>
    <m/>
    <m/>
    <m/>
  </r>
  <r>
    <s v="Tarlee2011TOS2CvEaglehawk"/>
    <d v="2011-09-24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6.1"/>
    <m/>
    <m/>
    <m/>
    <m/>
    <m/>
    <m/>
    <m/>
    <m/>
    <m/>
    <m/>
    <m/>
    <m/>
    <m/>
    <m/>
    <m/>
    <m/>
    <m/>
    <m/>
    <m/>
  </r>
  <r>
    <s v="Tarlee2011TOS2CvEaglehawk"/>
    <d v="2011-10-12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Eaglehawk"/>
    <d v="2011-10-20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Eaglehawk"/>
    <d v="2011-11-08T00:00:00"/>
    <s v="Eaglehaw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Gregory"/>
    <d v="2011-08-16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2.9"/>
    <m/>
    <m/>
    <m/>
    <m/>
    <m/>
    <m/>
    <m/>
    <m/>
    <m/>
    <m/>
    <m/>
    <m/>
    <m/>
    <m/>
    <m/>
    <m/>
    <m/>
    <m/>
    <m/>
  </r>
  <r>
    <s v="Tarlee2011TOS2CvGregory"/>
    <d v="2011-08-27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7"/>
    <m/>
    <m/>
    <m/>
    <m/>
    <m/>
    <m/>
    <m/>
    <m/>
    <m/>
    <m/>
    <m/>
    <m/>
    <m/>
    <m/>
    <m/>
    <m/>
    <m/>
    <m/>
    <m/>
  </r>
  <r>
    <s v="Tarlee2011TOS2CvGregory"/>
    <d v="2011-09-07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5.2"/>
    <m/>
    <m/>
    <m/>
    <m/>
    <m/>
    <m/>
    <m/>
    <m/>
    <m/>
    <m/>
    <m/>
    <m/>
    <m/>
    <m/>
    <m/>
    <m/>
    <m/>
    <m/>
    <m/>
  </r>
  <r>
    <s v="Tarlee2011TOS2CvGregory"/>
    <d v="2011-09-24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"/>
    <m/>
    <m/>
    <m/>
    <m/>
    <m/>
    <m/>
    <m/>
    <m/>
    <m/>
    <m/>
    <n v="6.6"/>
    <m/>
    <m/>
    <m/>
    <m/>
    <m/>
    <m/>
    <m/>
    <m/>
    <m/>
    <m/>
    <m/>
    <m/>
    <m/>
    <m/>
    <m/>
    <m/>
    <m/>
    <m/>
    <m/>
  </r>
  <r>
    <s v="Tarlee2011TOS2CvGregory"/>
    <d v="2011-10-12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Gregory"/>
    <d v="2011-10-20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Gregory"/>
    <d v="2011-11-08T00:00:00"/>
    <s v="Greg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Lincoln"/>
    <d v="2011-08-16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2.5"/>
    <m/>
    <m/>
    <m/>
    <m/>
    <m/>
    <m/>
    <m/>
    <m/>
    <m/>
    <m/>
    <m/>
    <m/>
    <m/>
    <m/>
    <m/>
    <m/>
    <m/>
    <m/>
    <m/>
  </r>
  <r>
    <s v="Tarlee2011TOS2CvLincoln"/>
    <d v="2011-08-27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</r>
  <r>
    <s v="Tarlee2011TOS2CvLincoln"/>
    <d v="2011-09-07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4.9000000000000004"/>
    <m/>
    <m/>
    <m/>
    <m/>
    <m/>
    <m/>
    <m/>
    <m/>
    <m/>
    <m/>
    <m/>
    <m/>
    <m/>
    <m/>
    <m/>
    <m/>
    <m/>
    <m/>
    <m/>
  </r>
  <r>
    <s v="Tarlee2011TOS2CvLincoln"/>
    <d v="2011-09-24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m/>
    <m/>
    <m/>
    <m/>
    <m/>
    <m/>
    <m/>
    <m/>
    <m/>
    <n v="6.1"/>
    <m/>
    <m/>
    <m/>
    <m/>
    <m/>
    <m/>
    <m/>
    <m/>
    <m/>
    <m/>
    <m/>
    <m/>
    <m/>
    <m/>
    <m/>
    <m/>
    <m/>
    <m/>
    <m/>
  </r>
  <r>
    <s v="Tarlee2011TOS2CvLincoln"/>
    <d v="2011-10-12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Lincoln"/>
    <d v="2011-10-20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Lincoln"/>
    <d v="2011-11-08T00:00:00"/>
    <s v="Lincol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Mace"/>
    <d v="2011-08-16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2.7"/>
    <m/>
    <m/>
    <m/>
    <m/>
    <m/>
    <m/>
    <m/>
    <m/>
    <m/>
    <m/>
    <m/>
    <m/>
    <m/>
    <m/>
    <m/>
    <m/>
    <m/>
    <m/>
    <m/>
  </r>
  <r>
    <s v="Tarlee2011TOS2CvMace"/>
    <d v="2011-08-27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3.5"/>
    <m/>
    <m/>
    <m/>
    <m/>
    <m/>
    <m/>
    <m/>
    <m/>
    <m/>
    <m/>
    <m/>
    <m/>
    <m/>
    <m/>
    <m/>
    <m/>
    <m/>
    <m/>
    <m/>
  </r>
  <r>
    <s v="Tarlee2011TOS2CvMace"/>
    <d v="2011-09-07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5.3"/>
    <m/>
    <m/>
    <m/>
    <m/>
    <m/>
    <m/>
    <m/>
    <m/>
    <m/>
    <m/>
    <m/>
    <m/>
    <m/>
    <m/>
    <m/>
    <m/>
    <m/>
    <m/>
    <m/>
  </r>
  <r>
    <s v="Tarlee2011TOS2CvMace"/>
    <d v="2011-09-24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"/>
    <m/>
    <m/>
    <m/>
    <m/>
    <m/>
    <m/>
    <m/>
    <m/>
    <m/>
    <m/>
    <n v="6.6"/>
    <m/>
    <m/>
    <m/>
    <m/>
    <m/>
    <m/>
    <m/>
    <m/>
    <m/>
    <m/>
    <m/>
    <m/>
    <m/>
    <m/>
    <m/>
    <m/>
    <m/>
    <m/>
    <m/>
  </r>
  <r>
    <s v="Tarlee2011TOS2CvMace"/>
    <d v="2011-10-12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Mace"/>
    <d v="2011-10-20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Mace"/>
    <d v="2011-11-08T00:00:00"/>
    <s v="Ma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Scout"/>
    <d v="2011-08-16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m/>
    <m/>
    <m/>
    <m/>
    <m/>
    <m/>
    <m/>
    <m/>
    <m/>
    <m/>
    <n v="2.7"/>
    <m/>
    <m/>
    <m/>
    <m/>
    <m/>
    <m/>
    <m/>
    <m/>
    <m/>
    <m/>
    <m/>
    <m/>
    <m/>
    <m/>
    <m/>
    <m/>
    <m/>
    <m/>
    <m/>
  </r>
  <r>
    <s v="Tarlee2011TOS2CvScout"/>
    <d v="2011-08-27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  <m/>
    <m/>
    <m/>
    <m/>
    <m/>
    <n v="3.8"/>
    <m/>
    <m/>
    <m/>
    <m/>
    <m/>
    <m/>
    <m/>
    <m/>
    <m/>
    <m/>
    <m/>
    <m/>
    <m/>
    <m/>
    <m/>
    <m/>
    <m/>
    <m/>
    <m/>
  </r>
  <r>
    <s v="Tarlee2011TOS2CvScout"/>
    <d v="2011-09-07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n v="5.0999999999999996"/>
    <m/>
    <m/>
    <m/>
    <m/>
    <m/>
    <m/>
    <m/>
    <m/>
    <m/>
    <m/>
    <m/>
    <m/>
    <m/>
    <m/>
    <m/>
    <m/>
    <m/>
    <m/>
    <m/>
  </r>
  <r>
    <s v="Tarlee2011TOS2CvScout"/>
    <d v="2011-09-24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"/>
    <m/>
    <m/>
    <m/>
    <m/>
    <m/>
    <m/>
    <m/>
    <m/>
    <m/>
    <m/>
    <n v="6.4"/>
    <m/>
    <m/>
    <m/>
    <m/>
    <m/>
    <m/>
    <m/>
    <m/>
    <m/>
    <m/>
    <m/>
    <m/>
    <m/>
    <m/>
    <m/>
    <m/>
    <m/>
    <m/>
    <m/>
  </r>
  <r>
    <s v="Tarlee2011TOS2CvScout"/>
    <d v="2011-10-12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Scout"/>
    <d v="2011-10-20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rlee2011TOS2CvScout"/>
    <d v="2011-11-08T00:00:00"/>
    <s v="Sco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07T00:00:00"/>
    <s v="Discovery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09T00:00:00"/>
    <s v="Discovery"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12T00:00:00"/>
    <s v="Discovery"/>
    <m/>
    <m/>
    <m/>
    <m/>
    <m/>
    <m/>
    <m/>
    <m/>
    <m/>
    <m/>
    <m/>
    <m/>
    <m/>
    <m/>
    <m/>
    <m/>
    <m/>
    <m/>
    <m/>
    <m/>
    <m/>
    <m/>
    <m/>
    <m/>
    <n v="3.35"/>
    <m/>
    <n v="2.7913152990919413E-3"/>
    <m/>
    <m/>
    <m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14T00:00:00"/>
    <s v="Discovery"/>
    <m/>
    <n v="501.4425"/>
    <n v="0.17896875000000001"/>
    <n v="0.25140625"/>
    <n v="0.30069374999999998"/>
    <n v="0.27531250000000002"/>
    <n v="0.27040625000000001"/>
    <n v="0.34392500000000004"/>
    <n v="0.26595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15T00:00:00"/>
    <s v="Discovery"/>
    <m/>
    <n v="500.59406249999995"/>
    <n v="0.17385624999999999"/>
    <n v="0.24987500000000001"/>
    <n v="0.30059999999999998"/>
    <n v="0.27553124999999995"/>
    <n v="0.27058749999999998"/>
    <n v="0.34396875000000005"/>
    <n v="0.26609375000000002"/>
    <m/>
    <m/>
    <m/>
    <m/>
    <m/>
    <m/>
    <m/>
    <m/>
    <m/>
    <m/>
    <m/>
    <m/>
    <m/>
    <m/>
    <m/>
    <m/>
    <n v="0.11463964334801467"/>
    <n v="3.765865304943229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16T00:00:00"/>
    <s v="Discovery"/>
    <m/>
    <n v="499.96781250000009"/>
    <n v="0.1690875"/>
    <n v="0.24856875"/>
    <n v="0.30078749999999999"/>
    <n v="0.27584375"/>
    <n v="0.27078750000000001"/>
    <n v="0.34409999999999996"/>
    <n v="0.266212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17T00:00:00"/>
    <s v="Discovery"/>
    <m/>
    <n v="499.29703125000003"/>
    <n v="0.164765625"/>
    <n v="0.24638125000000002"/>
    <n v="0.30091250000000003"/>
    <n v="0.27638125000000002"/>
    <n v="0.27094374999999998"/>
    <n v="0.34426249999999997"/>
    <n v="0.266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18T00:00:00"/>
    <s v="Discovery"/>
    <m/>
    <n v="498.26343750000001"/>
    <n v="0.15938750000000002"/>
    <n v="0.24446875000000001"/>
    <n v="0.30046875000000006"/>
    <n v="0.27661875000000002"/>
    <n v="0.27108749999999998"/>
    <n v="0.34434375"/>
    <n v="0.266431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19T00:00:00"/>
    <s v="Discovery"/>
    <m/>
    <n v="497.31140624999995"/>
    <n v="0.15457812499999998"/>
    <n v="0.24164375000000002"/>
    <n v="0.30019374999999998"/>
    <n v="0.27710625"/>
    <n v="0.27134999999999998"/>
    <n v="0.3444625"/>
    <n v="0.26648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20T00:00:00"/>
    <s v="Discovery"/>
    <m/>
    <n v="496.12546874999998"/>
    <n v="0.14992187499999998"/>
    <n v="0.23864375000000002"/>
    <n v="0.29928125"/>
    <n v="0.27739374999999999"/>
    <n v="0.27155000000000001"/>
    <n v="0.34461875000000003"/>
    <n v="0.266625"/>
    <m/>
    <m/>
    <m/>
    <m/>
    <m/>
    <m/>
    <m/>
    <m/>
    <m/>
    <m/>
    <m/>
    <m/>
    <m/>
    <m/>
    <m/>
    <n v="4.8"/>
    <n v="0.14794912173015881"/>
    <n v="7.7223752059420364E-2"/>
    <m/>
    <m/>
    <m/>
    <n v="0"/>
    <n v="3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21T00:00:00"/>
    <s v="Discovery"/>
    <m/>
    <n v="494.86218750000006"/>
    <n v="0.14481250000000001"/>
    <n v="0.23509374999999999"/>
    <n v="0.29864374999999999"/>
    <n v="0.27765000000000001"/>
    <n v="0.27181250000000001"/>
    <n v="0.34478750000000002"/>
    <n v="0.266693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22T00:00:00"/>
    <s v="Discovery"/>
    <m/>
    <n v="493.67578125"/>
    <n v="0.14033437500000001"/>
    <n v="0.23142499999999999"/>
    <n v="0.29808750000000006"/>
    <n v="0.27798125000000001"/>
    <n v="0.27199374999999998"/>
    <n v="0.34481875000000006"/>
    <n v="0.26682499999999998"/>
    <m/>
    <m/>
    <m/>
    <m/>
    <m/>
    <m/>
    <m/>
    <m/>
    <m/>
    <m/>
    <m/>
    <m/>
    <m/>
    <m/>
    <m/>
    <m/>
    <m/>
    <n v="0.179904572317217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23T00:00:00"/>
    <s v="Discovery"/>
    <m/>
    <n v="492.64359374999998"/>
    <n v="0.13763437499999998"/>
    <n v="0.22804374999999999"/>
    <n v="0.29701875"/>
    <n v="0.27821875000000001"/>
    <n v="0.27215625000000004"/>
    <n v="0.3449875"/>
    <n v="0.266924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24T00:00:00"/>
    <s v="Discovery"/>
    <m/>
    <n v="491.34234374999994"/>
    <n v="0.13422812499999998"/>
    <n v="0.22415000000000002"/>
    <n v="0.29591250000000002"/>
    <n v="0.27826249999999997"/>
    <n v="0.27236250000000001"/>
    <n v="0.34511249999999999"/>
    <n v="0.266968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25T00:00:00"/>
    <s v="Discovery"/>
    <m/>
    <n v="490.06640625"/>
    <n v="0.13118437500000002"/>
    <n v="0.22038750000000001"/>
    <n v="0.29471250000000004"/>
    <n v="0.27819375000000002"/>
    <n v="0.27244999999999997"/>
    <n v="0.34521249999999998"/>
    <n v="0.2671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26T00:00:00"/>
    <s v="Discovery"/>
    <m/>
    <n v="488.52796875000001"/>
    <n v="0.12744062499999997"/>
    <n v="0.21595"/>
    <n v="0.29349375"/>
    <n v="0.27806875000000003"/>
    <n v="0.27265624999999999"/>
    <n v="0.34530624999999998"/>
    <n v="0.2672062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27T00:00:00"/>
    <s v="Discovery"/>
    <m/>
    <n v="487.51921874999999"/>
    <n v="0.124828125"/>
    <n v="0.21258750000000001"/>
    <n v="0.29259999999999997"/>
    <n v="0.27821875000000001"/>
    <n v="0.27271250000000002"/>
    <n v="0.34543750000000001"/>
    <n v="0.2673875"/>
    <m/>
    <m/>
    <m/>
    <m/>
    <m/>
    <m/>
    <m/>
    <m/>
    <m/>
    <m/>
    <m/>
    <m/>
    <m/>
    <m/>
    <m/>
    <m/>
    <m/>
    <n v="0.242963009281867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28T00:00:00"/>
    <s v="Discovery"/>
    <m/>
    <n v="486.72609375000002"/>
    <n v="0.12445937500000001"/>
    <n v="0.21061874999999999"/>
    <n v="0.29115625000000001"/>
    <n v="0.27794374999999999"/>
    <n v="0.27290625000000002"/>
    <n v="0.34541875"/>
    <n v="0.267456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29T00:00:00"/>
    <s v="Discovery"/>
    <m/>
    <n v="485.87390625"/>
    <n v="0.12335312499999999"/>
    <n v="0.20903124999999997"/>
    <n v="0.28988749999999996"/>
    <n v="0.2774875"/>
    <n v="0.27298125000000001"/>
    <n v="0.34553125000000001"/>
    <n v="0.26749999999999996"/>
    <m/>
    <m/>
    <m/>
    <m/>
    <n v="2.6235019750000004"/>
    <n v="57.587750000000007"/>
    <n v="0"/>
    <m/>
    <m/>
    <m/>
    <m/>
    <m/>
    <m/>
    <m/>
    <n v="0"/>
    <n v="6"/>
    <m/>
    <m/>
    <m/>
    <m/>
    <n v="0"/>
    <n v="0"/>
    <n v="5"/>
    <n v="0.8075"/>
    <n v="5.0508420019627097E-2"/>
    <n v="2.1873934000000004"/>
    <n v="43.307499999999997"/>
    <m/>
    <m/>
    <m/>
    <m/>
    <m/>
    <m/>
    <m/>
    <m/>
    <m/>
    <m/>
    <m/>
    <n v="0"/>
    <m/>
    <n v="3.0539281525183381E-2"/>
    <n v="0.436108575"/>
    <m/>
    <n v="14.280250000000001"/>
    <m/>
    <m/>
    <m/>
    <m/>
    <m/>
    <m/>
    <m/>
    <m/>
    <m/>
    <m/>
    <m/>
    <m/>
    <m/>
    <m/>
    <m/>
    <m/>
    <m/>
    <m/>
    <m/>
    <m/>
    <m/>
  </r>
  <r>
    <s v="Lincoln2015Nit250IrrNil"/>
    <d v="2015-10-30T00:00:00"/>
    <s v="Discovery"/>
    <m/>
    <n v="489.52125000000001"/>
    <n v="0.15294374999999999"/>
    <n v="0.20688124999999999"/>
    <n v="0.28876875000000002"/>
    <n v="0.27705000000000002"/>
    <n v="0.27300625000000001"/>
    <n v="0.34552500000000003"/>
    <n v="0.26747500000000002"/>
    <m/>
    <m/>
    <m/>
    <m/>
    <m/>
    <m/>
    <m/>
    <m/>
    <m/>
    <m/>
    <m/>
    <m/>
    <m/>
    <m/>
    <m/>
    <m/>
    <n v="0.29115996138141625"/>
    <n v="0.380405521311634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0-31T00:00:00"/>
    <s v="Discovery"/>
    <m/>
    <n v="487.81406249999998"/>
    <n v="0.1456375"/>
    <n v="0.20561875000000002"/>
    <n v="0.28756249999999994"/>
    <n v="0.27657500000000002"/>
    <n v="0.27294999999999997"/>
    <n v="0.34565000000000001"/>
    <n v="0.2676812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01T00:00:00"/>
    <s v="Discovery"/>
    <m/>
    <n v="486.29765625000005"/>
    <n v="0.13970312500000001"/>
    <n v="0.20391874999999998"/>
    <n v="0.28654374999999999"/>
    <n v="0.27633125000000003"/>
    <n v="0.27287499999999998"/>
    <n v="0.34568125"/>
    <n v="0.267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02T00:00:00"/>
    <s v="Discovery"/>
    <m/>
    <n v="486.77906249999995"/>
    <n v="0.14863750000000001"/>
    <n v="0.20073124999999997"/>
    <n v="0.28563749999999999"/>
    <n v="0.27606249999999999"/>
    <n v="0.27278750000000002"/>
    <n v="0.34568125"/>
    <n v="0.26774375"/>
    <m/>
    <m/>
    <m/>
    <m/>
    <m/>
    <m/>
    <m/>
    <m/>
    <m/>
    <m/>
    <m/>
    <m/>
    <m/>
    <m/>
    <m/>
    <m/>
    <n v="0.36088911720640388"/>
    <n v="0.349261677985775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03T00:00:00"/>
    <s v="Discovery"/>
    <m/>
    <n v="485.20734374999995"/>
    <n v="0.14164687500000001"/>
    <n v="0.19925625"/>
    <n v="0.28444999999999998"/>
    <n v="0.27611875000000002"/>
    <n v="0.2729125"/>
    <n v="0.34567500000000001"/>
    <n v="0.2677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04T00:00:00"/>
    <s v="Discovery"/>
    <m/>
    <n v="483.64640624999993"/>
    <n v="0.13712812499999999"/>
    <n v="0.19770625"/>
    <n v="0.28281875000000001"/>
    <n v="0.27555000000000002"/>
    <n v="0.27287499999999998"/>
    <n v="0.34570000000000001"/>
    <n v="0.26779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05T00:00:00"/>
    <s v="Discovery"/>
    <m/>
    <n v="481.74984375000003"/>
    <n v="0.13275937500000001"/>
    <n v="0.19500625000000002"/>
    <n v="0.28074375000000001"/>
    <n v="0.27485625000000002"/>
    <n v="0.27282500000000004"/>
    <n v="0.34565625"/>
    <n v="0.26786874999999999"/>
    <m/>
    <m/>
    <m/>
    <m/>
    <m/>
    <m/>
    <m/>
    <m/>
    <m/>
    <m/>
    <m/>
    <m/>
    <m/>
    <m/>
    <m/>
    <m/>
    <m/>
    <n v="0.282873072785210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06T00:00:00"/>
    <s v="Discovery"/>
    <m/>
    <n v="479.82656250000002"/>
    <n v="0.12814375"/>
    <n v="0.19195000000000001"/>
    <n v="0.27887500000000004"/>
    <n v="0.2742"/>
    <n v="0.27275624999999998"/>
    <n v="0.34565000000000001"/>
    <n v="0.2678937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07T00:00:00"/>
    <s v="Discovery"/>
    <m/>
    <n v="478.09875"/>
    <n v="0.12385625"/>
    <n v="0.18871874999999999"/>
    <n v="0.27740624999999997"/>
    <n v="0.27383750000000001"/>
    <n v="0.27257500000000001"/>
    <n v="0.34566874999999997"/>
    <n v="0.2678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08T00:00:00"/>
    <s v="Discovery"/>
    <m/>
    <n v="476.65218749999997"/>
    <n v="0.12051249999999999"/>
    <n v="0.18616874999999999"/>
    <n v="0.27586875"/>
    <n v="0.27352500000000002"/>
    <n v="0.27249999999999996"/>
    <n v="0.34565000000000001"/>
    <n v="0.267956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09T00:00:00"/>
    <s v="Discovery"/>
    <m/>
    <n v="474.56625000000003"/>
    <n v="0.1162125"/>
    <n v="0.182"/>
    <n v="0.27340625000000002"/>
    <n v="0.27321875000000001"/>
    <n v="0.27244374999999998"/>
    <n v="0.34575"/>
    <n v="0.267962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10T00:00:00"/>
    <s v="Discovery"/>
    <m/>
    <n v="472.30687500000005"/>
    <n v="0.11206250000000001"/>
    <n v="0.17743750000000003"/>
    <n v="0.27063750000000003"/>
    <n v="0.27283125000000003"/>
    <n v="0.27243125000000001"/>
    <n v="0.34575624999999999"/>
    <n v="0.26795000000000002"/>
    <m/>
    <m/>
    <m/>
    <m/>
    <m/>
    <m/>
    <m/>
    <m/>
    <m/>
    <m/>
    <m/>
    <m/>
    <m/>
    <m/>
    <m/>
    <n v="7.95"/>
    <n v="0.53045773920129147"/>
    <n v="0.47952402953242196"/>
    <m/>
    <m/>
    <m/>
    <n v="0"/>
    <n v="6.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11T00:00:00"/>
    <s v="Discovery"/>
    <m/>
    <n v="470.76374999999996"/>
    <n v="0.10844999999999999"/>
    <n v="0.17532499999999998"/>
    <n v="0.26866250000000003"/>
    <n v="0.27251875000000003"/>
    <n v="0.2723875"/>
    <n v="0.34574375000000002"/>
    <n v="0.268012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12T00:00:00"/>
    <s v="Discovery"/>
    <m/>
    <n v="469.10859375000001"/>
    <n v="0.107021875"/>
    <n v="0.17299375"/>
    <n v="0.26570625000000003"/>
    <n v="0.27157500000000001"/>
    <n v="0.27242500000000003"/>
    <n v="0.34584999999999999"/>
    <n v="0.26813125000000004"/>
    <m/>
    <m/>
    <m/>
    <m/>
    <m/>
    <m/>
    <m/>
    <m/>
    <m/>
    <m/>
    <m/>
    <m/>
    <m/>
    <m/>
    <m/>
    <m/>
    <n v="0.58557177416452566"/>
    <n v="0.505646831349369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13T00:00:00"/>
    <s v="Discovery"/>
    <m/>
    <n v="466.52531249999998"/>
    <n v="0.10441875"/>
    <n v="0.1691125"/>
    <n v="0.26180625000000002"/>
    <n v="0.27039374999999999"/>
    <n v="0.27218750000000003"/>
    <n v="0.34583750000000002"/>
    <n v="0.2680937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14T00:00:00"/>
    <s v="Discovery"/>
    <m/>
    <n v="464.23546875000005"/>
    <n v="0.102121875"/>
    <n v="0.16586874999999998"/>
    <n v="0.25843749999999999"/>
    <n v="0.269175"/>
    <n v="0.27194375000000004"/>
    <n v="0.34579374999999996"/>
    <n v="0.268106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15T00:00:00"/>
    <s v="Discovery"/>
    <m/>
    <n v="462.2109375"/>
    <n v="9.9774999999999989E-2"/>
    <n v="0.16334375000000001"/>
    <n v="0.25549374999999996"/>
    <n v="0.26804375000000003"/>
    <n v="0.27168124999999999"/>
    <n v="0.34579375000000001"/>
    <n v="0.268131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16T00:00:00"/>
    <s v="Discovery"/>
    <m/>
    <n v="459.63749999999999"/>
    <n v="9.7768750000000001E-2"/>
    <n v="0.15976874999999999"/>
    <n v="0.25148124999999999"/>
    <n v="0.26646250000000005"/>
    <n v="0.27148125000000001"/>
    <n v="0.34573124999999999"/>
    <n v="0.2681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17T00:00:00"/>
    <s v="Discovery"/>
    <m/>
    <n v="457.74374999999998"/>
    <n v="9.5400000000000013E-2"/>
    <n v="0.15757499999999999"/>
    <n v="0.24883749999999999"/>
    <n v="0.26521250000000002"/>
    <n v="0.27137500000000003"/>
    <n v="0.34571249999999998"/>
    <n v="0.26818750000000002"/>
    <m/>
    <m/>
    <m/>
    <m/>
    <m/>
    <m/>
    <m/>
    <m/>
    <m/>
    <m/>
    <m/>
    <m/>
    <m/>
    <m/>
    <m/>
    <m/>
    <n v="0.70377241770824917"/>
    <n v="0.592809351233176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18T00:00:00"/>
    <s v="Discovery"/>
    <m/>
    <n v="455.46140624999998"/>
    <n v="9.3296875000000001E-2"/>
    <n v="0.15509999999999999"/>
    <n v="0.24555624999999998"/>
    <n v="0.26365"/>
    <n v="0.27089374999999999"/>
    <n v="0.34570624999999999"/>
    <n v="0.2681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19T00:00:00"/>
    <s v="Discovery"/>
    <m/>
    <n v="471.80484375000003"/>
    <n v="0.202840625"/>
    <n v="0.16387499999999999"/>
    <n v="0.24293125000000004"/>
    <n v="0.26193749999999999"/>
    <n v="0.27064375000000002"/>
    <n v="0.34564375000000003"/>
    <n v="0.26816875000000001"/>
    <m/>
    <m/>
    <m/>
    <m/>
    <n v="8.7521398000000001"/>
    <n v="327.23474999999996"/>
    <n v="0"/>
    <m/>
    <m/>
    <m/>
    <m/>
    <m/>
    <m/>
    <m/>
    <n v="0"/>
    <m/>
    <m/>
    <m/>
    <n v="3.3600000000000005E-2"/>
    <n v="1.9152000000000001E-3"/>
    <n v="5.6999999999999995E-2"/>
    <m/>
    <m/>
    <n v="2.1"/>
    <n v="4.3317533413337772E-2"/>
    <n v="5.6580387500000002"/>
    <n v="130.61775"/>
    <m/>
    <m/>
    <m/>
    <m/>
    <m/>
    <m/>
    <m/>
    <m/>
    <m/>
    <m/>
    <m/>
    <n v="0"/>
    <m/>
    <n v="1.5731511243386242E-2"/>
    <n v="3.0921858499999999"/>
    <m/>
    <n v="196.56"/>
    <m/>
    <m/>
    <m/>
    <m/>
    <m/>
    <m/>
    <m/>
    <m/>
    <m/>
    <m/>
    <m/>
    <m/>
    <m/>
    <m/>
    <m/>
    <m/>
    <m/>
    <m/>
    <m/>
    <m/>
    <m/>
  </r>
  <r>
    <s v="Lincoln2015Nit250IrrNil"/>
    <d v="2015-11-20T00:00:00"/>
    <s v="Discovery"/>
    <m/>
    <n v="472.90406250000001"/>
    <n v="0.21168124999999999"/>
    <n v="0.16523750000000001"/>
    <n v="0.24319374999999999"/>
    <n v="0.26061250000000002"/>
    <n v="0.27029999999999998"/>
    <n v="0.34564375000000003"/>
    <n v="0.26813750000000003"/>
    <m/>
    <m/>
    <m/>
    <n v="3.5"/>
    <m/>
    <m/>
    <m/>
    <m/>
    <m/>
    <m/>
    <m/>
    <m/>
    <m/>
    <m/>
    <m/>
    <n v="8.85"/>
    <m/>
    <n v="0.76106072378251322"/>
    <m/>
    <m/>
    <m/>
    <n v="0.5"/>
    <n v="8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21T00:00:00"/>
    <s v="Discovery"/>
    <m/>
    <n v="469.37062500000002"/>
    <n v="0.18890000000000001"/>
    <n v="0.16547500000000001"/>
    <n v="0.24407499999999999"/>
    <n v="0.25969374999999995"/>
    <n v="0.27001875000000003"/>
    <n v="0.34552499999999997"/>
    <n v="0.2680687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22T00:00:00"/>
    <s v="Discovery"/>
    <m/>
    <n v="466.12921875000006"/>
    <n v="0.16788437499999997"/>
    <n v="0.16579374999999999"/>
    <n v="0.2447"/>
    <n v="0.25882500000000003"/>
    <n v="0.26985625000000002"/>
    <n v="0.34546874999999999"/>
    <n v="0.26807499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23T00:00:00"/>
    <s v="Discovery"/>
    <m/>
    <n v="461.9325"/>
    <n v="0.1456875"/>
    <n v="0.16446249999999998"/>
    <n v="0.24408124999999997"/>
    <n v="0.25773750000000001"/>
    <n v="0.26946249999999999"/>
    <n v="0.34539374999999994"/>
    <n v="0.26802500000000001"/>
    <m/>
    <m/>
    <m/>
    <m/>
    <m/>
    <m/>
    <m/>
    <m/>
    <m/>
    <m/>
    <m/>
    <m/>
    <m/>
    <m/>
    <m/>
    <m/>
    <n v="0.70382263923431243"/>
    <n v="0.670566786745184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24T00:00:00"/>
    <s v="Discovery"/>
    <m/>
    <n v="457.46249999999998"/>
    <n v="0.12618750000000001"/>
    <n v="0.1615375"/>
    <n v="0.24265"/>
    <n v="0.25614375"/>
    <n v="0.26896874999999998"/>
    <n v="0.34526249999999997"/>
    <n v="0.267987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25T00:00:00"/>
    <s v="Discovery"/>
    <m/>
    <n v="453.30093750000003"/>
    <n v="0.11242500000000001"/>
    <n v="0.15741875"/>
    <n v="0.23997499999999999"/>
    <n v="0.25443125"/>
    <n v="0.26851249999999999"/>
    <n v="0.34525625000000004"/>
    <n v="0.26790625000000001"/>
    <m/>
    <m/>
    <m/>
    <m/>
    <m/>
    <m/>
    <m/>
    <m/>
    <m/>
    <m/>
    <m/>
    <m/>
    <m/>
    <m/>
    <m/>
    <n v="8.85"/>
    <m/>
    <m/>
    <m/>
    <m/>
    <m/>
    <n v="0.85"/>
    <n v="8.80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26T00:00:00"/>
    <s v="Discovery"/>
    <m/>
    <n v="449.13468750000004"/>
    <n v="0.10278124999999999"/>
    <n v="0.15265000000000001"/>
    <n v="0.23608750000000001"/>
    <n v="0.25240625"/>
    <n v="0.2679375"/>
    <n v="0.34508749999999999"/>
    <n v="0.26788124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27T00:00:00"/>
    <s v="Discovery"/>
    <m/>
    <n v="446.41874999999993"/>
    <n v="9.686249999999999E-2"/>
    <n v="0.14984999999999998"/>
    <n v="0.23335"/>
    <n v="0.25066250000000001"/>
    <n v="0.26765624999999998"/>
    <n v="0.34507499999999997"/>
    <n v="0.267962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28T00:00:00"/>
    <s v="Discovery"/>
    <m/>
    <n v="442.51125000000002"/>
    <n v="9.22375E-2"/>
    <n v="0.14504999999999998"/>
    <n v="0.22825000000000001"/>
    <n v="0.248"/>
    <n v="0.26716249999999997"/>
    <n v="0.3450375"/>
    <n v="0.267943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29T00:00:00"/>
    <s v="Discovery"/>
    <m/>
    <n v="440.07421875"/>
    <n v="8.8728125000000005E-2"/>
    <n v="0.14221250000000002"/>
    <n v="0.22553124999999999"/>
    <n v="0.24603750000000002"/>
    <n v="0.26696249999999999"/>
    <n v="0.34505000000000002"/>
    <n v="0.2678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1-30T00:00:00"/>
    <s v="Discovery"/>
    <m/>
    <n v="438.05437499999999"/>
    <n v="8.7425000000000003E-2"/>
    <n v="0.1403625"/>
    <n v="0.22285625000000003"/>
    <n v="0.2437375"/>
    <n v="0.26679999999999998"/>
    <n v="0.34501875000000004"/>
    <n v="0.26787499999999997"/>
    <m/>
    <m/>
    <m/>
    <m/>
    <m/>
    <m/>
    <m/>
    <m/>
    <m/>
    <m/>
    <m/>
    <m/>
    <m/>
    <m/>
    <m/>
    <m/>
    <n v="0.70549602596841909"/>
    <n v="0.619994381659306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01T00:00:00"/>
    <s v="Discovery"/>
    <m/>
    <n v="435.88453125000001"/>
    <n v="8.6003125E-2"/>
    <n v="0.13858124999999999"/>
    <n v="0.2203"/>
    <n v="0.2411375"/>
    <n v="0.26644374999999998"/>
    <n v="0.34491250000000001"/>
    <n v="0.2678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02T00:00:00"/>
    <s v="Discovery"/>
    <m/>
    <n v="432.05578124999994"/>
    <n v="8.3228125E-2"/>
    <n v="0.13438125000000001"/>
    <n v="0.21576875000000001"/>
    <n v="0.23730625"/>
    <n v="0.26570000000000005"/>
    <n v="0.34480624999999998"/>
    <n v="0.26779999999999998"/>
    <m/>
    <m/>
    <m/>
    <m/>
    <m/>
    <m/>
    <m/>
    <m/>
    <m/>
    <m/>
    <m/>
    <m/>
    <m/>
    <m/>
    <m/>
    <n v="8.85"/>
    <m/>
    <m/>
    <m/>
    <m/>
    <m/>
    <n v="3.35"/>
    <n v="8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03T00:00:00"/>
    <s v="Discovery"/>
    <m/>
    <n v="430.30687499999999"/>
    <n v="7.9750000000000001E-2"/>
    <n v="0.13276250000000001"/>
    <n v="0.21450000000000002"/>
    <n v="0.2356375"/>
    <n v="0.26547500000000002"/>
    <n v="0.34473125000000004"/>
    <n v="0.26775624999999997"/>
    <m/>
    <m/>
    <m/>
    <m/>
    <n v="12.763078950000002"/>
    <n v="563.30150000000003"/>
    <n v="150.98700000000002"/>
    <m/>
    <m/>
    <m/>
    <m/>
    <m/>
    <m/>
    <m/>
    <n v="0"/>
    <m/>
    <m/>
    <m/>
    <m/>
    <m/>
    <n v="1.73875"/>
    <m/>
    <m/>
    <n v="1.78"/>
    <n v="4.5966354320437851E-2"/>
    <n v="5.0833157000000009"/>
    <n v="110.58775"/>
    <m/>
    <m/>
    <m/>
    <m/>
    <m/>
    <m/>
    <m/>
    <m/>
    <m/>
    <n v="3.0926987000000001"/>
    <m/>
    <n v="150.98700000000002"/>
    <n v="2.0483211799691363E-2"/>
    <n v="1.5290826799738656E-2"/>
    <n v="4.58706455"/>
    <m/>
    <n v="299.988"/>
    <m/>
    <m/>
    <m/>
    <m/>
    <m/>
    <m/>
    <m/>
    <m/>
    <m/>
    <m/>
    <m/>
    <m/>
    <m/>
    <m/>
    <m/>
    <m/>
    <m/>
    <m/>
    <m/>
    <m/>
    <m/>
  </r>
  <r>
    <s v="Lincoln2015Nit250IrrNil"/>
    <d v="2015-12-04T00:00:00"/>
    <s v="Discovery"/>
    <m/>
    <n v="427.27312499999999"/>
    <n v="7.7943750000000006E-2"/>
    <n v="0.12994375"/>
    <n v="0.21091874999999999"/>
    <n v="0.23233750000000003"/>
    <n v="0.26470000000000005"/>
    <n v="0.34467499999999995"/>
    <n v="0.26766875000000001"/>
    <m/>
    <m/>
    <m/>
    <m/>
    <m/>
    <m/>
    <m/>
    <m/>
    <m/>
    <m/>
    <m/>
    <m/>
    <m/>
    <m/>
    <m/>
    <m/>
    <n v="0.70750379641719641"/>
    <n v="0.573167315531435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05T00:00:00"/>
    <s v="Discovery"/>
    <m/>
    <n v="425.12109375"/>
    <n v="7.5809374999999998E-2"/>
    <n v="0.12799374999999999"/>
    <n v="0.20860000000000001"/>
    <n v="0.23006874999999999"/>
    <n v="0.26419999999999999"/>
    <n v="0.34460000000000002"/>
    <n v="0.2676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06T00:00:00"/>
    <s v="Discovery"/>
    <m/>
    <n v="422.94140625000006"/>
    <n v="7.3153124999999986E-2"/>
    <n v="0.12598125000000002"/>
    <n v="0.20660624999999999"/>
    <n v="0.22789999999999999"/>
    <n v="0.26359375000000002"/>
    <n v="0.34456249999999999"/>
    <n v="0.26757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07T00:00:00"/>
    <s v="Discovery"/>
    <m/>
    <n v="420.76828124999997"/>
    <n v="7.2228125000000004E-2"/>
    <n v="0.12420625"/>
    <n v="0.20398125"/>
    <n v="0.22534999999999999"/>
    <n v="0.26288125000000001"/>
    <n v="0.34443124999999997"/>
    <n v="0.26769999999999999"/>
    <m/>
    <m/>
    <m/>
    <m/>
    <m/>
    <m/>
    <m/>
    <m/>
    <m/>
    <m/>
    <m/>
    <m/>
    <m/>
    <m/>
    <m/>
    <m/>
    <n v="0.62900163580923207"/>
    <n v="0.537809429969267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08T00:00:00"/>
    <s v="Discovery"/>
    <m/>
    <n v="418.19578124999998"/>
    <n v="7.0953125000000006E-2"/>
    <n v="0.12244375"/>
    <n v="0.20124375"/>
    <n v="0.22234375000000001"/>
    <n v="0.26184375000000004"/>
    <n v="0.34428750000000002"/>
    <n v="0.26756875000000002"/>
    <m/>
    <m/>
    <m/>
    <m/>
    <m/>
    <m/>
    <m/>
    <m/>
    <m/>
    <m/>
    <m/>
    <m/>
    <m/>
    <m/>
    <m/>
    <n v="8.85"/>
    <m/>
    <m/>
    <m/>
    <m/>
    <m/>
    <n v="4.75"/>
    <n v="8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09T00:00:00"/>
    <s v="Discovery"/>
    <m/>
    <n v="416.10140625000008"/>
    <n v="6.9315624999999992E-2"/>
    <n v="0.12089374999999999"/>
    <n v="0.1993625"/>
    <n v="0.21984375"/>
    <n v="0.26100625000000005"/>
    <n v="0.34413125000000006"/>
    <n v="0.26755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10T00:00:00"/>
    <s v="Discovery"/>
    <m/>
    <n v="413.39906250000001"/>
    <n v="6.8624999999999992E-2"/>
    <n v="0.11895625000000001"/>
    <n v="0.19648125"/>
    <n v="0.21657500000000002"/>
    <n v="0.25964375000000001"/>
    <n v="0.34402499999999997"/>
    <n v="0.26748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11T00:00:00"/>
    <s v="Discovery"/>
    <m/>
    <n v="411.63234375000002"/>
    <n v="6.6353124999999999E-2"/>
    <n v="0.117475"/>
    <n v="0.19506875000000001"/>
    <n v="0.21496249999999997"/>
    <n v="0.25894374999999997"/>
    <n v="0.34391250000000001"/>
    <n v="0.26730624999999997"/>
    <m/>
    <m/>
    <m/>
    <m/>
    <m/>
    <m/>
    <m/>
    <m/>
    <m/>
    <m/>
    <m/>
    <m/>
    <m/>
    <m/>
    <m/>
    <m/>
    <n v="0.8281779644818823"/>
    <n v="0.51871839868222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12T00:00:00"/>
    <s v="Discovery"/>
    <m/>
    <n v="409.77328124999997"/>
    <n v="6.5803125000000004E-2"/>
    <n v="0.11625625000000001"/>
    <n v="0.19311875000000001"/>
    <n v="0.21279999999999999"/>
    <n v="0.25797500000000001"/>
    <n v="0.34374374999999996"/>
    <n v="0.26724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13T00:00:00"/>
    <s v="Discovery"/>
    <m/>
    <n v="408.17062500000009"/>
    <n v="6.3368750000000001E-2"/>
    <n v="0.11475625"/>
    <n v="0.19166875"/>
    <n v="0.21163124999999999"/>
    <n v="0.25745625"/>
    <n v="0.34355000000000002"/>
    <n v="0.2671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14T00:00:00"/>
    <s v="Discovery"/>
    <m/>
    <n v="405.736875"/>
    <n v="6.359999999999999E-2"/>
    <n v="0.1134125"/>
    <n v="0.18879374999999998"/>
    <n v="0.208625"/>
    <n v="0.25601249999999998"/>
    <n v="0.34333750000000002"/>
    <n v="0.26718124999999998"/>
    <m/>
    <m/>
    <m/>
    <m/>
    <m/>
    <m/>
    <m/>
    <m/>
    <m/>
    <m/>
    <m/>
    <m/>
    <m/>
    <m/>
    <m/>
    <m/>
    <n v="0.65827911653938631"/>
    <n v="0.461871204134104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15T00:00:00"/>
    <s v="Discovery"/>
    <m/>
    <n v="403.98468750000001"/>
    <n v="6.2737500000000002E-2"/>
    <n v="0.11253125"/>
    <n v="0.18755625000000001"/>
    <n v="0.20648749999999999"/>
    <n v="0.25485000000000002"/>
    <n v="0.34303125000000001"/>
    <n v="0.26705625"/>
    <m/>
    <m/>
    <m/>
    <m/>
    <n v="14.575267274999998"/>
    <n v="746.23299999999995"/>
    <n v="246.49799999999999"/>
    <m/>
    <m/>
    <m/>
    <m/>
    <m/>
    <m/>
    <m/>
    <n v="0"/>
    <m/>
    <m/>
    <m/>
    <n v="1.3101598363910732E-2"/>
    <n v="0.16496222500000002"/>
    <n v="12.590999999999999"/>
    <m/>
    <m/>
    <n v="1.29"/>
    <n v="3.9602961884947677E-2"/>
    <n v="3.8641798000000001"/>
    <n v="97.573000000000008"/>
    <m/>
    <m/>
    <m/>
    <m/>
    <m/>
    <m/>
    <m/>
    <m/>
    <m/>
    <n v="5.6634793999999999"/>
    <m/>
    <n v="246.49799999999999"/>
    <n v="2.2975762075148683E-2"/>
    <n v="1.2533391474211376E-2"/>
    <n v="4.8826458500000003"/>
    <m/>
    <n v="389.57100000000003"/>
    <m/>
    <m/>
    <m/>
    <m/>
    <m/>
    <m/>
    <m/>
    <m/>
    <m/>
    <m/>
    <m/>
    <m/>
    <m/>
    <m/>
    <m/>
    <m/>
    <m/>
    <m/>
    <m/>
    <m/>
    <m/>
  </r>
  <r>
    <s v="Lincoln2015Nit250IrrNil"/>
    <d v="2015-12-16T00:00:00"/>
    <s v="Discovery"/>
    <m/>
    <n v="402.78046874999995"/>
    <n v="6.1353125000000001E-2"/>
    <n v="0.11133750000000001"/>
    <n v="0.18644375000000002"/>
    <n v="0.20579375000000003"/>
    <n v="0.25440625"/>
    <n v="0.34269375000000002"/>
    <n v="0.26691874999999998"/>
    <m/>
    <m/>
    <m/>
    <m/>
    <m/>
    <m/>
    <m/>
    <m/>
    <m/>
    <m/>
    <m/>
    <m/>
    <m/>
    <m/>
    <m/>
    <n v="8.85"/>
    <m/>
    <m/>
    <m/>
    <m/>
    <m/>
    <n v="5.05"/>
    <n v="8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17T00:00:00"/>
    <s v="Discovery"/>
    <m/>
    <n v="401.47265625"/>
    <n v="6.0571874999999997E-2"/>
    <n v="0.11046250000000001"/>
    <n v="0.18505625000000001"/>
    <n v="0.20458124999999999"/>
    <n v="0.25378125000000001"/>
    <n v="0.34243750000000001"/>
    <n v="0.2668687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18T00:00:00"/>
    <s v="Discovery"/>
    <m/>
    <n v="399.73640625000002"/>
    <n v="6.0496874999999999E-2"/>
    <n v="0.10952500000000001"/>
    <n v="0.18331875"/>
    <n v="0.20258125000000002"/>
    <n v="0.25261250000000002"/>
    <n v="0.34216249999999998"/>
    <n v="0.26676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19T00:00:00"/>
    <s v="Discovery"/>
    <m/>
    <n v="398.63765624999996"/>
    <n v="5.9409375E-2"/>
    <n v="0.10886250000000001"/>
    <n v="0.18256249999999999"/>
    <n v="0.20169375"/>
    <n v="0.252025"/>
    <n v="0.34176874999999995"/>
    <n v="0.266606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20T00:00:00"/>
    <s v="Discovery"/>
    <m/>
    <n v="397.48359374999995"/>
    <n v="5.9071875000000003E-2"/>
    <n v="0.10816874999999999"/>
    <n v="0.18153750000000002"/>
    <n v="0.20061875000000001"/>
    <n v="0.25131874999999998"/>
    <n v="0.34136875"/>
    <n v="0.26648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21T00:00:00"/>
    <s v="Discovery"/>
    <m/>
    <n v="395.39203124999995"/>
    <n v="6.0240624999999999E-2"/>
    <n v="0.10805624999999999"/>
    <n v="0.18"/>
    <n v="0.19730625000000002"/>
    <n v="0.24921874999999999"/>
    <n v="0.34097499999999997"/>
    <n v="0.26632499999999998"/>
    <m/>
    <m/>
    <m/>
    <m/>
    <m/>
    <m/>
    <m/>
    <m/>
    <m/>
    <m/>
    <m/>
    <m/>
    <m/>
    <m/>
    <m/>
    <m/>
    <n v="0.5811990621158728"/>
    <n v="0.433106377733560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22T00:00:00"/>
    <s v="Discovery"/>
    <m/>
    <n v="395.21203125"/>
    <n v="5.7046874999999997E-2"/>
    <n v="0.1071"/>
    <n v="0.18078125"/>
    <n v="0.19837499999999997"/>
    <n v="0.24931250000000002"/>
    <n v="0.34065625000000005"/>
    <n v="0.26617499999999999"/>
    <m/>
    <m/>
    <m/>
    <m/>
    <m/>
    <m/>
    <m/>
    <m/>
    <m/>
    <m/>
    <m/>
    <m/>
    <m/>
    <m/>
    <m/>
    <n v="8.85"/>
    <m/>
    <m/>
    <m/>
    <m/>
    <m/>
    <n v="5.65"/>
    <n v="8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23T00:00:00"/>
    <s v="Discovery"/>
    <m/>
    <n v="393.75234375000002"/>
    <n v="5.7115624999999996E-2"/>
    <n v="0.106325"/>
    <n v="0.17896875000000001"/>
    <n v="0.19691249999999999"/>
    <n v="0.24856875"/>
    <n v="0.34029375000000001"/>
    <n v="0.2660437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24T00:00:00"/>
    <s v="Discovery"/>
    <m/>
    <n v="405.43171875000002"/>
    <n v="0.132965625"/>
    <n v="0.11224999999999999"/>
    <n v="0.17894375000000001"/>
    <n v="0.196325"/>
    <n v="0.24783750000000002"/>
    <n v="0.33989374999999999"/>
    <n v="0.26583124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25T00:00:00"/>
    <s v="Discovery"/>
    <m/>
    <n v="403.32234375000007"/>
    <n v="0.11718437500000001"/>
    <n v="0.11288125"/>
    <n v="0.17985000000000001"/>
    <n v="0.19684374999999998"/>
    <n v="0.24745"/>
    <n v="0.33951874999999998"/>
    <n v="0.265712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26T00:00:00"/>
    <s v="Discovery"/>
    <m/>
    <n v="401.97749999999991"/>
    <n v="0.10736875"/>
    <n v="0.11278125"/>
    <n v="0.18045624999999998"/>
    <n v="0.19751249999999998"/>
    <n v="0.24723124999999996"/>
    <n v="0.33915625000000005"/>
    <n v="0.2654937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27T00:00:00"/>
    <s v="Discovery"/>
    <m/>
    <n v="400.79015625"/>
    <n v="9.9578125000000003E-2"/>
    <n v="0.11265625"/>
    <n v="0.18106250000000002"/>
    <n v="0.19771249999999999"/>
    <n v="0.24686250000000004"/>
    <n v="0.33878125000000003"/>
    <n v="0.265431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28T00:00:00"/>
    <s v="Discovery"/>
    <m/>
    <n v="399.53765625"/>
    <n v="9.2934374999999986E-2"/>
    <n v="0.11269999999999999"/>
    <n v="0.18164374999999999"/>
    <n v="0.19756874999999999"/>
    <n v="0.24623125000000001"/>
    <n v="0.33836875"/>
    <n v="0.2651624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29T00:00:00"/>
    <s v="Discovery"/>
    <m/>
    <n v="398.09203125000005"/>
    <n v="8.6409374999999997E-2"/>
    <n v="0.112425"/>
    <n v="0.18215000000000001"/>
    <n v="0.19704375000000002"/>
    <n v="0.24543125000000002"/>
    <n v="0.33794999999999997"/>
    <n v="0.26498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30T00:00:00"/>
    <s v="Discovery"/>
    <m/>
    <n v="396.91453124999998"/>
    <n v="8.2090625E-2"/>
    <n v="0.11083125000000001"/>
    <n v="0.181725"/>
    <n v="0.19716875"/>
    <n v="0.24510624999999997"/>
    <n v="0.33769375000000001"/>
    <n v="0.26489374999999998"/>
    <m/>
    <m/>
    <m/>
    <m/>
    <m/>
    <m/>
    <m/>
    <m/>
    <m/>
    <m/>
    <m/>
    <m/>
    <m/>
    <m/>
    <m/>
    <n v="8.85"/>
    <n v="0.70548527960876528"/>
    <n v="0.31092090056830862"/>
    <m/>
    <m/>
    <m/>
    <n v="6.5"/>
    <n v="8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5-12-31T00:00:00"/>
    <s v="Discovery"/>
    <m/>
    <n v="395.61046875"/>
    <n v="7.9915625000000004E-2"/>
    <n v="0.111275"/>
    <n v="0.18135625"/>
    <n v="0.19572499999999998"/>
    <n v="0.24396250000000003"/>
    <n v="0.33739374999999999"/>
    <n v="0.264668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01T00:00:00"/>
    <s v="Discovery"/>
    <m/>
    <n v="394.42406250000005"/>
    <n v="7.7506249999999999E-2"/>
    <n v="0.11142500000000001"/>
    <n v="0.18166250000000003"/>
    <n v="0.19431875000000004"/>
    <n v="0.24278125"/>
    <n v="0.3369875"/>
    <n v="0.26453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02T00:00:00"/>
    <s v="Discovery"/>
    <m/>
    <n v="394.04015625000005"/>
    <n v="7.4515625000000002E-2"/>
    <n v="0.11048125"/>
    <n v="0.18233750000000001"/>
    <n v="0.195025"/>
    <n v="0.24269374999999999"/>
    <n v="0.33658750000000004"/>
    <n v="0.264324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03T00:00:00"/>
    <s v="Discovery"/>
    <m/>
    <n v="393.55500000000006"/>
    <n v="7.2250000000000009E-2"/>
    <n v="0.10944999999999999"/>
    <n v="0.18188749999999998"/>
    <n v="0.19565625"/>
    <n v="0.24295"/>
    <n v="0.33633125000000003"/>
    <n v="0.26417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04T00:00:00"/>
    <s v="Discovery"/>
    <m/>
    <n v="392.01468750000004"/>
    <n v="7.1368750000000009E-2"/>
    <n v="0.109125"/>
    <n v="0.18036874999999999"/>
    <n v="0.19401874999999999"/>
    <n v="0.24205625"/>
    <n v="0.33606249999999999"/>
    <n v="0.263962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05T00:00:00"/>
    <s v="Discovery"/>
    <m/>
    <n v="390.94828124999998"/>
    <n v="7.1159374999999997E-2"/>
    <n v="0.10932500000000001"/>
    <n v="0.18"/>
    <n v="0.1923"/>
    <n v="0.24114374999999999"/>
    <n v="0.33568124999999999"/>
    <n v="0.26379374999999999"/>
    <m/>
    <m/>
    <m/>
    <m/>
    <m/>
    <m/>
    <m/>
    <m/>
    <m/>
    <m/>
    <m/>
    <m/>
    <m/>
    <m/>
    <m/>
    <m/>
    <m/>
    <n v="0.213272126190473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06T00:00:00"/>
    <s v="Discovery"/>
    <m/>
    <n v="390.23015624999999"/>
    <n v="7.0046875000000008E-2"/>
    <n v="0.10948749999999999"/>
    <n v="0.18050624999999998"/>
    <n v="0.19129374999999998"/>
    <n v="0.24030000000000001"/>
    <n v="0.33530625000000003"/>
    <n v="0.26359375000000002"/>
    <m/>
    <m/>
    <m/>
    <m/>
    <n v="13.6740338"/>
    <n v="895.70624999999995"/>
    <n v="529.80450000000008"/>
    <m/>
    <n v="10.257042700000001"/>
    <n v="2.2738985136756002E-2"/>
    <m/>
    <n v="8.9149953500000017"/>
    <m/>
    <m/>
    <n v="392.05775000000006"/>
    <n v="8.85"/>
    <n v="0.62156587932009555"/>
    <m/>
    <n v="1.1261393975191969E-2"/>
    <n v="0.52430235000000003"/>
    <n v="46.557499999999997"/>
    <n v="7.6"/>
    <n v="8.85"/>
    <n v="0.3075"/>
    <n v="2.4176761856518708E-2"/>
    <n v="0.66819129999999993"/>
    <n v="27.63775"/>
    <m/>
    <m/>
    <m/>
    <m/>
    <m/>
    <m/>
    <m/>
    <m/>
    <m/>
    <n v="1.3420473500000001"/>
    <m/>
    <n v="137.74674999999999"/>
    <n v="9.7428603578668845E-3"/>
    <n v="7.6258069326532001E-3"/>
    <n v="2.2244974500000003"/>
    <m/>
    <n v="291.70649999999995"/>
    <m/>
    <m/>
    <m/>
    <m/>
    <m/>
    <m/>
    <m/>
    <m/>
    <m/>
    <m/>
    <m/>
    <m/>
    <m/>
    <m/>
    <m/>
    <m/>
    <m/>
    <m/>
    <m/>
    <m/>
    <m/>
  </r>
  <r>
    <s v="Lincoln2015Nit250IrrNil"/>
    <d v="2016-01-07T00:00:00"/>
    <s v="Discovery"/>
    <m/>
    <n v="389.62546874999998"/>
    <n v="6.9159374999999995E-2"/>
    <n v="0.10929375"/>
    <n v="0.18076249999999999"/>
    <n v="0.19071874999999999"/>
    <n v="0.23978749999999999"/>
    <n v="0.33489374999999999"/>
    <n v="0.2633625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08T00:00:00"/>
    <s v="Discovery"/>
    <m/>
    <n v="388.83140624999999"/>
    <n v="6.7803124999999992E-2"/>
    <n v="0.10914374999999998"/>
    <n v="0.18093124999999999"/>
    <n v="0.18995625000000002"/>
    <n v="0.23903749999999996"/>
    <n v="0.33451874999999998"/>
    <n v="0.263187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09T00:00:00"/>
    <s v="Discovery"/>
    <m/>
    <n v="388.03687500000001"/>
    <n v="6.6387500000000002E-2"/>
    <n v="0.10842499999999999"/>
    <n v="0.18058750000000001"/>
    <n v="0.18962499999999999"/>
    <n v="0.23872499999999999"/>
    <n v="0.33412500000000001"/>
    <n v="0.262987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10T00:00:00"/>
    <s v="Discovery"/>
    <m/>
    <n v="387.12937499999998"/>
    <n v="6.5156249999999999E-2"/>
    <n v="0.10774375"/>
    <n v="0.17995"/>
    <n v="0.18904374999999998"/>
    <n v="0.23836249999999998"/>
    <n v="0.33381250000000001"/>
    <n v="0.2628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11T00:00:00"/>
    <s v="Discovery"/>
    <m/>
    <n v="386.66531250000003"/>
    <n v="6.5500000000000003E-2"/>
    <n v="0.10816874999999999"/>
    <n v="0.17980625"/>
    <n v="0.18833125000000001"/>
    <n v="0.23796875000000001"/>
    <n v="0.33331875"/>
    <n v="0.262625"/>
    <m/>
    <m/>
    <m/>
    <m/>
    <m/>
    <m/>
    <m/>
    <m/>
    <m/>
    <m/>
    <m/>
    <m/>
    <m/>
    <m/>
    <m/>
    <m/>
    <n v="0.57227598152462011"/>
    <n v="9.415869644746047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12T00:00:00"/>
    <s v="Discovery"/>
    <m/>
    <n v="386.67984375000003"/>
    <n v="6.6234374999999998E-2"/>
    <n v="0.10923125000000002"/>
    <n v="0.18037500000000001"/>
    <n v="0.18790625"/>
    <n v="0.23748750000000002"/>
    <n v="0.33301874999999997"/>
    <n v="0.2624125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13T00:00:00"/>
    <s v="Discovery"/>
    <m/>
    <n v="386.53593749999999"/>
    <n v="6.3924999999999996E-2"/>
    <n v="0.10853125"/>
    <n v="0.18111875"/>
    <n v="0.18865624999999997"/>
    <n v="0.23763124999999999"/>
    <n v="0.33261874999999996"/>
    <n v="0.26219999999999999"/>
    <m/>
    <m/>
    <m/>
    <m/>
    <m/>
    <m/>
    <m/>
    <m/>
    <m/>
    <m/>
    <m/>
    <m/>
    <m/>
    <m/>
    <m/>
    <n v="8.85"/>
    <m/>
    <m/>
    <m/>
    <m/>
    <m/>
    <n v="8.8000000000000007"/>
    <n v="8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14T00:00:00"/>
    <s v="Discovery"/>
    <m/>
    <n v="386.32124999999996"/>
    <n v="6.4349999999999991E-2"/>
    <n v="0.108725"/>
    <n v="0.18081875000000003"/>
    <n v="0.18864999999999998"/>
    <n v="0.23747499999999999"/>
    <n v="0.33232499999999998"/>
    <n v="0.26193125"/>
    <m/>
    <m/>
    <m/>
    <m/>
    <m/>
    <m/>
    <m/>
    <m/>
    <m/>
    <m/>
    <m/>
    <m/>
    <m/>
    <m/>
    <m/>
    <m/>
    <n v="0.60064734579351908"/>
    <n v="3.90236736962802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15T00:00:00"/>
    <s v="Discovery"/>
    <m/>
    <n v="386.04328124999995"/>
    <n v="6.3178124999999988E-2"/>
    <n v="0.10828125000000001"/>
    <n v="0.18102499999999999"/>
    <n v="0.18870625000000002"/>
    <n v="0.23754375"/>
    <n v="0.33204374999999997"/>
    <n v="0.26176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16T00:00:00"/>
    <s v="Discovery"/>
    <m/>
    <n v="386.01187500000003"/>
    <n v="6.2637499999999999E-2"/>
    <n v="0.10797499999999999"/>
    <n v="0.18080625000000003"/>
    <n v="0.18931874999999998"/>
    <n v="0.23785624999999999"/>
    <n v="0.33180624999999997"/>
    <n v="0.2616125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17T00:00:00"/>
    <s v="Discovery"/>
    <m/>
    <n v="385.91859375000001"/>
    <n v="6.2315624999999999E-2"/>
    <n v="0.10775"/>
    <n v="0.18065000000000001"/>
    <n v="0.1897375"/>
    <n v="0.23814375000000002"/>
    <n v="0.33149374999999998"/>
    <n v="0.2613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18T00:00:00"/>
    <s v="Discovery"/>
    <m/>
    <n v="385.92609374999995"/>
    <n v="6.2103125000000002E-2"/>
    <n v="0.10765000000000001"/>
    <n v="0.180425"/>
    <n v="0.19032499999999999"/>
    <n v="0.23834375000000002"/>
    <n v="0.33131250000000001"/>
    <n v="0.261137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19T00:00:00"/>
    <s v="Discovery"/>
    <m/>
    <n v="385.98187499999995"/>
    <n v="6.2287499999999996E-2"/>
    <n v="0.1077625"/>
    <n v="0.1804375"/>
    <n v="0.19055625000000001"/>
    <n v="0.23846249999999997"/>
    <n v="0.33120625000000004"/>
    <n v="0.26091875000000003"/>
    <m/>
    <m/>
    <m/>
    <m/>
    <m/>
    <m/>
    <m/>
    <m/>
    <m/>
    <m/>
    <m/>
    <m/>
    <m/>
    <m/>
    <m/>
    <n v="8.85"/>
    <n v="0.58680330639497424"/>
    <n v="0"/>
    <m/>
    <m/>
    <m/>
    <n v="8.85"/>
    <n v="8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20T00:00:00"/>
    <s v="Discovery"/>
    <m/>
    <n v="386.6278125"/>
    <n v="6.3874999999999987E-2"/>
    <n v="0.10945625"/>
    <n v="0.18136250000000001"/>
    <n v="0.19055"/>
    <n v="0.2384"/>
    <n v="0.33108749999999998"/>
    <n v="0.26069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21T00:00:00"/>
    <s v="Discovery"/>
    <m/>
    <n v="387.31031250000001"/>
    <n v="6.4206249999999992E-2"/>
    <n v="0.11057499999999999"/>
    <n v="0.18280625"/>
    <n v="0.19093125000000002"/>
    <n v="0.23844375000000001"/>
    <n v="0.33097500000000002"/>
    <n v="0.260487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22T00:00:00"/>
    <s v="Discovery"/>
    <m/>
    <n v="388.15359374999997"/>
    <n v="6.4565625000000001E-2"/>
    <n v="0.11183750000000001"/>
    <n v="0.18437500000000001"/>
    <n v="0.19175"/>
    <n v="0.23854375"/>
    <n v="0.33068750000000002"/>
    <n v="0.2602875"/>
    <m/>
    <m/>
    <m/>
    <m/>
    <m/>
    <m/>
    <m/>
    <m/>
    <m/>
    <m/>
    <m/>
    <m/>
    <m/>
    <m/>
    <m/>
    <m/>
    <n v="0.5285765884565228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23T00:00:00"/>
    <s v="Discovery"/>
    <m/>
    <n v="388.91437500000001"/>
    <n v="6.3806250000000009E-2"/>
    <n v="0.11223124999999999"/>
    <n v="0.18579374999999998"/>
    <n v="0.19293750000000001"/>
    <n v="0.23894375000000001"/>
    <n v="0.33063124999999999"/>
    <n v="0.260056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24T00:00:00"/>
    <s v="Discovery"/>
    <m/>
    <n v="389.22"/>
    <n v="6.2262499999999998E-2"/>
    <n v="0.11177500000000001"/>
    <n v="0.18634375"/>
    <n v="0.19411249999999999"/>
    <n v="0.23939999999999997"/>
    <n v="0.33060624999999999"/>
    <n v="0.2599187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25T00:00:00"/>
    <s v="Discovery"/>
    <m/>
    <n v="389.45249999999999"/>
    <n v="6.2037499999999995E-2"/>
    <n v="0.1116875"/>
    <n v="0.18631875000000001"/>
    <n v="0.19482499999999997"/>
    <n v="0.23981874999999997"/>
    <n v="0.33065624999999998"/>
    <n v="0.25969375"/>
    <m/>
    <m/>
    <m/>
    <m/>
    <m/>
    <m/>
    <m/>
    <m/>
    <m/>
    <m/>
    <m/>
    <m/>
    <m/>
    <m/>
    <m/>
    <m/>
    <n v="0.5972280274777688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26T00:00:00"/>
    <s v="Discovery"/>
    <m/>
    <n v="389.25468749999999"/>
    <n v="6.0462499999999995E-2"/>
    <n v="0.11078125"/>
    <n v="0.18594375000000002"/>
    <n v="0.19550624999999999"/>
    <n v="0.24021249999999997"/>
    <n v="0.33063124999999999"/>
    <n v="0.25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27T00:00:00"/>
    <s v="Discovery"/>
    <m/>
    <n v="388.96078125000003"/>
    <n v="5.9890625000000003E-2"/>
    <n v="0.11031874999999999"/>
    <n v="0.18512500000000001"/>
    <n v="0.19566875"/>
    <n v="0.24045"/>
    <n v="0.33076250000000001"/>
    <n v="0.25942500000000002"/>
    <m/>
    <m/>
    <m/>
    <n v="2.35"/>
    <m/>
    <m/>
    <m/>
    <m/>
    <m/>
    <m/>
    <m/>
    <m/>
    <m/>
    <m/>
    <m/>
    <n v="8.85"/>
    <m/>
    <m/>
    <m/>
    <m/>
    <m/>
    <n v="8.85"/>
    <n v="8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28T00:00:00"/>
    <s v="Discovery"/>
    <m/>
    <n v="388.85015625"/>
    <n v="5.9865624999999999E-2"/>
    <n v="0.11034374999999999"/>
    <n v="0.1847625"/>
    <n v="0.19575624999999999"/>
    <n v="0.24060624999999999"/>
    <n v="0.33066249999999997"/>
    <n v="0.259275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29T00:00:00"/>
    <s v="Discovery"/>
    <m/>
    <n v="389.05546874999993"/>
    <n v="6.0553124999999999E-2"/>
    <n v="0.1109125"/>
    <n v="0.18481249999999999"/>
    <n v="0.19589375000000001"/>
    <n v="0.24056875"/>
    <n v="0.33073125000000003"/>
    <n v="0.25911249999999997"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30T00:00:00"/>
    <s v="Discovery"/>
    <m/>
    <n v="389.18296874999999"/>
    <n v="6.0040625E-2"/>
    <n v="0.11098749999999999"/>
    <n v="0.18513750000000001"/>
    <n v="0.19634375000000001"/>
    <n v="0.24074374999999998"/>
    <n v="0.33056249999999998"/>
    <n v="0.25897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1-31T00:00:00"/>
    <s v="Discovery"/>
    <m/>
    <n v="389.48812499999997"/>
    <n v="6.0299999999999999E-2"/>
    <n v="0.11146250000000001"/>
    <n v="0.18540000000000001"/>
    <n v="0.19676874999999999"/>
    <n v="0.24075000000000002"/>
    <n v="0.33058750000000003"/>
    <n v="0.25890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2-01T00:00:00"/>
    <s v="Discovery"/>
    <m/>
    <n v="390.10124999999999"/>
    <n v="6.0887499999999997E-2"/>
    <n v="0.112425"/>
    <n v="0.18625000000000003"/>
    <n v="0.19723125"/>
    <n v="0.24082500000000001"/>
    <n v="0.33061250000000003"/>
    <n v="0.25876250000000001"/>
    <m/>
    <m/>
    <m/>
    <m/>
    <n v="15.379995474999998"/>
    <n v="949.42775000000006"/>
    <n v="673.98749999999995"/>
    <m/>
    <m/>
    <n v="2.4299708228885858E-2"/>
    <n v="4.5979999999999993E-2"/>
    <n v="12.919346899999999"/>
    <n v="11190.370585004834"/>
    <m/>
    <n v="531.66674999999998"/>
    <m/>
    <n v="0.58205972436157349"/>
    <n v="0"/>
    <m/>
    <m/>
    <n v="56.191999999999993"/>
    <m/>
    <m/>
    <m/>
    <m/>
    <m/>
    <m/>
    <m/>
    <m/>
    <m/>
    <s v="HarvestRipe"/>
    <m/>
    <m/>
    <m/>
    <m/>
    <m/>
    <m/>
    <m/>
    <n v="142.32075"/>
    <m/>
    <m/>
    <m/>
    <m/>
    <n v="219.24825000000001"/>
    <n v="459.4931050076932"/>
    <m/>
    <m/>
    <m/>
    <m/>
    <m/>
    <m/>
    <m/>
    <m/>
    <m/>
    <m/>
    <m/>
    <m/>
    <m/>
    <m/>
    <m/>
    <m/>
    <m/>
    <m/>
    <m/>
    <m/>
  </r>
  <r>
    <s v="Lincoln2015Nit250IrrNil"/>
    <d v="2016-02-02T00:00:00"/>
    <s v="Discovery"/>
    <m/>
    <n v="390.96562500000005"/>
    <n v="6.1468750000000003E-2"/>
    <n v="0.11344375000000001"/>
    <n v="0.18756875000000001"/>
    <n v="0.19813750000000002"/>
    <n v="0.2409"/>
    <n v="0.33047500000000002"/>
    <n v="0.2586812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2-03T00:00:00"/>
    <s v="Discovery"/>
    <m/>
    <n v="405.65156250000007"/>
    <n v="0.14630625"/>
    <n v="0.1222125"/>
    <n v="0.18874374999999999"/>
    <n v="0.199075"/>
    <n v="0.2412125"/>
    <n v="0.33046875000000003"/>
    <n v="0.25841250000000004"/>
    <m/>
    <m/>
    <m/>
    <m/>
    <m/>
    <m/>
    <m/>
    <m/>
    <m/>
    <m/>
    <m/>
    <m/>
    <m/>
    <m/>
    <m/>
    <n v="8.85"/>
    <m/>
    <m/>
    <m/>
    <m/>
    <m/>
    <n v="8.85"/>
    <n v="8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2-04T00:00:00"/>
    <s v="Discovery"/>
    <m/>
    <n v="461.45437499999997"/>
    <n v="0.27800000000000002"/>
    <n v="0.25287499999999996"/>
    <n v="0.24226875"/>
    <n v="0.20016249999999999"/>
    <n v="0.24137500000000001"/>
    <n v="0.33045625000000001"/>
    <n v="0.25848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2-05T00:00:00"/>
    <s v="Discovery"/>
    <m/>
    <n v="461.52374999999995"/>
    <n v="0.2606"/>
    <n v="0.25824999999999998"/>
    <n v="0.24753750000000002"/>
    <n v="0.201125"/>
    <n v="0.24158750000000001"/>
    <n v="0.33049375000000003"/>
    <n v="0.2582437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2-06T00:00:00"/>
    <s v="Discovery"/>
    <m/>
    <n v="460.49671874999996"/>
    <n v="0.248678125"/>
    <n v="0.257025"/>
    <n v="0.24992500000000001"/>
    <n v="0.20179374999999999"/>
    <n v="0.24173124999999995"/>
    <n v="0.33051875000000003"/>
    <n v="0.25816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2-07T00:00:00"/>
    <s v="Discovery"/>
    <m/>
    <n v="459.46359375000003"/>
    <n v="0.23903437499999999"/>
    <n v="0.25500624999999999"/>
    <n v="0.25171874999999999"/>
    <n v="0.20222500000000002"/>
    <n v="0.2419125"/>
    <n v="0.33055000000000001"/>
    <n v="0.258118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2-08T00:00:00"/>
    <s v="Discovery"/>
    <m/>
    <n v="458.52046875000002"/>
    <n v="0.23045312499999998"/>
    <n v="0.25301249999999997"/>
    <n v="0.25344375000000002"/>
    <n v="0.20279374999999999"/>
    <n v="0.24192499999999997"/>
    <n v="0.33058124999999999"/>
    <n v="0.257925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2-09T00:00:00"/>
    <s v="Discovery"/>
    <m/>
    <n v="457.51734375000001"/>
    <n v="0.22185937500000003"/>
    <n v="0.25063124999999997"/>
    <n v="0.25481874999999998"/>
    <n v="0.203625"/>
    <n v="0.24183749999999998"/>
    <n v="0.33063124999999999"/>
    <n v="0.25790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2-10T00:00:00"/>
    <s v="Discovery"/>
    <m/>
    <n v="456.33"/>
    <n v="0.21345625000000001"/>
    <n v="0.24831874999999998"/>
    <n v="0.25559375000000001"/>
    <n v="0.20436874999999999"/>
    <n v="0.24185624999999997"/>
    <n v="0.33055625"/>
    <n v="0.2578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2-11T00:00:00"/>
    <s v="Discovery"/>
    <m/>
    <n v="455.5078125"/>
    <n v="0.20688124999999999"/>
    <n v="0.24632500000000002"/>
    <n v="0.25639374999999998"/>
    <n v="0.20532499999999998"/>
    <n v="0.24195"/>
    <n v="0.33046249999999999"/>
    <n v="0.25762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2-12T00:00:00"/>
    <s v="Discovery"/>
    <m/>
    <n v="454.98984375000003"/>
    <n v="0.200671875"/>
    <n v="0.24465625000000002"/>
    <n v="0.25761875000000001"/>
    <n v="0.20632500000000001"/>
    <n v="0.24195"/>
    <n v="0.33045625000000001"/>
    <n v="0.25761875000000001"/>
    <m/>
    <m/>
    <m/>
    <m/>
    <m/>
    <m/>
    <m/>
    <m/>
    <m/>
    <m/>
    <m/>
    <m/>
    <m/>
    <m/>
    <m/>
    <n v="8.85"/>
    <m/>
    <m/>
    <m/>
    <m/>
    <m/>
    <n v="8.85"/>
    <n v="8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2-13T00:00:00"/>
    <s v="Discovery"/>
    <m/>
    <n v="454.28062499999999"/>
    <n v="0.19455"/>
    <n v="0.24209999999999998"/>
    <n v="0.25838749999999999"/>
    <n v="0.20783125"/>
    <n v="0.24195"/>
    <n v="0.33038124999999996"/>
    <n v="0.257393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2-14T00:00:00"/>
    <s v="Discovery"/>
    <m/>
    <n v="453.85921874999997"/>
    <n v="0.19049062500000002"/>
    <n v="0.24046250000000002"/>
    <n v="0.25866249999999996"/>
    <n v="0.20896875000000001"/>
    <n v="0.24200624999999998"/>
    <n v="0.33043124999999995"/>
    <n v="0.257318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2-15T00:00:00"/>
    <s v="Discovery"/>
    <m/>
    <n v="453.63937500000003"/>
    <n v="0.18605625000000001"/>
    <n v="0.23891875000000004"/>
    <n v="0.25952500000000001"/>
    <n v="0.21034375"/>
    <n v="0.24210625000000002"/>
    <n v="0.33039374999999999"/>
    <n v="0.257274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Nil"/>
    <d v="2016-02-16T00:00:00"/>
    <s v="Discovery"/>
    <m/>
    <m/>
    <m/>
    <m/>
    <m/>
    <m/>
    <m/>
    <m/>
    <m/>
    <m/>
    <m/>
    <m/>
    <m/>
    <m/>
    <m/>
    <m/>
    <m/>
    <m/>
    <m/>
    <m/>
    <m/>
    <m/>
    <m/>
    <m/>
    <n v="8.85"/>
    <m/>
    <m/>
    <m/>
    <m/>
    <m/>
    <n v="8.85"/>
    <n v="8.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07T00:00:00"/>
    <s v="Discovery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09T00:00:00"/>
    <s v="Discovery"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12T00:00:00"/>
    <s v="Discovery"/>
    <m/>
    <m/>
    <m/>
    <m/>
    <m/>
    <m/>
    <m/>
    <m/>
    <m/>
    <m/>
    <m/>
    <m/>
    <m/>
    <m/>
    <m/>
    <m/>
    <m/>
    <m/>
    <m/>
    <m/>
    <m/>
    <m/>
    <m/>
    <m/>
    <n v="3.2"/>
    <m/>
    <n v="2.1179952166348872E-3"/>
    <m/>
    <m/>
    <m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14T00:00:00"/>
    <s v="Discovery"/>
    <m/>
    <n v="465.9009375"/>
    <n v="0.17257500000000001"/>
    <n v="0.23936875000000002"/>
    <n v="0.26466249999999997"/>
    <n v="0.23622500000000002"/>
    <n v="0.27512500000000001"/>
    <n v="0.34642500000000004"/>
    <n v="0.224593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15T00:00:00"/>
    <s v="Discovery"/>
    <m/>
    <n v="465.2446875"/>
    <n v="0.168575"/>
    <n v="0.23821875000000003"/>
    <n v="0.26448749999999999"/>
    <n v="0.23647499999999999"/>
    <n v="0.27524375000000001"/>
    <n v="0.34649999999999997"/>
    <n v="0.22471249999999998"/>
    <m/>
    <m/>
    <m/>
    <m/>
    <m/>
    <m/>
    <m/>
    <m/>
    <m/>
    <m/>
    <m/>
    <m/>
    <m/>
    <m/>
    <m/>
    <m/>
    <n v="0.12341473042393591"/>
    <n v="3.885397116920996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16T00:00:00"/>
    <s v="Discovery"/>
    <m/>
    <n v="472.58062500000005"/>
    <n v="0.21406875000000003"/>
    <n v="0.23921875000000004"/>
    <n v="0.26497500000000002"/>
    <n v="0.23676875"/>
    <n v="0.2754625"/>
    <n v="0.34657499999999997"/>
    <n v="0.224843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17T00:00:00"/>
    <s v="Discovery"/>
    <m/>
    <n v="472.57781250000005"/>
    <n v="0.20891874999999999"/>
    <n v="0.241175"/>
    <n v="0.26587500000000003"/>
    <n v="0.23716874999999998"/>
    <n v="0.27555000000000002"/>
    <n v="0.34673124999999999"/>
    <n v="0.224887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18T00:00:00"/>
    <s v="Discovery"/>
    <m/>
    <n v="471.32156249999991"/>
    <n v="0.19831875000000002"/>
    <n v="0.24210000000000001"/>
    <n v="0.26615624999999998"/>
    <n v="0.23721875000000001"/>
    <n v="0.27573750000000002"/>
    <n v="0.34675"/>
    <n v="0.225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19T00:00:00"/>
    <s v="Discovery"/>
    <m/>
    <n v="470.33437499999997"/>
    <n v="0.19029375000000001"/>
    <n v="0.24195625000000001"/>
    <n v="0.26655624999999999"/>
    <n v="0.23731250000000001"/>
    <n v="0.27579375"/>
    <n v="0.34691875"/>
    <n v="0.2250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20T00:00:00"/>
    <s v="Discovery"/>
    <m/>
    <n v="469.06124999999992"/>
    <n v="0.18219999999999997"/>
    <n v="0.24091250000000003"/>
    <n v="0.26651874999999997"/>
    <n v="0.237425"/>
    <n v="0.27586250000000001"/>
    <n v="0.34692499999999998"/>
    <n v="0.22525000000000001"/>
    <m/>
    <m/>
    <m/>
    <m/>
    <m/>
    <m/>
    <m/>
    <m/>
    <m/>
    <m/>
    <m/>
    <m/>
    <m/>
    <m/>
    <m/>
    <n v="4.5"/>
    <n v="0.18189283794986805"/>
    <n v="7.599588185781854E-2"/>
    <m/>
    <m/>
    <m/>
    <n v="0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21T00:00:00"/>
    <s v="Discovery"/>
    <m/>
    <n v="467.52046874999996"/>
    <n v="0.17341562500000002"/>
    <n v="0.23877499999999999"/>
    <n v="0.26661250000000003"/>
    <n v="0.23769999999999997"/>
    <n v="0.27583750000000001"/>
    <n v="0.34691874999999994"/>
    <n v="0.225237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22T00:00:00"/>
    <s v="Discovery"/>
    <m/>
    <n v="472.95421875"/>
    <n v="0.20665937500000001"/>
    <n v="0.23895625000000001"/>
    <n v="0.26719999999999999"/>
    <n v="0.23796250000000002"/>
    <n v="0.27609375000000003"/>
    <n v="0.34709374999999998"/>
    <n v="0.22535624999999998"/>
    <m/>
    <m/>
    <m/>
    <m/>
    <m/>
    <m/>
    <m/>
    <m/>
    <m/>
    <m/>
    <m/>
    <m/>
    <m/>
    <m/>
    <m/>
    <m/>
    <m/>
    <n v="0.267018288558432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23T00:00:00"/>
    <s v="Discovery"/>
    <m/>
    <n v="472.79624999999999"/>
    <n v="0.20319375000000001"/>
    <n v="0.24074375000000001"/>
    <n v="0.26707500000000001"/>
    <n v="0.23816875000000001"/>
    <n v="0.27614375000000002"/>
    <n v="0.34713125"/>
    <n v="0.2254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24T00:00:00"/>
    <s v="Discovery"/>
    <m/>
    <n v="471.4917187499999"/>
    <n v="0.194659375"/>
    <n v="0.24063124999999999"/>
    <n v="0.26698749999999999"/>
    <n v="0.23815624999999999"/>
    <n v="0.27619375000000002"/>
    <n v="0.34713125"/>
    <n v="0.225525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25T00:00:00"/>
    <s v="Discovery"/>
    <m/>
    <n v="470.30015624999999"/>
    <n v="0.18693437499999999"/>
    <n v="0.23964999999999997"/>
    <n v="0.26679375"/>
    <n v="0.23826875000000003"/>
    <n v="0.27632499999999999"/>
    <n v="0.34737499999999999"/>
    <n v="0.225612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26T00:00:00"/>
    <s v="Discovery"/>
    <m/>
    <n v="468.44859374999999"/>
    <n v="0.177340625"/>
    <n v="0.23730000000000001"/>
    <n v="0.26648749999999999"/>
    <n v="0.23822499999999999"/>
    <n v="0.27640625000000002"/>
    <n v="0.34738125000000009"/>
    <n v="0.22567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27T00:00:00"/>
    <s v="Discovery"/>
    <m/>
    <n v="467.35031250000003"/>
    <n v="0.17178750000000001"/>
    <n v="0.23541875000000001"/>
    <n v="0.26619375000000001"/>
    <n v="0.23851250000000002"/>
    <n v="0.27639374999999999"/>
    <n v="0.34734999999999999"/>
    <n v="0.22578124999999999"/>
    <m/>
    <m/>
    <m/>
    <m/>
    <m/>
    <m/>
    <m/>
    <m/>
    <m/>
    <m/>
    <m/>
    <m/>
    <m/>
    <m/>
    <m/>
    <m/>
    <m/>
    <n v="0.261477111750015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28T00:00:00"/>
    <s v="Discovery"/>
    <m/>
    <n v="466.56937500000004"/>
    <n v="0.1693625"/>
    <n v="0.23401249999999998"/>
    <n v="0.26529999999999998"/>
    <n v="0.23860624999999999"/>
    <n v="0.27646874999999999"/>
    <n v="0.34733750000000002"/>
    <n v="0.2258312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29T00:00:00"/>
    <s v="Discovery"/>
    <m/>
    <n v="495.93656249999998"/>
    <n v="0.27966250000000004"/>
    <n v="0.26940625000000001"/>
    <n v="0.29002499999999998"/>
    <n v="0.2386375"/>
    <n v="0.27652500000000002"/>
    <n v="0.3474875"/>
    <n v="0.22591249999999999"/>
    <m/>
    <m/>
    <m/>
    <m/>
    <n v="2.6629250750000004"/>
    <n v="56.305499999999995"/>
    <n v="0"/>
    <m/>
    <m/>
    <m/>
    <m/>
    <m/>
    <m/>
    <m/>
    <n v="0"/>
    <n v="5.95"/>
    <m/>
    <m/>
    <m/>
    <m/>
    <n v="0"/>
    <n v="0"/>
    <n v="4.8499999999999996"/>
    <n v="0.84250000000000003"/>
    <n v="5.1637151626553981E-2"/>
    <n v="2.2543876750000003"/>
    <n v="43.658249999999995"/>
    <m/>
    <m/>
    <m/>
    <m/>
    <m/>
    <m/>
    <m/>
    <m/>
    <m/>
    <m/>
    <m/>
    <n v="0"/>
    <m/>
    <n v="3.2302468916167545E-2"/>
    <n v="0.40853739999999999"/>
    <m/>
    <n v="12.64725"/>
    <m/>
    <m/>
    <m/>
    <m/>
    <m/>
    <m/>
    <m/>
    <m/>
    <m/>
    <m/>
    <m/>
    <m/>
    <m/>
    <m/>
    <m/>
    <m/>
    <m/>
    <m/>
    <m/>
    <m/>
    <m/>
  </r>
  <r>
    <s v="Lincoln2015Nit250IrrFull"/>
    <d v="2015-10-30T00:00:00"/>
    <s v="Discovery"/>
    <m/>
    <n v="503.91468750000001"/>
    <n v="0.30518125000000002"/>
    <n v="0.2848"/>
    <n v="0.29618749999999999"/>
    <n v="0.23855625000000003"/>
    <n v="0.27654374999999998"/>
    <n v="0.34746250000000001"/>
    <n v="0.22597500000000001"/>
    <m/>
    <m/>
    <m/>
    <m/>
    <m/>
    <m/>
    <m/>
    <m/>
    <m/>
    <m/>
    <m/>
    <m/>
    <m/>
    <m/>
    <m/>
    <m/>
    <n v="0.30117269861368662"/>
    <n v="0.53030770060563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0-31T00:00:00"/>
    <s v="Discovery"/>
    <m/>
    <n v="501.81281250000006"/>
    <n v="0.28920625"/>
    <n v="0.28760000000000002"/>
    <n v="0.29591250000000002"/>
    <n v="0.23847499999999999"/>
    <n v="0.27647500000000003"/>
    <n v="0.34746874999999999"/>
    <n v="0.22597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01T00:00:00"/>
    <s v="Discovery"/>
    <m/>
    <n v="498.36562500000002"/>
    <n v="0.27040624999999996"/>
    <n v="0.28498124999999996"/>
    <n v="0.29491875000000001"/>
    <n v="0.2386375"/>
    <n v="0.27645000000000003"/>
    <n v="0.34747499999999998"/>
    <n v="0.2260437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02T00:00:00"/>
    <s v="Discovery"/>
    <m/>
    <n v="497.08453125000005"/>
    <n v="0.26653437499999999"/>
    <n v="0.28088750000000001"/>
    <n v="0.29426874999999997"/>
    <n v="0.23886874999999996"/>
    <n v="0.27641874999999999"/>
    <n v="0.34750625000000002"/>
    <n v="0.22617499999999999"/>
    <m/>
    <m/>
    <m/>
    <m/>
    <m/>
    <m/>
    <m/>
    <m/>
    <m/>
    <m/>
    <m/>
    <m/>
    <m/>
    <m/>
    <m/>
    <m/>
    <n v="0.40319769754909518"/>
    <n v="0.56365740235605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03T00:00:00"/>
    <s v="Discovery"/>
    <m/>
    <n v="494.92359375000001"/>
    <n v="0.253690625"/>
    <n v="0.27883750000000002"/>
    <n v="0.29386250000000003"/>
    <n v="0.23930625"/>
    <n v="0.27657499999999996"/>
    <n v="0.34751874999999999"/>
    <n v="0.22621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04T00:00:00"/>
    <s v="Discovery"/>
    <m/>
    <n v="492.44203125000007"/>
    <n v="0.242628125"/>
    <n v="0.27569375000000002"/>
    <n v="0.29241875000000001"/>
    <n v="0.2394375"/>
    <n v="0.27660625"/>
    <n v="0.34763750000000004"/>
    <n v="0.226212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05T00:00:00"/>
    <s v="Discovery"/>
    <m/>
    <n v="488.73140625000002"/>
    <n v="0.228159375"/>
    <n v="0.2697"/>
    <n v="0.29016249999999999"/>
    <n v="0.2394375"/>
    <n v="0.276675"/>
    <n v="0.34760625000000001"/>
    <n v="0.22629375000000002"/>
    <m/>
    <m/>
    <m/>
    <m/>
    <m/>
    <m/>
    <m/>
    <m/>
    <m/>
    <m/>
    <m/>
    <m/>
    <m/>
    <m/>
    <m/>
    <m/>
    <m/>
    <n v="0.541597336265065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06T00:00:00"/>
    <s v="Discovery"/>
    <m/>
    <n v="492.32953124999995"/>
    <n v="0.25504687500000001"/>
    <n v="0.26903749999999998"/>
    <n v="0.28905000000000003"/>
    <n v="0.23951875000000003"/>
    <n v="0.27652499999999997"/>
    <n v="0.34761249999999999"/>
    <n v="0.226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07T00:00:00"/>
    <s v="Discovery"/>
    <m/>
    <n v="489.9346875"/>
    <n v="0.24098750000000002"/>
    <n v="0.26769375000000001"/>
    <n v="0.28865000000000002"/>
    <n v="0.23973125000000001"/>
    <n v="0.27644374999999999"/>
    <n v="0.34761250000000005"/>
    <n v="0.226337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08T00:00:00"/>
    <s v="Discovery"/>
    <m/>
    <n v="488.00859375000005"/>
    <n v="0.230896875"/>
    <n v="0.26530624999999997"/>
    <n v="0.28803124999999996"/>
    <n v="0.24003124999999997"/>
    <n v="0.27656875000000003"/>
    <n v="0.34760000000000002"/>
    <n v="0.226362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09T00:00:00"/>
    <s v="Discovery"/>
    <m/>
    <n v="484.54453124999998"/>
    <n v="0.21557812500000001"/>
    <n v="0.25944375000000003"/>
    <n v="0.28634999999999999"/>
    <n v="0.24046874999999998"/>
    <n v="0.27669375000000002"/>
    <n v="0.34765625"/>
    <n v="0.22646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10T00:00:00"/>
    <s v="Discovery"/>
    <m/>
    <n v="480.34124999999995"/>
    <n v="0.19917499999999999"/>
    <n v="0.2512625"/>
    <n v="0.28410000000000002"/>
    <n v="0.24074999999999999"/>
    <n v="0.27676875000000001"/>
    <n v="0.347775"/>
    <n v="0.22652499999999998"/>
    <m/>
    <m/>
    <m/>
    <m/>
    <m/>
    <m/>
    <m/>
    <m/>
    <m/>
    <m/>
    <m/>
    <m/>
    <m/>
    <m/>
    <m/>
    <n v="7.85"/>
    <n v="0.60467598331662276"/>
    <n v="0.67543301978225212"/>
    <m/>
    <m/>
    <m/>
    <n v="0"/>
    <n v="6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11T00:00:00"/>
    <s v="Discovery"/>
    <m/>
    <n v="477.95015625000002"/>
    <n v="0.19059062499999999"/>
    <n v="0.24660625"/>
    <n v="0.28228124999999998"/>
    <n v="0.24109375"/>
    <n v="0.27686875"/>
    <n v="0.34781249999999997"/>
    <n v="0.22651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12T00:00:00"/>
    <s v="Discovery"/>
    <m/>
    <n v="482.38218749999999"/>
    <n v="0.22601874999999999"/>
    <n v="0.24501250000000002"/>
    <n v="0.27971875000000002"/>
    <n v="0.24116875000000002"/>
    <n v="0.27705000000000002"/>
    <n v="0.34783125000000004"/>
    <n v="0.22665625"/>
    <m/>
    <m/>
    <m/>
    <m/>
    <m/>
    <m/>
    <m/>
    <m/>
    <m/>
    <m/>
    <m/>
    <m/>
    <m/>
    <m/>
    <m/>
    <m/>
    <n v="0.62123307305545905"/>
    <n v="0.80408894924961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13T00:00:00"/>
    <s v="Discovery"/>
    <m/>
    <n v="479.09812500000004"/>
    <n v="0.21251874999999998"/>
    <n v="0.24201875"/>
    <n v="0.27715000000000001"/>
    <n v="0.24097500000000002"/>
    <n v="0.27703749999999999"/>
    <n v="0.34786875"/>
    <n v="0.2266937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14T00:00:00"/>
    <s v="Discovery"/>
    <m/>
    <n v="475.8253125"/>
    <n v="0.1998875"/>
    <n v="0.23793125000000001"/>
    <n v="0.27465624999999999"/>
    <n v="0.24082500000000001"/>
    <n v="0.27704375000000003"/>
    <n v="0.34795624999999997"/>
    <n v="0.2266937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15T00:00:00"/>
    <s v="Discovery"/>
    <m/>
    <n v="473.09296875000007"/>
    <n v="0.18997187500000001"/>
    <n v="0.23410625000000002"/>
    <n v="0.27239374999999999"/>
    <n v="0.24059375"/>
    <n v="0.27705000000000002"/>
    <n v="0.34807499999999997"/>
    <n v="0.2268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16T00:00:00"/>
    <s v="Discovery"/>
    <m/>
    <n v="468.84046875000007"/>
    <n v="0.17677812500000001"/>
    <n v="0.2267875"/>
    <n v="0.26887499999999998"/>
    <n v="0.24026249999999999"/>
    <n v="0.27699375000000004"/>
    <n v="0.34807499999999997"/>
    <n v="0.2268124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17T00:00:00"/>
    <s v="Discovery"/>
    <m/>
    <n v="465.53109374999997"/>
    <n v="0.16686562500000002"/>
    <n v="0.2212875"/>
    <n v="0.26591874999999998"/>
    <n v="0.24001875"/>
    <n v="0.27689374999999999"/>
    <n v="0.34807499999999997"/>
    <n v="0.22678749999999998"/>
    <m/>
    <m/>
    <m/>
    <m/>
    <m/>
    <m/>
    <m/>
    <m/>
    <m/>
    <m/>
    <m/>
    <m/>
    <m/>
    <m/>
    <m/>
    <m/>
    <n v="0.78634389584861752"/>
    <n v="0.797867443116586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18T00:00:00"/>
    <s v="Discovery"/>
    <m/>
    <n v="461.66249999999997"/>
    <n v="0.15654999999999997"/>
    <n v="0.21426250000000002"/>
    <n v="0.26205624999999999"/>
    <n v="0.23966874999999999"/>
    <n v="0.27690000000000003"/>
    <n v="0.34805624999999996"/>
    <n v="0.226787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19T00:00:00"/>
    <s v="Discovery"/>
    <m/>
    <n v="468.07828125000003"/>
    <n v="0.208209375"/>
    <n v="0.21426249999999999"/>
    <n v="0.25809375000000001"/>
    <n v="0.23923125000000001"/>
    <n v="0.27683125000000003"/>
    <n v="0.34807499999999997"/>
    <n v="0.22679375000000002"/>
    <m/>
    <m/>
    <m/>
    <m/>
    <n v="10.07176705"/>
    <n v="336.71800000000002"/>
    <n v="0"/>
    <m/>
    <m/>
    <m/>
    <m/>
    <m/>
    <m/>
    <m/>
    <n v="0"/>
    <m/>
    <m/>
    <m/>
    <n v="3.5999999999999997E-2"/>
    <n v="1.107E-2"/>
    <n v="0.3075"/>
    <m/>
    <m/>
    <n v="2.9050000000000002"/>
    <n v="4.3454840869117647E-2"/>
    <n v="6.88083505"/>
    <n v="158.34450000000001"/>
    <m/>
    <m/>
    <m/>
    <m/>
    <m/>
    <m/>
    <m/>
    <m/>
    <m/>
    <m/>
    <m/>
    <n v="0"/>
    <m/>
    <n v="1.7857771837408602E-2"/>
    <n v="3.1798620000000004"/>
    <m/>
    <n v="178.066"/>
    <m/>
    <m/>
    <m/>
    <m/>
    <m/>
    <m/>
    <m/>
    <m/>
    <m/>
    <m/>
    <m/>
    <m/>
    <m/>
    <m/>
    <m/>
    <m/>
    <m/>
    <m/>
    <m/>
    <m/>
    <m/>
  </r>
  <r>
    <s v="Lincoln2015Nit250IrrFull"/>
    <d v="2015-11-20T00:00:00"/>
    <s v="Discovery"/>
    <m/>
    <n v="467.88515625000002"/>
    <n v="0.21521562499999999"/>
    <n v="0.21253125"/>
    <n v="0.25521875000000005"/>
    <n v="0.23872499999999999"/>
    <n v="0.27679375000000001"/>
    <n v="0.34807499999999997"/>
    <n v="0.22693125000000003"/>
    <m/>
    <m/>
    <m/>
    <n v="3.9"/>
    <m/>
    <m/>
    <m/>
    <m/>
    <m/>
    <m/>
    <m/>
    <m/>
    <m/>
    <m/>
    <m/>
    <n v="8.6999999999999993"/>
    <m/>
    <n v="0.87740006192626918"/>
    <m/>
    <m/>
    <m/>
    <n v="0.15"/>
    <n v="7.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21T00:00:00"/>
    <s v="Discovery"/>
    <m/>
    <n v="464.92453124999997"/>
    <n v="0.20022187499999999"/>
    <n v="0.21234999999999998"/>
    <n v="0.25360624999999998"/>
    <n v="0.23831249999999998"/>
    <n v="0.27666249999999998"/>
    <n v="0.34793124999999997"/>
    <n v="0.2269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22T00:00:00"/>
    <s v="Discovery"/>
    <m/>
    <n v="460.97062500000004"/>
    <n v="0.18260000000000001"/>
    <n v="0.2097125"/>
    <n v="0.25129374999999998"/>
    <n v="0.23774999999999999"/>
    <n v="0.27660000000000001"/>
    <n v="0.34791249999999996"/>
    <n v="0.2268562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23T00:00:00"/>
    <s v="Discovery"/>
    <m/>
    <n v="455.30671875000002"/>
    <n v="0.16225937499999998"/>
    <n v="0.20270625"/>
    <n v="0.24709375"/>
    <n v="0.23675625"/>
    <n v="0.27652500000000002"/>
    <n v="0.34791875"/>
    <n v="0.22691250000000002"/>
    <m/>
    <m/>
    <m/>
    <m/>
    <m/>
    <m/>
    <m/>
    <m/>
    <m/>
    <m/>
    <m/>
    <m/>
    <m/>
    <m/>
    <m/>
    <m/>
    <n v="0.784728788325321"/>
    <n v="0.868095568343294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24T00:00:00"/>
    <s v="Discovery"/>
    <m/>
    <n v="448.64296875000002"/>
    <n v="0.143340625"/>
    <n v="0.1925125"/>
    <n v="0.24075625"/>
    <n v="0.23551250000000001"/>
    <n v="0.2764375"/>
    <n v="0.34791875"/>
    <n v="0.22692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25T00:00:00"/>
    <s v="Discovery"/>
    <m/>
    <n v="442.46343750000005"/>
    <n v="0.12846249999999998"/>
    <n v="0.18218124999999999"/>
    <n v="0.23401250000000001"/>
    <n v="0.23426875000000003"/>
    <n v="0.27634375"/>
    <n v="0.34801875000000004"/>
    <n v="0.22691250000000002"/>
    <m/>
    <m/>
    <m/>
    <m/>
    <m/>
    <m/>
    <m/>
    <m/>
    <m/>
    <m/>
    <m/>
    <m/>
    <m/>
    <m/>
    <m/>
    <n v="8.75"/>
    <m/>
    <m/>
    <m/>
    <m/>
    <m/>
    <n v="0.2"/>
    <n v="8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26T00:00:00"/>
    <s v="Discovery"/>
    <m/>
    <n v="465.75984374999996"/>
    <n v="0.24288437499999999"/>
    <n v="0.21500625000000001"/>
    <n v="0.23849375"/>
    <n v="0.23381874999999999"/>
    <n v="0.27628125000000003"/>
    <n v="0.34801875000000004"/>
    <n v="0.22697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27T00:00:00"/>
    <s v="Discovery"/>
    <m/>
    <n v="461.15062499999999"/>
    <n v="0.21555000000000002"/>
    <n v="0.21137499999999998"/>
    <n v="0.2391875"/>
    <n v="0.23322500000000002"/>
    <n v="0.27628750000000002"/>
    <n v="0.34811250000000005"/>
    <n v="0.226893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28T00:00:00"/>
    <s v="Discovery"/>
    <m/>
    <n v="454.00031249999995"/>
    <n v="0.182975"/>
    <n v="0.20279374999999999"/>
    <n v="0.23678125"/>
    <n v="0.23243749999999999"/>
    <n v="0.27623750000000002"/>
    <n v="0.34814374999999997"/>
    <n v="0.226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29T00:00:00"/>
    <s v="Discovery"/>
    <m/>
    <n v="450.23343750000004"/>
    <n v="0.16628124999999999"/>
    <n v="0.1983125"/>
    <n v="0.23561250000000003"/>
    <n v="0.23159375000000001"/>
    <n v="0.27614374999999997"/>
    <n v="0.34825"/>
    <n v="0.2268812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1-30T00:00:00"/>
    <s v="Discovery"/>
    <m/>
    <n v="446.59921874999998"/>
    <n v="0.15324062499999999"/>
    <n v="0.19368750000000001"/>
    <n v="0.23333124999999999"/>
    <n v="0.23058125000000002"/>
    <n v="0.2759875"/>
    <n v="0.348275"/>
    <n v="0.22702499999999998"/>
    <m/>
    <m/>
    <m/>
    <m/>
    <m/>
    <m/>
    <m/>
    <m/>
    <m/>
    <m/>
    <m/>
    <m/>
    <m/>
    <m/>
    <m/>
    <m/>
    <n v="0.81748887941301329"/>
    <n v="0.86462852532633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01T00:00:00"/>
    <s v="Discovery"/>
    <m/>
    <n v="442.69687499999998"/>
    <n v="0.14158124999999999"/>
    <n v="0.18834374999999998"/>
    <n v="0.23039375000000001"/>
    <n v="0.22918749999999999"/>
    <n v="0.27584375"/>
    <n v="0.34826249999999992"/>
    <n v="0.2270062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02T00:00:00"/>
    <s v="Discovery"/>
    <m/>
    <n v="435.30515625000004"/>
    <n v="0.12363437499999999"/>
    <n v="0.1774"/>
    <n v="0.22292500000000001"/>
    <n v="0.22689375000000001"/>
    <n v="0.2754375"/>
    <n v="0.34829374999999996"/>
    <n v="0.22694999999999999"/>
    <m/>
    <m/>
    <m/>
    <m/>
    <m/>
    <m/>
    <m/>
    <m/>
    <m/>
    <m/>
    <m/>
    <m/>
    <m/>
    <m/>
    <m/>
    <n v="8.75"/>
    <m/>
    <m/>
    <m/>
    <m/>
    <m/>
    <n v="0.95"/>
    <n v="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03T00:00:00"/>
    <s v="Discovery"/>
    <m/>
    <n v="466.83421874999999"/>
    <n v="0.262028125"/>
    <n v="0.20820000000000002"/>
    <n v="0.24466874999999999"/>
    <n v="0.22588750000000002"/>
    <n v="0.27523124999999998"/>
    <n v="0.34828124999999999"/>
    <n v="0.22693124999999997"/>
    <m/>
    <m/>
    <m/>
    <m/>
    <n v="17.059922749999998"/>
    <n v="631.76824999999997"/>
    <n v="94.320000000000007"/>
    <m/>
    <m/>
    <m/>
    <m/>
    <m/>
    <m/>
    <m/>
    <n v="0"/>
    <m/>
    <m/>
    <m/>
    <m/>
    <m/>
    <n v="2.5367500000000001"/>
    <m/>
    <m/>
    <n v="3.2725"/>
    <n v="4.7133379903693227E-2"/>
    <n v="8.5352894999999993"/>
    <n v="181.08799999999999"/>
    <m/>
    <m/>
    <m/>
    <m/>
    <m/>
    <m/>
    <m/>
    <m/>
    <m/>
    <n v="2.267945675"/>
    <m/>
    <n v="94.320000000000007"/>
    <n v="2.4045225561916878E-2"/>
    <n v="1.7683075247969682E-2"/>
    <n v="6.2566875750000008"/>
    <m/>
    <n v="353.82349999999997"/>
    <m/>
    <m/>
    <m/>
    <m/>
    <m/>
    <m/>
    <m/>
    <m/>
    <m/>
    <m/>
    <m/>
    <m/>
    <m/>
    <m/>
    <m/>
    <m/>
    <m/>
    <m/>
    <m/>
    <m/>
    <m/>
  </r>
  <r>
    <s v="Lincoln2015Nit250IrrFull"/>
    <d v="2015-12-04T00:00:00"/>
    <s v="Discovery"/>
    <m/>
    <n v="461.17312500000003"/>
    <n v="0.23231250000000001"/>
    <n v="0.21132500000000004"/>
    <n v="0.23974375000000003"/>
    <n v="0.2252625"/>
    <n v="0.27512500000000001"/>
    <n v="0.348325"/>
    <n v="0.22696875"/>
    <m/>
    <m/>
    <m/>
    <m/>
    <m/>
    <m/>
    <m/>
    <m/>
    <m/>
    <m/>
    <m/>
    <m/>
    <m/>
    <m/>
    <m/>
    <m/>
    <n v="0.83587279404359172"/>
    <n v="0.859204868724887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05T00:00:00"/>
    <s v="Discovery"/>
    <m/>
    <n v="455.33906249999995"/>
    <n v="0.20558750000000001"/>
    <n v="0.20690625000000001"/>
    <n v="0.23649999999999999"/>
    <n v="0.22474374999999999"/>
    <n v="0.27502500000000002"/>
    <n v="0.34837499999999999"/>
    <n v="0.22690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06T00:00:00"/>
    <s v="Discovery"/>
    <m/>
    <n v="450.93937499999998"/>
    <n v="0.1865"/>
    <n v="0.20306249999999998"/>
    <n v="0.23403125"/>
    <n v="0.22411874999999998"/>
    <n v="0.27488750000000001"/>
    <n v="0.34841875"/>
    <n v="0.226893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07T00:00:00"/>
    <s v="Discovery"/>
    <m/>
    <n v="445.89937499999996"/>
    <n v="0.16702500000000001"/>
    <n v="0.19717499999999999"/>
    <n v="0.23104999999999998"/>
    <n v="0.22329375000000001"/>
    <n v="0.27463124999999999"/>
    <n v="0.34839999999999999"/>
    <n v="0.22685624999999998"/>
    <m/>
    <m/>
    <m/>
    <m/>
    <m/>
    <m/>
    <m/>
    <m/>
    <m/>
    <m/>
    <m/>
    <m/>
    <m/>
    <m/>
    <m/>
    <m/>
    <n v="0.78647558426738506"/>
    <n v="0.855869971968764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08T00:00:00"/>
    <s v="Discovery"/>
    <m/>
    <n v="439.72406249999995"/>
    <n v="0.14628749999999996"/>
    <n v="0.18923124999999999"/>
    <n v="0.22665625"/>
    <n v="0.22183750000000002"/>
    <n v="0.27433750000000001"/>
    <n v="0.34837499999999999"/>
    <n v="0.22678124999999999"/>
    <m/>
    <m/>
    <m/>
    <m/>
    <m/>
    <m/>
    <m/>
    <m/>
    <m/>
    <m/>
    <m/>
    <m/>
    <m/>
    <m/>
    <m/>
    <n v="8.75"/>
    <m/>
    <m/>
    <m/>
    <m/>
    <m/>
    <n v="2.8"/>
    <n v="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09T00:00:00"/>
    <s v="Discovery"/>
    <m/>
    <n v="434.76046874999997"/>
    <n v="0.13297187500000002"/>
    <n v="0.18236875"/>
    <n v="0.22232499999999999"/>
    <n v="0.22026249999999997"/>
    <n v="0.27385000000000004"/>
    <n v="0.34839375"/>
    <n v="0.2267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10T00:00:00"/>
    <s v="Discovery"/>
    <m/>
    <n v="461.33250000000004"/>
    <n v="0.25449374999999996"/>
    <n v="0.20760624999999999"/>
    <n v="0.24012500000000003"/>
    <n v="0.21807499999999999"/>
    <n v="0.27340625000000002"/>
    <n v="0.34834375000000001"/>
    <n v="0.2267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11T00:00:00"/>
    <s v="Discovery"/>
    <m/>
    <n v="461.22843749999998"/>
    <n v="0.24781875"/>
    <n v="0.21633750000000002"/>
    <n v="0.2391375"/>
    <n v="0.21789375"/>
    <n v="0.27328750000000002"/>
    <n v="0.348325"/>
    <n v="0.22670625"/>
    <m/>
    <m/>
    <m/>
    <m/>
    <m/>
    <m/>
    <m/>
    <m/>
    <m/>
    <m/>
    <m/>
    <m/>
    <m/>
    <m/>
    <m/>
    <m/>
    <n v="0.95098403168875911"/>
    <n v="0.84956545106372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12T00:00:00"/>
    <s v="Discovery"/>
    <m/>
    <n v="455.94656250000003"/>
    <n v="0.22650624999999999"/>
    <n v="0.21216249999999998"/>
    <n v="0.23515625000000001"/>
    <n v="0.21738125"/>
    <n v="0.27302500000000002"/>
    <n v="0.34829375000000001"/>
    <n v="0.226631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13T00:00:00"/>
    <s v="Discovery"/>
    <m/>
    <n v="452.01421875"/>
    <n v="0.20985937500000001"/>
    <n v="0.20890624999999999"/>
    <n v="0.23249999999999998"/>
    <n v="0.21703749999999999"/>
    <n v="0.27288750000000001"/>
    <n v="0.34826874999999996"/>
    <n v="0.226637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14T00:00:00"/>
    <s v="Discovery"/>
    <m/>
    <n v="446.27812500000005"/>
    <n v="0.18717500000000001"/>
    <n v="0.20228750000000001"/>
    <n v="0.22917500000000002"/>
    <n v="0.21624374999999998"/>
    <n v="0.27259375000000002"/>
    <n v="0.34828124999999999"/>
    <n v="0.22656875000000001"/>
    <m/>
    <m/>
    <m/>
    <m/>
    <m/>
    <m/>
    <m/>
    <m/>
    <m/>
    <m/>
    <m/>
    <m/>
    <m/>
    <m/>
    <m/>
    <m/>
    <n v="0.84226381993127886"/>
    <n v="0.822546321464091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15T00:00:00"/>
    <s v="Discovery"/>
    <m/>
    <n v="441.67031250000002"/>
    <n v="0.16819999999999999"/>
    <n v="0.19714375000000001"/>
    <n v="0.22712500000000002"/>
    <n v="0.2154625"/>
    <n v="0.27223750000000002"/>
    <n v="0.34823750000000003"/>
    <n v="0.22649999999999998"/>
    <m/>
    <m/>
    <m/>
    <m/>
    <n v="19.339032999999997"/>
    <n v="940.49349999999993"/>
    <n v="237.16499999999996"/>
    <m/>
    <m/>
    <m/>
    <m/>
    <m/>
    <m/>
    <m/>
    <n v="0"/>
    <m/>
    <m/>
    <m/>
    <m/>
    <m/>
    <n v="5.6087499999999997"/>
    <m/>
    <m/>
    <n v="3.2625000000000002"/>
    <n v="4.4265449269675537E-2"/>
    <n v="7.7839243249999992"/>
    <n v="175.84649999999999"/>
    <m/>
    <m/>
    <m/>
    <m/>
    <m/>
    <m/>
    <m/>
    <m/>
    <m/>
    <n v="5.1810182999999999"/>
    <m/>
    <n v="237.16499999999996"/>
    <n v="2.1845627727531469E-2"/>
    <n v="1.2213866824942647E-2"/>
    <n v="6.3740903750000006"/>
    <m/>
    <n v="521.87324999999998"/>
    <m/>
    <m/>
    <m/>
    <m/>
    <m/>
    <m/>
    <m/>
    <m/>
    <m/>
    <m/>
    <m/>
    <m/>
    <m/>
    <m/>
    <m/>
    <m/>
    <m/>
    <m/>
    <m/>
    <m/>
    <m/>
  </r>
  <r>
    <s v="Lincoln2015Nit250IrrFull"/>
    <d v="2015-12-16T00:00:00"/>
    <s v="Discovery"/>
    <m/>
    <n v="439.39546874999996"/>
    <n v="0.15974687500000001"/>
    <n v="0.19446875"/>
    <n v="0.22586875000000001"/>
    <n v="0.215225"/>
    <n v="0.27195625000000001"/>
    <n v="0.34811874999999998"/>
    <n v="0.22637499999999999"/>
    <m/>
    <m/>
    <m/>
    <m/>
    <m/>
    <m/>
    <m/>
    <m/>
    <m/>
    <m/>
    <m/>
    <m/>
    <m/>
    <m/>
    <m/>
    <n v="8.75"/>
    <m/>
    <m/>
    <m/>
    <m/>
    <m/>
    <n v="3.25"/>
    <n v="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17T00:00:00"/>
    <s v="Discovery"/>
    <m/>
    <n v="491.66578125000001"/>
    <n v="0.30777812500000001"/>
    <n v="0.30196875000000001"/>
    <n v="0.2591"/>
    <n v="0.22873750000000001"/>
    <n v="0.27166875000000001"/>
    <n v="0.34805000000000003"/>
    <n v="0.2264562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18T00:00:00"/>
    <s v="Discovery"/>
    <m/>
    <n v="485.37890625"/>
    <n v="0.28891562500000001"/>
    <n v="0.29523125"/>
    <n v="0.25808750000000003"/>
    <n v="0.22223124999999999"/>
    <n v="0.27130625000000003"/>
    <n v="0.34798125000000002"/>
    <n v="0.2262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19T00:00:00"/>
    <s v="Discovery"/>
    <m/>
    <n v="481.42312500000003"/>
    <n v="0.27481250000000002"/>
    <n v="0.28788750000000002"/>
    <n v="0.25680000000000003"/>
    <n v="0.22125"/>
    <n v="0.27119375000000001"/>
    <n v="0.34794999999999998"/>
    <n v="0.2262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20T00:00:00"/>
    <s v="Discovery"/>
    <m/>
    <n v="477.88312500000006"/>
    <n v="0.26226874999999999"/>
    <n v="0.28075625000000004"/>
    <n v="0.25523125000000002"/>
    <n v="0.22118749999999998"/>
    <n v="0.27092500000000003"/>
    <n v="0.34788125000000003"/>
    <n v="0.22620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21T00:00:00"/>
    <s v="Discovery"/>
    <m/>
    <n v="468.15562499999999"/>
    <n v="0.22596250000000001"/>
    <n v="0.26287499999999997"/>
    <n v="0.25096249999999998"/>
    <n v="0.22062500000000002"/>
    <n v="0.27053125"/>
    <n v="0.34791250000000007"/>
    <n v="0.22606875000000001"/>
    <m/>
    <m/>
    <m/>
    <m/>
    <m/>
    <m/>
    <m/>
    <m/>
    <m/>
    <m/>
    <m/>
    <m/>
    <m/>
    <m/>
    <m/>
    <m/>
    <n v="0.80759510203944529"/>
    <n v="0.778980865014386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22T00:00:00"/>
    <s v="Discovery"/>
    <m/>
    <n v="466.14046874999997"/>
    <n v="0.21698437499999998"/>
    <n v="0.25804375000000002"/>
    <n v="0.25048124999999999"/>
    <n v="0.22149374999999999"/>
    <n v="0.27048749999999999"/>
    <n v="0.34775624999999999"/>
    <n v="0.22606875000000001"/>
    <m/>
    <m/>
    <m/>
    <m/>
    <m/>
    <m/>
    <m/>
    <m/>
    <m/>
    <m/>
    <m/>
    <m/>
    <m/>
    <m/>
    <m/>
    <n v="8.75"/>
    <m/>
    <m/>
    <m/>
    <m/>
    <m/>
    <n v="3.25"/>
    <n v="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23T00:00:00"/>
    <s v="Discovery"/>
    <m/>
    <n v="461.06203125000002"/>
    <n v="0.19967812499999998"/>
    <n v="0.24830625000000001"/>
    <n v="0.24727500000000002"/>
    <n v="0.22163125"/>
    <n v="0.27025624999999998"/>
    <n v="0.34770000000000001"/>
    <n v="0.2260187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24T00:00:00"/>
    <s v="Discovery"/>
    <m/>
    <n v="500.31703125000001"/>
    <n v="0.31324687499999998"/>
    <n v="0.31516250000000001"/>
    <n v="0.28026249999999997"/>
    <n v="0.22974375"/>
    <n v="0.26995000000000002"/>
    <n v="0.34761249999999999"/>
    <n v="0.2259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25T00:00:00"/>
    <s v="Discovery"/>
    <m/>
    <n v="492.38343750000001"/>
    <n v="0.28759374999999998"/>
    <n v="0.3047125"/>
    <n v="0.2752"/>
    <n v="0.2265875"/>
    <n v="0.26985625000000002"/>
    <n v="0.3475125"/>
    <n v="0.22596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26T00:00:00"/>
    <s v="Discovery"/>
    <m/>
    <n v="485.68921875000001"/>
    <n v="0.26444062499999998"/>
    <n v="0.29251250000000001"/>
    <n v="0.27111249999999998"/>
    <n v="0.2265375"/>
    <n v="0.26959375000000002"/>
    <n v="0.34753124999999996"/>
    <n v="0.2257125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27T00:00:00"/>
    <s v="Discovery"/>
    <m/>
    <n v="478.34812500000004"/>
    <n v="0.23867500000000003"/>
    <n v="0.27849999999999997"/>
    <n v="0.26660624999999999"/>
    <n v="0.22675624999999999"/>
    <n v="0.2694375"/>
    <n v="0.34739999999999999"/>
    <n v="0.22570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28T00:00:00"/>
    <s v="Discovery"/>
    <m/>
    <n v="470.74265624999998"/>
    <n v="0.21259687499999999"/>
    <n v="0.26403750000000004"/>
    <n v="0.26161250000000003"/>
    <n v="0.22690625"/>
    <n v="0.26931875"/>
    <n v="0.34734374999999995"/>
    <n v="0.22564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29T00:00:00"/>
    <s v="Discovery"/>
    <m/>
    <n v="463.1953125"/>
    <n v="0.18798124999999999"/>
    <n v="0.24986249999999999"/>
    <n v="0.25634374999999998"/>
    <n v="0.22673750000000001"/>
    <n v="0.26911875000000002"/>
    <n v="0.34726875000000001"/>
    <n v="0.225593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30T00:00:00"/>
    <s v="Discovery"/>
    <m/>
    <n v="459.20062500000006"/>
    <n v="0.17708125000000002"/>
    <n v="0.24104375"/>
    <n v="0.25280625000000001"/>
    <n v="0.22691250000000002"/>
    <n v="0.26909375000000002"/>
    <n v="0.34728124999999999"/>
    <n v="0.2255125"/>
    <m/>
    <m/>
    <m/>
    <m/>
    <m/>
    <m/>
    <m/>
    <m/>
    <m/>
    <m/>
    <m/>
    <m/>
    <m/>
    <m/>
    <m/>
    <n v="8.75"/>
    <n v="0.91486160449588372"/>
    <n v="0.78350209419039962"/>
    <m/>
    <m/>
    <m/>
    <n v="3.8"/>
    <n v="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5-12-31T00:00:00"/>
    <s v="Discovery"/>
    <m/>
    <n v="486.85921875000003"/>
    <n v="0.284559375"/>
    <n v="0.28075624999999998"/>
    <n v="0.27056875000000002"/>
    <n v="0.22807499999999997"/>
    <n v="0.26883125000000002"/>
    <n v="0.34727499999999994"/>
    <n v="0.2254562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01T00:00:00"/>
    <s v="Discovery"/>
    <m/>
    <n v="479.73140624999996"/>
    <n v="0.25734062499999999"/>
    <n v="0.27295625000000001"/>
    <n v="0.26574375"/>
    <n v="0.22709374999999998"/>
    <n v="0.268625"/>
    <n v="0.34709999999999996"/>
    <n v="0.22539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02T00:00:00"/>
    <s v="Discovery"/>
    <m/>
    <n v="477.96187500000002"/>
    <n v="0.25031875000000003"/>
    <n v="0.27078124999999997"/>
    <n v="0.26421250000000002"/>
    <n v="0.2275875"/>
    <n v="0.26848749999999999"/>
    <n v="0.34711250000000005"/>
    <n v="0.225256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03T00:00:00"/>
    <s v="Discovery"/>
    <m/>
    <n v="476.36156249999999"/>
    <n v="0.24403749999999999"/>
    <n v="0.26870624999999998"/>
    <n v="0.26266250000000002"/>
    <n v="0.22798124999999997"/>
    <n v="0.26851875000000003"/>
    <n v="0.34708125000000001"/>
    <n v="0.225256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04T00:00:00"/>
    <s v="Discovery"/>
    <m/>
    <n v="471.24328125"/>
    <n v="0.22637812499999999"/>
    <n v="0.26113125000000004"/>
    <n v="0.25891874999999998"/>
    <n v="0.22763124999999998"/>
    <n v="0.26836874999999999"/>
    <n v="0.34700624999999996"/>
    <n v="0.22513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05T00:00:00"/>
    <s v="Discovery"/>
    <m/>
    <n v="465.17953124999997"/>
    <n v="0.20478437500000002"/>
    <n v="0.25163750000000001"/>
    <n v="0.25500624999999999"/>
    <n v="0.22723749999999998"/>
    <n v="0.26818750000000002"/>
    <n v="0.34697500000000003"/>
    <n v="0.22498124999999999"/>
    <m/>
    <m/>
    <m/>
    <m/>
    <m/>
    <m/>
    <m/>
    <m/>
    <m/>
    <m/>
    <m/>
    <m/>
    <m/>
    <m/>
    <m/>
    <m/>
    <m/>
    <n v="0.718041951247012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06T00:00:00"/>
    <s v="Discovery"/>
    <m/>
    <n v="459.08156250000002"/>
    <n v="0.18385000000000001"/>
    <n v="0.24121874999999998"/>
    <n v="0.25105625000000004"/>
    <n v="0.22683125000000001"/>
    <n v="0.26802500000000001"/>
    <n v="0.34682499999999994"/>
    <n v="0.22499999999999998"/>
    <m/>
    <m/>
    <m/>
    <m/>
    <n v="26.381934125000004"/>
    <n v="1553.8807499999998"/>
    <n v="831.24499999999989"/>
    <m/>
    <n v="15.946351100000001"/>
    <n v="2.1512007993275239E-2"/>
    <m/>
    <n v="13.058009350000001"/>
    <m/>
    <m/>
    <n v="607.01024999999993"/>
    <n v="8.75"/>
    <n v="0.85983975217848707"/>
    <m/>
    <m/>
    <m/>
    <n v="5.9042499999999993"/>
    <n v="4.45"/>
    <n v="8.75"/>
    <n v="2.9074999999999998"/>
    <n v="3.3427292194360171E-2"/>
    <n v="5.5064861999999994"/>
    <n v="164.73024999999998"/>
    <m/>
    <m/>
    <m/>
    <m/>
    <m/>
    <m/>
    <m/>
    <m/>
    <m/>
    <n v="2.8883417499999999"/>
    <m/>
    <n v="224.23474999999999"/>
    <n v="1.2880883761326021E-2"/>
    <n v="8.9295030129007864E-3"/>
    <n v="4.9290968250000002"/>
    <m/>
    <n v="552.00125000000003"/>
    <m/>
    <m/>
    <m/>
    <m/>
    <m/>
    <m/>
    <m/>
    <m/>
    <m/>
    <m/>
    <m/>
    <m/>
    <m/>
    <m/>
    <m/>
    <m/>
    <m/>
    <m/>
    <m/>
    <m/>
    <m/>
  </r>
  <r>
    <s v="Lincoln2015Nit250IrrFull"/>
    <d v="2016-01-07T00:00:00"/>
    <s v="Discovery"/>
    <m/>
    <n v="486.54093749999993"/>
    <n v="0.30098749999999996"/>
    <n v="0.27053125"/>
    <n v="0.26577499999999998"/>
    <n v="0.23097499999999999"/>
    <n v="0.26765624999999998"/>
    <n v="0.34676874999999996"/>
    <n v="0.224868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08T00:00:00"/>
    <s v="Discovery"/>
    <m/>
    <n v="482.42296875"/>
    <n v="0.27726562500000002"/>
    <n v="0.2744625"/>
    <n v="0.26490625000000001"/>
    <n v="0.22850000000000004"/>
    <n v="0.26747500000000002"/>
    <n v="0.34659374999999998"/>
    <n v="0.224737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09T00:00:00"/>
    <s v="Discovery"/>
    <m/>
    <n v="477.02906250000001"/>
    <n v="0.25459375000000001"/>
    <n v="0.26851250000000004"/>
    <n v="0.26201874999999997"/>
    <n v="0.22798125"/>
    <n v="0.26733125000000002"/>
    <n v="0.3465375"/>
    <n v="0.22467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10T00:00:00"/>
    <s v="Discovery"/>
    <m/>
    <n v="470.72859375000002"/>
    <n v="0.23059062499999999"/>
    <n v="0.25987499999999997"/>
    <n v="0.25820624999999997"/>
    <n v="0.22747500000000001"/>
    <n v="0.267175"/>
    <n v="0.34643124999999997"/>
    <n v="0.224575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11T00:00:00"/>
    <s v="Discovery"/>
    <m/>
    <n v="464.5284375"/>
    <n v="0.2079125"/>
    <n v="0.25105625000000004"/>
    <n v="0.25430625000000001"/>
    <n v="0.22694999999999999"/>
    <n v="0.26691874999999998"/>
    <n v="0.34631875000000001"/>
    <n v="0.22445000000000004"/>
    <m/>
    <m/>
    <m/>
    <m/>
    <m/>
    <m/>
    <m/>
    <m/>
    <m/>
    <m/>
    <m/>
    <m/>
    <m/>
    <m/>
    <m/>
    <m/>
    <n v="0.89377874606564234"/>
    <n v="0.65982725476298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12T00:00:00"/>
    <s v="Discovery"/>
    <m/>
    <n v="457.80796874999999"/>
    <n v="0.184628125"/>
    <n v="0.24027499999999999"/>
    <n v="0.250025"/>
    <n v="0.22633750000000002"/>
    <n v="0.26665625000000004"/>
    <n v="0.34616875000000003"/>
    <n v="0.224387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13T00:00:00"/>
    <s v="Discovery"/>
    <m/>
    <n v="454.00218749999999"/>
    <n v="0.17276874999999997"/>
    <n v="0.2333375"/>
    <n v="0.24756875"/>
    <n v="0.22606875000000001"/>
    <n v="0.26639999999999997"/>
    <n v="0.34608749999999999"/>
    <n v="0.22416249999999999"/>
    <m/>
    <m/>
    <m/>
    <m/>
    <m/>
    <m/>
    <m/>
    <m/>
    <m/>
    <m/>
    <m/>
    <m/>
    <m/>
    <m/>
    <m/>
    <n v="8.75"/>
    <m/>
    <m/>
    <m/>
    <m/>
    <m/>
    <n v="5.65"/>
    <n v="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14T00:00:00"/>
    <s v="Discovery"/>
    <m/>
    <n v="481.66031250000003"/>
    <n v="0.28075624999999998"/>
    <n v="0.26478749999999995"/>
    <n v="0.26778125000000003"/>
    <n v="0.22894375"/>
    <n v="0.26608750000000003"/>
    <n v="0.34584375000000001"/>
    <n v="0.22410625000000001"/>
    <m/>
    <m/>
    <m/>
    <m/>
    <m/>
    <m/>
    <m/>
    <m/>
    <m/>
    <m/>
    <m/>
    <m/>
    <m/>
    <m/>
    <m/>
    <m/>
    <n v="0.93143635420469839"/>
    <n v="0.622997669660724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15T00:00:00"/>
    <s v="Discovery"/>
    <m/>
    <n v="475.5675"/>
    <n v="0.25745625"/>
    <n v="0.26255624999999999"/>
    <n v="0.26229374999999999"/>
    <n v="0.22718750000000001"/>
    <n v="0.26589375000000004"/>
    <n v="0.34584375000000001"/>
    <n v="0.22400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16T00:00:00"/>
    <s v="Discovery"/>
    <m/>
    <n v="473.01046874999997"/>
    <n v="0.24837812499999998"/>
    <n v="0.26067499999999999"/>
    <n v="0.25981874999999999"/>
    <n v="0.22701250000000001"/>
    <n v="0.26569999999999999"/>
    <n v="0.34573124999999999"/>
    <n v="0.22391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17T00:00:00"/>
    <s v="Discovery"/>
    <m/>
    <n v="471.4954687500001"/>
    <n v="0.24284062500000003"/>
    <n v="0.25947500000000001"/>
    <n v="0.25825625000000002"/>
    <n v="0.22721874999999997"/>
    <n v="0.26565625000000004"/>
    <n v="0.34561249999999999"/>
    <n v="0.22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18T00:00:00"/>
    <s v="Discovery"/>
    <m/>
    <n v="470.46656250000007"/>
    <n v="0.23876249999999999"/>
    <n v="0.25851875000000002"/>
    <n v="0.25732500000000003"/>
    <n v="0.22766249999999999"/>
    <n v="0.26542500000000002"/>
    <n v="0.34554375000000004"/>
    <n v="0.223625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19T00:00:00"/>
    <s v="Discovery"/>
    <m/>
    <n v="468.64640624999998"/>
    <n v="0.23134062499999999"/>
    <n v="0.25648124999999999"/>
    <n v="0.25620625000000002"/>
    <n v="0.22777500000000001"/>
    <n v="0.26535000000000003"/>
    <n v="0.34536875"/>
    <n v="0.22354375000000001"/>
    <m/>
    <m/>
    <m/>
    <m/>
    <m/>
    <m/>
    <m/>
    <m/>
    <m/>
    <m/>
    <m/>
    <m/>
    <m/>
    <m/>
    <m/>
    <n v="8.75"/>
    <n v="0.87744732409902082"/>
    <n v="0.51499016150632504"/>
    <m/>
    <m/>
    <m/>
    <n v="6.75"/>
    <n v="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20T00:00:00"/>
    <s v="Discovery"/>
    <m/>
    <n v="463.19625000000002"/>
    <n v="0.20955625"/>
    <n v="0.24985625"/>
    <n v="0.25356875000000001"/>
    <n v="0.22719999999999999"/>
    <n v="0.26495625"/>
    <n v="0.34523124999999999"/>
    <n v="0.223325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21T00:00:00"/>
    <s v="Discovery"/>
    <m/>
    <n v="481.61390625000001"/>
    <n v="0.289990625"/>
    <n v="0.26961875000000002"/>
    <n v="0.26470625000000003"/>
    <n v="0.22785625000000001"/>
    <n v="0.26468124999999998"/>
    <n v="0.34508749999999999"/>
    <n v="0.2232437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22T00:00:00"/>
    <s v="Discovery"/>
    <m/>
    <n v="474.15328124999996"/>
    <n v="0.25514062500000001"/>
    <n v="0.26374375"/>
    <n v="0.26106249999999998"/>
    <n v="0.22740625"/>
    <n v="0.26460624999999999"/>
    <n v="0.34496249999999995"/>
    <n v="0.22303125000000001"/>
    <m/>
    <m/>
    <m/>
    <m/>
    <m/>
    <m/>
    <m/>
    <m/>
    <m/>
    <m/>
    <m/>
    <m/>
    <m/>
    <m/>
    <m/>
    <m/>
    <n v="0.82202938859344277"/>
    <n v="0.407619242913582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23T00:00:00"/>
    <s v="Discovery"/>
    <m/>
    <n v="468.34359374999997"/>
    <n v="0.22997812500000001"/>
    <n v="0.25714999999999999"/>
    <n v="0.25806875000000001"/>
    <n v="0.22728124999999999"/>
    <n v="0.26439999999999997"/>
    <n v="0.34486875"/>
    <n v="0.22296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24T00:00:00"/>
    <s v="Discovery"/>
    <m/>
    <n v="465.43781249999995"/>
    <n v="0.21881249999999999"/>
    <n v="0.25300624999999999"/>
    <n v="0.25596874999999997"/>
    <n v="0.22760624999999998"/>
    <n v="0.26429374999999999"/>
    <n v="0.34486875"/>
    <n v="0.222812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25T00:00:00"/>
    <s v="Discovery"/>
    <m/>
    <n v="462.35718750000001"/>
    <n v="0.20680625"/>
    <n v="0.24857499999999999"/>
    <n v="0.25392500000000001"/>
    <n v="0.22774999999999998"/>
    <n v="0.26428750000000001"/>
    <n v="0.34480624999999998"/>
    <n v="0.22273124999999999"/>
    <m/>
    <m/>
    <m/>
    <m/>
    <m/>
    <m/>
    <m/>
    <m/>
    <m/>
    <m/>
    <m/>
    <m/>
    <m/>
    <m/>
    <m/>
    <m/>
    <n v="0.84770139739020611"/>
    <n v="0.313389855145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26T00:00:00"/>
    <s v="Discovery"/>
    <m/>
    <n v="461.25046874999998"/>
    <n v="0.20274687499999999"/>
    <n v="0.24625625000000001"/>
    <n v="0.25293750000000004"/>
    <n v="0.2282875"/>
    <n v="0.26437500000000003"/>
    <n v="0.34482499999999999"/>
    <n v="0.222575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27T00:00:00"/>
    <s v="Discovery"/>
    <m/>
    <n v="460.22531250000003"/>
    <n v="0.19979375000000002"/>
    <n v="0.24428750000000002"/>
    <n v="0.25188125"/>
    <n v="0.22848124999999997"/>
    <n v="0.26447500000000002"/>
    <n v="0.34472500000000006"/>
    <n v="0.22248125000000002"/>
    <m/>
    <m/>
    <m/>
    <n v="2.95"/>
    <m/>
    <m/>
    <m/>
    <m/>
    <m/>
    <m/>
    <m/>
    <m/>
    <m/>
    <m/>
    <m/>
    <n v="8.75"/>
    <m/>
    <m/>
    <m/>
    <m/>
    <m/>
    <n v="8.15"/>
    <n v="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28T00:00:00"/>
    <s v="Discovery"/>
    <m/>
    <n v="458.33765625000001"/>
    <n v="0.19436562499999999"/>
    <n v="0.24161874999999999"/>
    <n v="0.25035625"/>
    <n v="0.22817499999999999"/>
    <n v="0.26426250000000001"/>
    <n v="0.34468125000000005"/>
    <n v="0.22232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29T00:00:00"/>
    <s v="Discovery"/>
    <m/>
    <n v="455.87109375"/>
    <n v="0.18660312500000001"/>
    <n v="0.23827499999999999"/>
    <n v="0.24869999999999998"/>
    <n v="0.22761249999999997"/>
    <n v="0.26398125"/>
    <n v="0.34461250000000004"/>
    <n v="0.22222500000000001"/>
    <m/>
    <m/>
    <m/>
    <m/>
    <m/>
    <m/>
    <m/>
    <m/>
    <m/>
    <m/>
    <m/>
    <m/>
    <m/>
    <m/>
    <m/>
    <m/>
    <m/>
    <n v="0.238446142750676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30T00:00:00"/>
    <s v="Discovery"/>
    <m/>
    <n v="453.77015625000001"/>
    <n v="0.18027812500000001"/>
    <n v="0.23490625000000001"/>
    <n v="0.24728124999999995"/>
    <n v="0.22728124999999999"/>
    <n v="0.26376875"/>
    <n v="0.34457500000000002"/>
    <n v="0.222068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1-31T00:00:00"/>
    <s v="Discovery"/>
    <m/>
    <n v="451.36546875000005"/>
    <n v="0.17375312499999998"/>
    <n v="0.23135"/>
    <n v="0.24556875"/>
    <n v="0.22668749999999999"/>
    <n v="0.26351249999999998"/>
    <n v="0.34438750000000001"/>
    <n v="0.221843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2-01T00:00:00"/>
    <s v="Discovery"/>
    <m/>
    <n v="449.23265624999999"/>
    <n v="0.167659375"/>
    <n v="0.2278625"/>
    <n v="0.24407499999999999"/>
    <n v="0.22630624999999999"/>
    <n v="0.26322499999999999"/>
    <n v="0.34435000000000004"/>
    <n v="0.22172500000000001"/>
    <m/>
    <m/>
    <m/>
    <m/>
    <m/>
    <m/>
    <m/>
    <m/>
    <m/>
    <m/>
    <m/>
    <m/>
    <m/>
    <m/>
    <m/>
    <m/>
    <n v="0.76735409398982368"/>
    <n v="0.131598438980295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2-02T00:00:00"/>
    <s v="Discovery"/>
    <m/>
    <n v="447.06328125000005"/>
    <n v="0.16143437499999999"/>
    <n v="0.22447500000000001"/>
    <n v="0.24286249999999998"/>
    <n v="0.2258"/>
    <n v="0.26295000000000002"/>
    <n v="0.34415000000000001"/>
    <n v="0.2214937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2-03T00:00:00"/>
    <s v="Discovery"/>
    <m/>
    <n v="445.69078124999999"/>
    <n v="0.15707812500000001"/>
    <n v="0.22138125"/>
    <n v="0.24227500000000002"/>
    <n v="0.22570625"/>
    <n v="0.26295625"/>
    <n v="0.34403125000000001"/>
    <n v="0.22143750000000001"/>
    <m/>
    <m/>
    <m/>
    <m/>
    <m/>
    <m/>
    <m/>
    <m/>
    <m/>
    <m/>
    <m/>
    <m/>
    <m/>
    <m/>
    <m/>
    <n v="8.75"/>
    <m/>
    <m/>
    <m/>
    <m/>
    <m/>
    <n v="8.65"/>
    <n v="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2-04T00:00:00"/>
    <s v="Discovery"/>
    <m/>
    <n v="443.31984374999996"/>
    <n v="0.151165625"/>
    <n v="0.21737500000000001"/>
    <n v="0.24053750000000002"/>
    <n v="0.22514374999999998"/>
    <n v="0.26271875"/>
    <n v="0.34392500000000004"/>
    <n v="0.221137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2-05T00:00:00"/>
    <s v="Discovery"/>
    <m/>
    <n v="442.35515624999999"/>
    <n v="0.14817187500000001"/>
    <n v="0.21476250000000002"/>
    <n v="0.24020000000000002"/>
    <n v="0.22525625000000002"/>
    <n v="0.26268125000000003"/>
    <n v="0.34385625000000003"/>
    <n v="0.2210562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2-06T00:00:00"/>
    <s v="Discovery"/>
    <m/>
    <n v="441.21562499999999"/>
    <n v="0.14575624999999998"/>
    <n v="0.21208125"/>
    <n v="0.23907499999999998"/>
    <n v="0.22513749999999999"/>
    <n v="0.26272499999999999"/>
    <n v="0.34381875000000006"/>
    <n v="0.221043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2-07T00:00:00"/>
    <s v="Discovery"/>
    <m/>
    <n v="440.05921875000001"/>
    <n v="0.143709375"/>
    <n v="0.20963124999999999"/>
    <n v="0.23806250000000001"/>
    <n v="0.22476874999999999"/>
    <n v="0.26270625000000003"/>
    <n v="0.34375624999999999"/>
    <n v="0.2209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2-08T00:00:00"/>
    <s v="Discovery"/>
    <m/>
    <n v="438.93421875000001"/>
    <n v="0.141790625"/>
    <n v="0.20751249999999999"/>
    <n v="0.23700625"/>
    <n v="0.22439375"/>
    <n v="0.26256249999999998"/>
    <n v="0.34375"/>
    <n v="0.220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2-09T00:00:00"/>
    <s v="Discovery"/>
    <m/>
    <n v="437.94328125000004"/>
    <n v="0.13966562500000002"/>
    <n v="0.20544375000000004"/>
    <n v="0.23636874999999999"/>
    <n v="0.22409374999999998"/>
    <n v="0.26248125"/>
    <n v="0.34371249999999998"/>
    <n v="0.22059999999999996"/>
    <m/>
    <m/>
    <m/>
    <m/>
    <m/>
    <m/>
    <m/>
    <m/>
    <m/>
    <m/>
    <m/>
    <m/>
    <m/>
    <m/>
    <m/>
    <m/>
    <n v="0.78475332002863918"/>
    <n v="5.568956015521196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2-10T00:00:00"/>
    <s v="Discovery"/>
    <m/>
    <n v="436.92984374999997"/>
    <n v="0.13774687499999999"/>
    <n v="0.20351875"/>
    <n v="0.23547499999999999"/>
    <n v="0.22373124999999999"/>
    <n v="0.26234999999999997"/>
    <n v="0.34366249999999998"/>
    <n v="0.220581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2-11T00:00:00"/>
    <s v="Discovery"/>
    <m/>
    <n v="436.16531250000003"/>
    <n v="0.13656249999999998"/>
    <n v="0.20190625000000001"/>
    <n v="0.23488124999999999"/>
    <n v="0.22348124999999999"/>
    <n v="0.26227500000000004"/>
    <n v="0.34363749999999998"/>
    <n v="0.22037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2-12T00:00:00"/>
    <s v="Discovery"/>
    <m/>
    <n v="435.48843750000003"/>
    <n v="0.13514375000000001"/>
    <n v="0.20043749999999999"/>
    <n v="0.23470625000000001"/>
    <n v="0.22320624999999999"/>
    <n v="0.26219999999999999"/>
    <n v="0.34351874999999998"/>
    <n v="0.22020624999999999"/>
    <m/>
    <m/>
    <m/>
    <m/>
    <m/>
    <m/>
    <m/>
    <m/>
    <m/>
    <m/>
    <m/>
    <m/>
    <m/>
    <m/>
    <m/>
    <n v="8.75"/>
    <m/>
    <m/>
    <m/>
    <m/>
    <m/>
    <n v="8.75"/>
    <n v="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2-13T00:00:00"/>
    <s v="Discovery"/>
    <m/>
    <n v="435.0909375"/>
    <n v="0.13371250000000001"/>
    <n v="0.19925624999999997"/>
    <n v="0.23469375000000001"/>
    <n v="0.22334374999999998"/>
    <n v="0.26217499999999999"/>
    <n v="0.34346874999999999"/>
    <n v="0.22013749999999999"/>
    <m/>
    <m/>
    <m/>
    <m/>
    <n v="23.149139699999999"/>
    <n v="1556.0974999999999"/>
    <n v="1111.4372499999999"/>
    <m/>
    <m/>
    <n v="2.1787501476736956E-2"/>
    <n v="5.0924999999999998E-2"/>
    <n v="19.779331125000002"/>
    <n v="16673.458928388005"/>
    <m/>
    <n v="907.82925"/>
    <m/>
    <m/>
    <m/>
    <m/>
    <m/>
    <n v="92.059750000000008"/>
    <m/>
    <m/>
    <m/>
    <m/>
    <m/>
    <m/>
    <m/>
    <m/>
    <m/>
    <s v="HarvestRipe"/>
    <m/>
    <m/>
    <m/>
    <m/>
    <m/>
    <m/>
    <m/>
    <n v="203.608"/>
    <m/>
    <m/>
    <m/>
    <m/>
    <n v="352.60050000000001"/>
    <n v="559.48281335350873"/>
    <m/>
    <m/>
    <m/>
    <m/>
    <m/>
    <m/>
    <m/>
    <m/>
    <m/>
    <m/>
    <m/>
    <m/>
    <m/>
    <m/>
    <m/>
    <m/>
    <m/>
    <m/>
    <m/>
    <m/>
  </r>
  <r>
    <s v="Lincoln2015Nit250IrrFull"/>
    <d v="2016-02-14T00:00:00"/>
    <s v="Discovery"/>
    <m/>
    <n v="434.59312499999999"/>
    <n v="0.13270000000000001"/>
    <n v="0.19819999999999999"/>
    <n v="0.23427500000000001"/>
    <n v="0.22319375000000002"/>
    <n v="0.26217499999999999"/>
    <n v="0.34348125000000002"/>
    <n v="0.220068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2-15T00:00:00"/>
    <s v="Discovery"/>
    <m/>
    <n v="434.04468750000001"/>
    <n v="0.13111875000000001"/>
    <n v="0.19691249999999999"/>
    <n v="0.2341125"/>
    <n v="0.22303125000000001"/>
    <n v="0.26222499999999999"/>
    <n v="0.34344374999999999"/>
    <n v="0.2199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250IrrFull"/>
    <d v="2016-02-16T00:00:00"/>
    <s v="Discovery"/>
    <m/>
    <m/>
    <m/>
    <m/>
    <m/>
    <m/>
    <m/>
    <m/>
    <m/>
    <m/>
    <m/>
    <m/>
    <m/>
    <m/>
    <m/>
    <m/>
    <m/>
    <m/>
    <m/>
    <m/>
    <m/>
    <m/>
    <m/>
    <m/>
    <n v="8.75"/>
    <m/>
    <m/>
    <m/>
    <m/>
    <m/>
    <n v="8.75"/>
    <n v="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07T00:00:00"/>
    <s v="Discovery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09T00:00:00"/>
    <s v="Discovery"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12T00:00:00"/>
    <s v="Discovery"/>
    <m/>
    <m/>
    <m/>
    <m/>
    <m/>
    <m/>
    <m/>
    <m/>
    <m/>
    <m/>
    <m/>
    <m/>
    <m/>
    <m/>
    <m/>
    <m/>
    <m/>
    <m/>
    <m/>
    <m/>
    <m/>
    <m/>
    <m/>
    <m/>
    <n v="3.25"/>
    <m/>
    <n v="1.2461997836815911E-2"/>
    <m/>
    <m/>
    <m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14T00:00:00"/>
    <s v="Discovery"/>
    <m/>
    <n v="465.12796875000004"/>
    <n v="0.16646562500000001"/>
    <n v="0.24362500000000001"/>
    <n v="0.26466875000000001"/>
    <n v="0.20087500000000003"/>
    <n v="0.30121874999999998"/>
    <n v="0.32555624999999999"/>
    <n v="0.253062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15T00:00:00"/>
    <s v="Discovery"/>
    <m/>
    <n v="464.4975"/>
    <n v="0.16268125"/>
    <n v="0.24174374999999998"/>
    <n v="0.26451874999999997"/>
    <n v="0.2013625"/>
    <n v="0.30146875000000001"/>
    <n v="0.32566875000000001"/>
    <n v="0.25309375000000001"/>
    <m/>
    <m/>
    <m/>
    <m/>
    <m/>
    <m/>
    <m/>
    <m/>
    <m/>
    <m/>
    <m/>
    <m/>
    <m/>
    <m/>
    <m/>
    <m/>
    <n v="0.14459693421307959"/>
    <n v="3.818578446512105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16T00:00:00"/>
    <s v="Discovery"/>
    <m/>
    <n v="476.46281249999998"/>
    <n v="0.23513125000000001"/>
    <n v="0.24665000000000001"/>
    <n v="0.26501250000000004"/>
    <n v="0.20174375"/>
    <n v="0.30171875000000004"/>
    <n v="0.32570624999999997"/>
    <n v="0.253137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17T00:00:00"/>
    <s v="Discovery"/>
    <m/>
    <n v="474.92109374999995"/>
    <n v="0.22037812500000001"/>
    <n v="0.24917499999999998"/>
    <n v="0.26490000000000002"/>
    <n v="0.20228749999999998"/>
    <n v="0.30191875000000001"/>
    <n v="0.32587500000000003"/>
    <n v="0.2533125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18T00:00:00"/>
    <s v="Discovery"/>
    <m/>
    <n v="472.61250000000007"/>
    <n v="0.20382499999999998"/>
    <n v="0.2492"/>
    <n v="0.26493750000000005"/>
    <n v="0.20255624999999999"/>
    <n v="0.30203750000000001"/>
    <n v="0.32595625"/>
    <n v="0.253375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19T00:00:00"/>
    <s v="Discovery"/>
    <m/>
    <n v="471.08109374999998"/>
    <n v="0.19293437499999999"/>
    <n v="0.24828125000000001"/>
    <n v="0.26499375000000003"/>
    <n v="0.20293124999999998"/>
    <n v="0.30227500000000002"/>
    <n v="0.326075"/>
    <n v="0.253387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20T00:00:00"/>
    <s v="Discovery"/>
    <m/>
    <n v="469.53515625"/>
    <n v="0.183234375"/>
    <n v="0.24648750000000003"/>
    <n v="0.26495000000000002"/>
    <n v="0.20325625"/>
    <n v="0.3024"/>
    <n v="0.32617499999999999"/>
    <n v="0.25347500000000001"/>
    <m/>
    <m/>
    <m/>
    <m/>
    <m/>
    <m/>
    <m/>
    <m/>
    <m/>
    <m/>
    <m/>
    <m/>
    <m/>
    <m/>
    <m/>
    <n v="4.55"/>
    <n v="0.19494896910183959"/>
    <n v="6.3401972931314735E-2"/>
    <m/>
    <m/>
    <m/>
    <n v="0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21T00:00:00"/>
    <s v="Discovery"/>
    <m/>
    <n v="467.86312499999997"/>
    <n v="0.17361874999999999"/>
    <n v="0.24363125000000002"/>
    <n v="0.26483125000000002"/>
    <n v="0.20360624999999999"/>
    <n v="0.30259999999999998"/>
    <n v="0.32628750000000001"/>
    <n v="0.253593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22T00:00:00"/>
    <s v="Discovery"/>
    <m/>
    <n v="476.71171875000005"/>
    <n v="0.229278125"/>
    <n v="0.24477500000000002"/>
    <n v="0.26519999999999999"/>
    <n v="0.20410624999999999"/>
    <n v="0.30265000000000003"/>
    <n v="0.3263375"/>
    <n v="0.25371874999999999"/>
    <m/>
    <m/>
    <m/>
    <m/>
    <m/>
    <m/>
    <m/>
    <m/>
    <m/>
    <m/>
    <m/>
    <m/>
    <m/>
    <m/>
    <m/>
    <m/>
    <m/>
    <n v="0.244593619519037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23T00:00:00"/>
    <s v="Discovery"/>
    <m/>
    <n v="475.25671875"/>
    <n v="0.21726562500000002"/>
    <n v="0.24713749999999998"/>
    <n v="0.26469999999999999"/>
    <n v="0.20434999999999998"/>
    <n v="0.30279374999999997"/>
    <n v="0.32644375000000003"/>
    <n v="0.253700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24T00:00:00"/>
    <s v="Discovery"/>
    <m/>
    <n v="473.34140625000003"/>
    <n v="0.203840625"/>
    <n v="0.24698124999999999"/>
    <n v="0.26443125000000001"/>
    <n v="0.20456250000000001"/>
    <n v="0.30298124999999998"/>
    <n v="0.32661875000000001"/>
    <n v="0.25380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25T00:00:00"/>
    <s v="Discovery"/>
    <m/>
    <n v="471.74531249999995"/>
    <n v="0.19385000000000002"/>
    <n v="0.24583125"/>
    <n v="0.26438125000000001"/>
    <n v="0.20456874999999999"/>
    <n v="0.30303124999999997"/>
    <n v="0.32673750000000001"/>
    <n v="0.25392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26T00:00:00"/>
    <s v="Discovery"/>
    <m/>
    <n v="469.79484374999998"/>
    <n v="0.18325312499999999"/>
    <n v="0.24326249999999999"/>
    <n v="0.26416874999999995"/>
    <n v="0.20480625000000002"/>
    <n v="0.30311250000000001"/>
    <n v="0.32671249999999996"/>
    <n v="0.25392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27T00:00:00"/>
    <s v="Discovery"/>
    <m/>
    <n v="468.74015625000004"/>
    <n v="0.17727812500000001"/>
    <n v="0.24125625000000001"/>
    <n v="0.26401874999999997"/>
    <n v="0.20508749999999998"/>
    <n v="0.30324375000000003"/>
    <n v="0.32681874999999999"/>
    <n v="0.25403124999999999"/>
    <m/>
    <m/>
    <m/>
    <m/>
    <m/>
    <m/>
    <m/>
    <m/>
    <m/>
    <m/>
    <m/>
    <m/>
    <m/>
    <m/>
    <m/>
    <m/>
    <m/>
    <n v="0.187396129195865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28T00:00:00"/>
    <s v="Discovery"/>
    <m/>
    <n v="467.95171875000005"/>
    <n v="0.174565625"/>
    <n v="0.23967500000000003"/>
    <n v="0.26343125000000001"/>
    <n v="0.20516250000000003"/>
    <n v="0.30328125"/>
    <n v="0.32681250000000001"/>
    <n v="0.254031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29T00:00:00"/>
    <s v="Discovery"/>
    <m/>
    <n v="504.10828125"/>
    <n v="0.31792812500000001"/>
    <n v="0.30675625000000001"/>
    <n v="0.27806875000000003"/>
    <n v="0.20554375"/>
    <n v="0.30328125"/>
    <n v="0.32690625000000001"/>
    <n v="0.25421874999999999"/>
    <m/>
    <m/>
    <m/>
    <m/>
    <n v="2.6088548999999999"/>
    <n v="65.852000000000004"/>
    <n v="0"/>
    <m/>
    <m/>
    <m/>
    <m/>
    <m/>
    <m/>
    <m/>
    <n v="0"/>
    <n v="5.9"/>
    <m/>
    <m/>
    <m/>
    <m/>
    <n v="0"/>
    <n v="0.05"/>
    <n v="4.6500000000000004"/>
    <n v="1.0075000000000001"/>
    <n v="4.3983467857520026E-2"/>
    <n v="2.1865171499999998"/>
    <n v="49.712249999999997"/>
    <m/>
    <m/>
    <m/>
    <m/>
    <m/>
    <m/>
    <m/>
    <m/>
    <m/>
    <m/>
    <m/>
    <n v="0"/>
    <m/>
    <n v="2.6167552161588621E-2"/>
    <n v="0.42233774999999996"/>
    <m/>
    <n v="16.139749999999999"/>
    <m/>
    <m/>
    <m/>
    <m/>
    <m/>
    <m/>
    <m/>
    <m/>
    <m/>
    <m/>
    <m/>
    <m/>
    <m/>
    <m/>
    <m/>
    <m/>
    <m/>
    <m/>
    <m/>
    <m/>
    <m/>
  </r>
  <r>
    <s v="Lincoln2015Nit0IrrFull"/>
    <d v="2015-10-30T00:00:00"/>
    <s v="Discovery"/>
    <m/>
    <n v="501.70687499999997"/>
    <n v="0.29273125"/>
    <n v="0.30541875000000002"/>
    <n v="0.28294374999999999"/>
    <n v="0.20576875"/>
    <n v="0.30336875000000002"/>
    <n v="0.32700625"/>
    <n v="0.25419375"/>
    <m/>
    <m/>
    <m/>
    <m/>
    <m/>
    <m/>
    <m/>
    <m/>
    <m/>
    <m/>
    <m/>
    <m/>
    <m/>
    <m/>
    <m/>
    <m/>
    <n v="0.26068293596227077"/>
    <n v="0.389662581417535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0-31T00:00:00"/>
    <s v="Discovery"/>
    <m/>
    <n v="498.05296874999999"/>
    <n v="0.27054687499999996"/>
    <n v="0.30005625000000002"/>
    <n v="0.28423750000000003"/>
    <n v="0.20605000000000001"/>
    <n v="0.30339375000000002"/>
    <n v="0.32700625"/>
    <n v="0.254187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01T00:00:00"/>
    <s v="Discovery"/>
    <m/>
    <n v="494.26781250000005"/>
    <n v="0.25029999999999997"/>
    <n v="0.29348125000000003"/>
    <n v="0.28458125000000001"/>
    <n v="0.20641875000000001"/>
    <n v="0.30336875000000002"/>
    <n v="0.32701249999999998"/>
    <n v="0.2542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02T00:00:00"/>
    <s v="Discovery"/>
    <m/>
    <n v="506.72296875000006"/>
    <n v="0.30596562499999996"/>
    <n v="0.30904999999999999"/>
    <n v="0.28964374999999998"/>
    <n v="0.20709374999999999"/>
    <n v="0.30349999999999999"/>
    <n v="0.32700625"/>
    <n v="0.25432500000000002"/>
    <m/>
    <m/>
    <m/>
    <m/>
    <m/>
    <m/>
    <m/>
    <m/>
    <m/>
    <m/>
    <m/>
    <m/>
    <m/>
    <m/>
    <m/>
    <m/>
    <n v="0.33436462696050828"/>
    <n v="0.442925498831366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03T00:00:00"/>
    <s v="Discovery"/>
    <m/>
    <n v="504.12937499999998"/>
    <n v="0.28623124999999999"/>
    <n v="0.30656875"/>
    <n v="0.29134375000000001"/>
    <n v="0.20765"/>
    <n v="0.30359999999999998"/>
    <n v="0.32706249999999998"/>
    <n v="0.254375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04T00:00:00"/>
    <s v="Discovery"/>
    <m/>
    <n v="501.71437500000002"/>
    <n v="0.27177499999999999"/>
    <n v="0.30328749999999999"/>
    <n v="0.29153124999999996"/>
    <n v="0.20810000000000001"/>
    <n v="0.30367500000000003"/>
    <n v="0.32716875000000001"/>
    <n v="0.254375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05T00:00:00"/>
    <s v="Discovery"/>
    <m/>
    <n v="498.38671875"/>
    <n v="0.25589687500000002"/>
    <n v="0.29769375000000003"/>
    <n v="0.29042499999999999"/>
    <n v="0.20874375000000001"/>
    <n v="0.30373125000000001"/>
    <n v="0.32715"/>
    <n v="0.25444374999999997"/>
    <m/>
    <m/>
    <m/>
    <m/>
    <m/>
    <m/>
    <m/>
    <m/>
    <m/>
    <m/>
    <m/>
    <m/>
    <m/>
    <m/>
    <m/>
    <m/>
    <m/>
    <n v="0.341899953606431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06T00:00:00"/>
    <s v="Discovery"/>
    <m/>
    <n v="505.96734375000005"/>
    <n v="0.29752187500000005"/>
    <n v="0.30514375000000005"/>
    <n v="0.29068749999999999"/>
    <n v="0.20915"/>
    <n v="0.30376250000000005"/>
    <n v="0.32714375000000001"/>
    <n v="0.254481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07T00:00:00"/>
    <s v="Discovery"/>
    <m/>
    <n v="503.21296874999996"/>
    <n v="0.27898437500000001"/>
    <n v="0.30298124999999998"/>
    <n v="0.29138750000000002"/>
    <n v="0.20960000000000001"/>
    <n v="0.30373125000000001"/>
    <n v="0.32713750000000003"/>
    <n v="0.2545374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08T00:00:00"/>
    <s v="Discovery"/>
    <m/>
    <n v="501.09703125000004"/>
    <n v="0.26594062500000004"/>
    <n v="0.29973125"/>
    <n v="0.29163125000000001"/>
    <n v="0.21039374999999999"/>
    <n v="0.30377500000000002"/>
    <n v="0.32716249999999997"/>
    <n v="0.2545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09T00:00:00"/>
    <s v="Discovery"/>
    <m/>
    <n v="497.83828124999997"/>
    <n v="0.25008437500000003"/>
    <n v="0.29383749999999997"/>
    <n v="0.29044999999999999"/>
    <n v="0.21131875"/>
    <n v="0.30396250000000002"/>
    <n v="0.32724999999999999"/>
    <n v="0.2545187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10T00:00:00"/>
    <s v="Discovery"/>
    <m/>
    <n v="494.11406249999993"/>
    <n v="0.2346"/>
    <n v="0.28663125"/>
    <n v="0.28851250000000001"/>
    <n v="0.21193125000000002"/>
    <n v="0.30411874999999999"/>
    <n v="0.32728124999999997"/>
    <n v="0.25458749999999997"/>
    <m/>
    <m/>
    <m/>
    <m/>
    <m/>
    <m/>
    <m/>
    <m/>
    <m/>
    <m/>
    <m/>
    <m/>
    <m/>
    <m/>
    <m/>
    <n v="7.65"/>
    <n v="0.38237463966509766"/>
    <n v="0.34694203407297097"/>
    <m/>
    <m/>
    <m/>
    <n v="0.5"/>
    <n v="6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11T00:00:00"/>
    <s v="Discovery"/>
    <m/>
    <n v="491.92359374999995"/>
    <n v="0.22472812500000003"/>
    <n v="0.28232499999999999"/>
    <n v="0.28741249999999996"/>
    <n v="0.2124875"/>
    <n v="0.30430000000000001"/>
    <n v="0.32740000000000002"/>
    <n v="0.25461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12T00:00:00"/>
    <s v="Discovery"/>
    <m/>
    <n v="500.45015625000002"/>
    <n v="0.27665937500000004"/>
    <n v="0.2883"/>
    <n v="0.28638125000000003"/>
    <n v="0.21274374999999998"/>
    <n v="0.30446875000000001"/>
    <n v="0.32747500000000007"/>
    <n v="0.25461875"/>
    <m/>
    <m/>
    <m/>
    <m/>
    <m/>
    <m/>
    <m/>
    <m/>
    <m/>
    <m/>
    <m/>
    <m/>
    <m/>
    <m/>
    <m/>
    <m/>
    <n v="0.39134966584667641"/>
    <n v="0.508478222426533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13T00:00:00"/>
    <s v="Discovery"/>
    <m/>
    <n v="497.44312500000001"/>
    <n v="0.25955624999999999"/>
    <n v="0.28669374999999997"/>
    <n v="0.28523124999999999"/>
    <n v="0.21295625000000001"/>
    <n v="0.30458125000000003"/>
    <n v="0.32751249999999998"/>
    <n v="0.254737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14T00:00:00"/>
    <s v="Discovery"/>
    <m/>
    <n v="494.42953124999997"/>
    <n v="0.24486562499999998"/>
    <n v="0.28308125000000006"/>
    <n v="0.28393750000000001"/>
    <n v="0.21326875000000001"/>
    <n v="0.30452500000000005"/>
    <n v="0.32761874999999996"/>
    <n v="0.254775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15T00:00:00"/>
    <s v="Discovery"/>
    <m/>
    <n v="491.99062500000002"/>
    <n v="0.23354999999999998"/>
    <n v="0.2797"/>
    <n v="0.28281875000000001"/>
    <n v="0.21356874999999997"/>
    <n v="0.30449999999999999"/>
    <n v="0.32761875000000001"/>
    <n v="0.2548375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16T00:00:00"/>
    <s v="Discovery"/>
    <m/>
    <n v="488.8153125"/>
    <n v="0.22171250000000001"/>
    <n v="0.27408125"/>
    <n v="0.280775"/>
    <n v="0.21376249999999999"/>
    <n v="0.30453125000000003"/>
    <n v="0.32758750000000003"/>
    <n v="0.254831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17T00:00:00"/>
    <s v="Discovery"/>
    <m/>
    <n v="486.32906250000002"/>
    <n v="0.211975"/>
    <n v="0.26934375000000005"/>
    <n v="0.27928749999999997"/>
    <n v="0.2142375"/>
    <n v="0.30449999999999999"/>
    <n v="0.32758750000000003"/>
    <n v="0.25482499999999997"/>
    <m/>
    <m/>
    <m/>
    <m/>
    <m/>
    <m/>
    <m/>
    <m/>
    <m/>
    <m/>
    <m/>
    <m/>
    <m/>
    <m/>
    <m/>
    <m/>
    <n v="0.57777446006884448"/>
    <n v="0.344772195411073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18T00:00:00"/>
    <s v="Discovery"/>
    <m/>
    <n v="483.63796874999997"/>
    <n v="0.20325937500000002"/>
    <n v="0.26416875000000001"/>
    <n v="0.27723124999999998"/>
    <n v="0.21429375000000001"/>
    <n v="0.30451875"/>
    <n v="0.32757500000000001"/>
    <n v="0.25479375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19T00:00:00"/>
    <s v="Discovery"/>
    <m/>
    <n v="500.21859374999997"/>
    <n v="0.29583437499999998"/>
    <n v="0.27800625000000001"/>
    <n v="0.27921249999999997"/>
    <n v="0.21430624999999998"/>
    <n v="0.30458750000000001"/>
    <n v="0.32759375000000002"/>
    <n v="0.25477499999999997"/>
    <m/>
    <m/>
    <m/>
    <m/>
    <n v="4.9046955583333336"/>
    <n v="245.73599999999996"/>
    <n v="0"/>
    <m/>
    <m/>
    <m/>
    <m/>
    <m/>
    <m/>
    <m/>
    <n v="0"/>
    <m/>
    <m/>
    <m/>
    <n v="1.4213308768697638E-2"/>
    <n v="2.7001733333333333E-2"/>
    <n v="1.8997499999999998"/>
    <m/>
    <m/>
    <n v="1.855"/>
    <n v="3.3595723640585634E-2"/>
    <n v="3.3565403500000004"/>
    <n v="99.909750000000003"/>
    <m/>
    <m/>
    <m/>
    <m/>
    <m/>
    <m/>
    <m/>
    <m/>
    <m/>
    <m/>
    <m/>
    <n v="0"/>
    <m/>
    <n v="1.0568960372134388E-2"/>
    <n v="1.5211534749999998"/>
    <m/>
    <n v="143.92649999999998"/>
    <m/>
    <m/>
    <m/>
    <m/>
    <m/>
    <m/>
    <m/>
    <m/>
    <m/>
    <m/>
    <m/>
    <m/>
    <m/>
    <m/>
    <m/>
    <m/>
    <m/>
    <m/>
    <m/>
    <m/>
    <m/>
  </r>
  <r>
    <s v="Lincoln2015Nit0IrrFull"/>
    <d v="2015-11-20T00:00:00"/>
    <s v="Discovery"/>
    <m/>
    <n v="497.55843750000003"/>
    <n v="0.27473749999999997"/>
    <n v="0.28064375000000003"/>
    <n v="0.27951250000000005"/>
    <n v="0.21412500000000001"/>
    <n v="0.30461874999999999"/>
    <n v="0.32765"/>
    <n v="0.25493125"/>
    <m/>
    <m/>
    <m/>
    <n v="2.65"/>
    <m/>
    <m/>
    <m/>
    <m/>
    <m/>
    <m/>
    <m/>
    <m/>
    <m/>
    <m/>
    <m/>
    <n v="8.6"/>
    <m/>
    <n v="0.48581172710663889"/>
    <m/>
    <m/>
    <m/>
    <n v="1.9"/>
    <n v="7.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21T00:00:00"/>
    <s v="Discovery"/>
    <m/>
    <n v="494.72953125000004"/>
    <n v="0.25727812500000002"/>
    <n v="0.27918124999999999"/>
    <n v="0.27941250000000001"/>
    <n v="0.21434375"/>
    <n v="0.30456250000000001"/>
    <n v="0.32764375000000001"/>
    <n v="0.25490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22T00:00:00"/>
    <s v="Discovery"/>
    <m/>
    <n v="491.36109375000001"/>
    <n v="0.24080937499999999"/>
    <n v="0.27558125"/>
    <n v="0.27825"/>
    <n v="0.21410624999999997"/>
    <n v="0.30463750000000001"/>
    <n v="0.32776875"/>
    <n v="0.254912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23T00:00:00"/>
    <s v="Discovery"/>
    <m/>
    <n v="486.52499999999998"/>
    <n v="0.22268125"/>
    <n v="0.26801874999999997"/>
    <n v="0.27531875"/>
    <n v="0.21371875000000001"/>
    <n v="0.30461874999999999"/>
    <n v="0.32784374999999999"/>
    <n v="0.25489999999999996"/>
    <m/>
    <m/>
    <m/>
    <m/>
    <m/>
    <m/>
    <m/>
    <m/>
    <m/>
    <m/>
    <m/>
    <m/>
    <m/>
    <m/>
    <m/>
    <m/>
    <n v="0.49527523602885792"/>
    <n v="0.35362392912792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24T00:00:00"/>
    <s v="Discovery"/>
    <m/>
    <n v="481.05656249999998"/>
    <n v="0.20461874999999999"/>
    <n v="0.25897500000000001"/>
    <n v="0.27118124999999998"/>
    <n v="0.21310625"/>
    <n v="0.30465625000000002"/>
    <n v="0.3278875"/>
    <n v="0.2548937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25T00:00:00"/>
    <s v="Discovery"/>
    <m/>
    <n v="475.57171875"/>
    <n v="0.188653125"/>
    <n v="0.24895"/>
    <n v="0.26665"/>
    <n v="0.21239374999999999"/>
    <n v="0.30462499999999998"/>
    <n v="0.32787500000000003"/>
    <n v="0.25489374999999997"/>
    <m/>
    <m/>
    <m/>
    <m/>
    <m/>
    <m/>
    <m/>
    <m/>
    <m/>
    <m/>
    <m/>
    <m/>
    <m/>
    <m/>
    <m/>
    <n v="8.6999999999999993"/>
    <m/>
    <m/>
    <m/>
    <m/>
    <m/>
    <n v="2.2000000000000002"/>
    <n v="8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26T00:00:00"/>
    <s v="Discovery"/>
    <m/>
    <n v="514.52765624999995"/>
    <n v="0.314284375"/>
    <n v="0.32642499999999997"/>
    <n v="0.29305625000000002"/>
    <n v="0.21416875000000002"/>
    <n v="0.30466875000000004"/>
    <n v="0.32801875000000003"/>
    <n v="0.254824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27T00:00:00"/>
    <s v="Discovery"/>
    <m/>
    <n v="510.05765624999998"/>
    <n v="0.29009062499999999"/>
    <n v="0.31770625000000002"/>
    <n v="0.29407499999999998"/>
    <n v="0.21454375000000003"/>
    <n v="0.30484374999999997"/>
    <n v="0.32810625000000004"/>
    <n v="0.254724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28T00:00:00"/>
    <s v="Discovery"/>
    <m/>
    <n v="504.08249999999992"/>
    <n v="0.26608124999999999"/>
    <n v="0.30734375000000003"/>
    <n v="0.29127500000000001"/>
    <n v="0.21442500000000003"/>
    <n v="0.30485625000000005"/>
    <n v="0.32818125000000004"/>
    <n v="0.254825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29T00:00:00"/>
    <s v="Discovery"/>
    <m/>
    <n v="500.55140624999996"/>
    <n v="0.25082187499999997"/>
    <n v="0.30088749999999997"/>
    <n v="0.29027500000000001"/>
    <n v="0.21453125000000001"/>
    <n v="0.30487500000000001"/>
    <n v="0.32816249999999997"/>
    <n v="0.254806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1-30T00:00:00"/>
    <s v="Discovery"/>
    <m/>
    <n v="497.13421875"/>
    <n v="0.238684375"/>
    <n v="0.29436875000000001"/>
    <n v="0.28835624999999998"/>
    <n v="0.21435000000000001"/>
    <n v="0.30481249999999999"/>
    <n v="0.32823124999999997"/>
    <n v="0.25483750000000005"/>
    <m/>
    <m/>
    <m/>
    <m/>
    <m/>
    <m/>
    <m/>
    <m/>
    <m/>
    <m/>
    <m/>
    <m/>
    <m/>
    <m/>
    <m/>
    <m/>
    <n v="0.44616613601210892"/>
    <n v="0.29518331192583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01T00:00:00"/>
    <s v="Discovery"/>
    <m/>
    <n v="493.69265625000003"/>
    <n v="0.227290625"/>
    <n v="0.28774374999999996"/>
    <n v="0.28635625000000003"/>
    <n v="0.21408125"/>
    <n v="0.30467500000000003"/>
    <n v="0.32826250000000001"/>
    <n v="0.25475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02T00:00:00"/>
    <s v="Discovery"/>
    <m/>
    <n v="486.91640625000002"/>
    <n v="0.20871562500000002"/>
    <n v="0.27538125000000002"/>
    <n v="0.2804875"/>
    <n v="0.21316874999999999"/>
    <n v="0.30440624999999999"/>
    <n v="0.32819999999999999"/>
    <n v="0.25474374999999999"/>
    <m/>
    <m/>
    <m/>
    <m/>
    <m/>
    <m/>
    <m/>
    <m/>
    <m/>
    <m/>
    <m/>
    <m/>
    <m/>
    <m/>
    <m/>
    <n v="8.6999999999999993"/>
    <m/>
    <m/>
    <m/>
    <m/>
    <m/>
    <n v="3.35"/>
    <n v="8.69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03T00:00:00"/>
    <s v="Discovery"/>
    <m/>
    <n v="532.51312499999995"/>
    <n v="0.34798750000000001"/>
    <n v="0.34683750000000002"/>
    <n v="0.31944375000000003"/>
    <n v="0.22066250000000001"/>
    <n v="0.30445"/>
    <n v="0.32824375"/>
    <n v="0.25483125000000001"/>
    <m/>
    <m/>
    <m/>
    <m/>
    <n v="4.961905775"/>
    <n v="380.33449999999999"/>
    <n v="86.609749999999991"/>
    <m/>
    <m/>
    <m/>
    <m/>
    <m/>
    <m/>
    <m/>
    <n v="0"/>
    <m/>
    <m/>
    <m/>
    <n v="8.1912620450930885E-3"/>
    <n v="4.3778200000000003E-2"/>
    <n v="5.3444999999999991"/>
    <m/>
    <m/>
    <n v="1.2"/>
    <n v="2.7045961926478471E-2"/>
    <n v="1.8799715750000001"/>
    <n v="69.510249999999999"/>
    <m/>
    <m/>
    <m/>
    <m/>
    <m/>
    <m/>
    <m/>
    <m/>
    <m/>
    <n v="1.5653666749999999"/>
    <m/>
    <n v="86.609749999999991"/>
    <n v="1.8073792788918106E-2"/>
    <n v="6.7290598300360945E-3"/>
    <n v="1.4727893249999999"/>
    <m/>
    <n v="218.86999999999998"/>
    <m/>
    <m/>
    <m/>
    <m/>
    <m/>
    <m/>
    <m/>
    <m/>
    <m/>
    <m/>
    <m/>
    <m/>
    <m/>
    <m/>
    <m/>
    <m/>
    <m/>
    <m/>
    <m/>
    <m/>
    <m/>
  </r>
  <r>
    <s v="Lincoln2015Nit0IrrFull"/>
    <d v="2015-12-04T00:00:00"/>
    <s v="Discovery"/>
    <m/>
    <n v="527.44640625"/>
    <n v="0.31794687500000002"/>
    <n v="0.33988750000000001"/>
    <n v="0.32186875000000004"/>
    <n v="0.21982499999999999"/>
    <n v="0.30449375000000001"/>
    <n v="0.32823750000000002"/>
    <n v="0.2548125"/>
    <m/>
    <m/>
    <m/>
    <m/>
    <m/>
    <m/>
    <m/>
    <m/>
    <m/>
    <m/>
    <m/>
    <m/>
    <m/>
    <m/>
    <m/>
    <m/>
    <n v="0.47382610451235263"/>
    <n v="0.345949212875908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05T00:00:00"/>
    <s v="Discovery"/>
    <m/>
    <n v="523.43343749999997"/>
    <n v="0.29941249999999997"/>
    <n v="0.33355625"/>
    <n v="0.320525"/>
    <n v="0.22030624999999998"/>
    <n v="0.30433125"/>
    <n v="0.32832499999999998"/>
    <n v="0.254806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06T00:00:00"/>
    <s v="Discovery"/>
    <m/>
    <n v="519.83765625000001"/>
    <n v="0.284871875"/>
    <n v="0.32745000000000002"/>
    <n v="0.31848749999999998"/>
    <n v="0.22064375"/>
    <n v="0.30431874999999997"/>
    <n v="0.32831250000000001"/>
    <n v="0.254868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07T00:00:00"/>
    <s v="Discovery"/>
    <m/>
    <n v="515.61562500000002"/>
    <n v="0.27081250000000001"/>
    <n v="0.32062499999999999"/>
    <n v="0.31513124999999997"/>
    <n v="0.2205375"/>
    <n v="0.30428125"/>
    <n v="0.32827499999999998"/>
    <n v="0.25477499999999997"/>
    <m/>
    <m/>
    <m/>
    <m/>
    <m/>
    <m/>
    <m/>
    <m/>
    <m/>
    <m/>
    <m/>
    <m/>
    <m/>
    <m/>
    <m/>
    <m/>
    <n v="0.39474907025783967"/>
    <n v="0.313399571547868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08T00:00:00"/>
    <s v="Discovery"/>
    <m/>
    <n v="510.52359375000003"/>
    <n v="0.25457812499999999"/>
    <n v="0.31254999999999999"/>
    <n v="0.31074374999999999"/>
    <n v="0.22018125"/>
    <n v="0.30415000000000003"/>
    <n v="0.32833125000000002"/>
    <n v="0.25477499999999997"/>
    <m/>
    <m/>
    <m/>
    <m/>
    <m/>
    <m/>
    <m/>
    <m/>
    <m/>
    <m/>
    <m/>
    <m/>
    <m/>
    <m/>
    <m/>
    <n v="8.6999999999999993"/>
    <m/>
    <m/>
    <m/>
    <m/>
    <m/>
    <n v="4.0999999999999996"/>
    <n v="8.69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09T00:00:00"/>
    <s v="Discovery"/>
    <m/>
    <n v="506.05828125000005"/>
    <n v="0.24110937500000001"/>
    <n v="0.3051875"/>
    <n v="0.30699374999999995"/>
    <n v="0.21975"/>
    <n v="0.30399375000000001"/>
    <n v="0.32824375"/>
    <n v="0.2547312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10T00:00:00"/>
    <s v="Discovery"/>
    <m/>
    <n v="500.00296874999992"/>
    <n v="0.225121875"/>
    <n v="0.29468125000000001"/>
    <n v="0.30111874999999999"/>
    <n v="0.21884375"/>
    <n v="0.30390624999999999"/>
    <n v="0.32819374999999995"/>
    <n v="0.25471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11T00:00:00"/>
    <s v="Discovery"/>
    <m/>
    <n v="495.95578124999997"/>
    <n v="0.21442812499999997"/>
    <n v="0.28679375000000001"/>
    <n v="0.29763125000000001"/>
    <n v="0.21823749999999997"/>
    <n v="0.30393749999999997"/>
    <n v="0.32811875000000001"/>
    <n v="0.25464999999999999"/>
    <m/>
    <m/>
    <m/>
    <m/>
    <m/>
    <m/>
    <m/>
    <m/>
    <m/>
    <m/>
    <m/>
    <m/>
    <m/>
    <m/>
    <m/>
    <m/>
    <n v="0.61089440361660796"/>
    <n v="0.26727912271771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12T00:00:00"/>
    <s v="Discovery"/>
    <m/>
    <n v="492.10921875000003"/>
    <n v="0.205996875"/>
    <n v="0.27959375000000003"/>
    <n v="0.29373125"/>
    <n v="0.21748124999999999"/>
    <n v="0.30373125000000001"/>
    <n v="0.32810624999999999"/>
    <n v="0.2545187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13T00:00:00"/>
    <s v="Discovery"/>
    <m/>
    <n v="489.0440625"/>
    <n v="0.198875"/>
    <n v="0.27371875000000001"/>
    <n v="0.29071875000000003"/>
    <n v="0.21673124999999999"/>
    <n v="0.30370625000000001"/>
    <n v="0.32816875000000001"/>
    <n v="0.2545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14T00:00:00"/>
    <s v="Discovery"/>
    <m/>
    <n v="484.51546874999997"/>
    <n v="0.19064062500000001"/>
    <n v="0.26580000000000004"/>
    <n v="0.28558125000000001"/>
    <n v="0.21534375"/>
    <n v="0.30334374999999997"/>
    <n v="0.32811249999999997"/>
    <n v="0.25445000000000001"/>
    <m/>
    <m/>
    <m/>
    <m/>
    <m/>
    <m/>
    <m/>
    <m/>
    <m/>
    <m/>
    <m/>
    <m/>
    <m/>
    <m/>
    <m/>
    <m/>
    <n v="0.4547681254643765"/>
    <n v="0.21283444893985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15T00:00:00"/>
    <s v="Discovery"/>
    <m/>
    <n v="480.65531249999998"/>
    <n v="0.18338749999999998"/>
    <n v="0.25860624999999998"/>
    <n v="0.28166875000000002"/>
    <n v="0.21401875000000001"/>
    <n v="0.30309375"/>
    <n v="0.32799374999999997"/>
    <n v="0.25441249999999999"/>
    <m/>
    <m/>
    <m/>
    <m/>
    <n v="6.5376657749999989"/>
    <n v="530.42775000000006"/>
    <n v="153.42125000000001"/>
    <m/>
    <m/>
    <m/>
    <m/>
    <m/>
    <m/>
    <m/>
    <n v="0"/>
    <m/>
    <m/>
    <m/>
    <n v="5.7755635644124084E-3"/>
    <n v="6.1297499999999991E-2"/>
    <n v="10.613249999999999"/>
    <m/>
    <m/>
    <n v="1.1525000000000001"/>
    <n v="2.5624040988502315E-2"/>
    <n v="1.7160420250000001"/>
    <n v="66.97"/>
    <m/>
    <m/>
    <m/>
    <m/>
    <m/>
    <m/>
    <m/>
    <m/>
    <m/>
    <n v="2.6611289"/>
    <m/>
    <n v="153.42125000000001"/>
    <n v="1.7345243243683646E-2"/>
    <n v="7.0108027683220987E-3"/>
    <n v="2.0991973499999999"/>
    <m/>
    <n v="299.42325"/>
    <m/>
    <m/>
    <m/>
    <m/>
    <m/>
    <m/>
    <m/>
    <m/>
    <m/>
    <m/>
    <m/>
    <m/>
    <m/>
    <m/>
    <m/>
    <m/>
    <m/>
    <m/>
    <m/>
    <m/>
    <m/>
  </r>
  <r>
    <s v="Lincoln2015Nit0IrrFull"/>
    <d v="2015-12-16T00:00:00"/>
    <s v="Discovery"/>
    <m/>
    <n v="478.36874999999998"/>
    <n v="0.17928125"/>
    <n v="0.25393125"/>
    <n v="0.27934999999999999"/>
    <n v="0.21333750000000001"/>
    <n v="0.30295625000000004"/>
    <n v="0.32795624999999995"/>
    <n v="0.25435625000000001"/>
    <m/>
    <m/>
    <m/>
    <m/>
    <m/>
    <m/>
    <m/>
    <m/>
    <m/>
    <m/>
    <m/>
    <m/>
    <m/>
    <m/>
    <m/>
    <n v="8.6999999999999993"/>
    <m/>
    <m/>
    <m/>
    <m/>
    <m/>
    <n v="4.5999999999999996"/>
    <n v="8.69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17T00:00:00"/>
    <s v="Discovery"/>
    <m/>
    <n v="475.98328125"/>
    <n v="0.175853125"/>
    <n v="0.24935624999999997"/>
    <n v="0.27668749999999998"/>
    <n v="0.21236250000000001"/>
    <n v="0.30274999999999996"/>
    <n v="0.32787500000000003"/>
    <n v="0.254331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18T00:00:00"/>
    <s v="Discovery"/>
    <m/>
    <n v="472.86328124999994"/>
    <n v="0.17164687499999998"/>
    <n v="0.24377499999999996"/>
    <n v="0.27304375000000003"/>
    <n v="0.21095625000000001"/>
    <n v="0.30246875000000001"/>
    <n v="0.32777499999999998"/>
    <n v="0.25425624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19T00:00:00"/>
    <s v="Discovery"/>
    <m/>
    <n v="470.63109374999999"/>
    <n v="0.16809062499999999"/>
    <n v="0.23973749999999999"/>
    <n v="0.27097500000000002"/>
    <n v="0.20987499999999998"/>
    <n v="0.3021625"/>
    <n v="0.32771249999999996"/>
    <n v="0.2541312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20T00:00:00"/>
    <s v="Discovery"/>
    <m/>
    <n v="468.35718750000001"/>
    <n v="0.16524374999999999"/>
    <n v="0.23581249999999998"/>
    <n v="0.2684125"/>
    <n v="0.20868124999999998"/>
    <n v="0.301875"/>
    <n v="0.32758749999999998"/>
    <n v="0.2541062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21T00:00:00"/>
    <s v="Discovery"/>
    <m/>
    <n v="462.984375"/>
    <n v="0.15739999999999998"/>
    <n v="0.22757499999999997"/>
    <n v="0.26198125"/>
    <n v="0.20601875"/>
    <n v="0.30135000000000001"/>
    <n v="0.32742499999999997"/>
    <n v="0.25401875000000002"/>
    <m/>
    <m/>
    <m/>
    <m/>
    <m/>
    <m/>
    <m/>
    <m/>
    <m/>
    <m/>
    <m/>
    <m/>
    <m/>
    <m/>
    <m/>
    <m/>
    <n v="0.37714392012507869"/>
    <n v="0.258471300557853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22T00:00:00"/>
    <s v="Discovery"/>
    <m/>
    <n v="461.50406249999997"/>
    <n v="0.15346874999999999"/>
    <n v="0.22476250000000003"/>
    <n v="0.26137500000000002"/>
    <n v="0.20546249999999999"/>
    <n v="0.30120000000000002"/>
    <n v="0.32731250000000001"/>
    <n v="0.25388125"/>
    <m/>
    <m/>
    <m/>
    <m/>
    <m/>
    <m/>
    <m/>
    <m/>
    <m/>
    <m/>
    <m/>
    <m/>
    <m/>
    <m/>
    <m/>
    <n v="8.6999999999999993"/>
    <m/>
    <m/>
    <m/>
    <m/>
    <m/>
    <n v="4.8"/>
    <n v="8.69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23T00:00:00"/>
    <s v="Discovery"/>
    <m/>
    <n v="458.72765625"/>
    <n v="0.15088437499999999"/>
    <n v="0.22031250000000002"/>
    <n v="0.25775625000000002"/>
    <n v="0.2038375"/>
    <n v="0.30094375000000001"/>
    <n v="0.32718125000000003"/>
    <n v="0.253774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24T00:00:00"/>
    <s v="Discovery"/>
    <m/>
    <n v="491.70656249999996"/>
    <n v="0.28295000000000003"/>
    <n v="0.28853124999999996"/>
    <n v="0.26961874999999996"/>
    <n v="0.20216875000000001"/>
    <n v="0.3006625"/>
    <n v="0.32711875000000001"/>
    <n v="0.25371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25T00:00:00"/>
    <s v="Discovery"/>
    <m/>
    <n v="486.24093749999997"/>
    <n v="0.2587875"/>
    <n v="0.28105625000000001"/>
    <n v="0.26887499999999998"/>
    <n v="0.20103124999999999"/>
    <n v="0.30028125"/>
    <n v="0.32699374999999997"/>
    <n v="0.253700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26T00:00:00"/>
    <s v="Discovery"/>
    <m/>
    <n v="481.59421875000004"/>
    <n v="0.23933437499999999"/>
    <n v="0.27421875000000001"/>
    <n v="0.26806249999999998"/>
    <n v="0.20016249999999999"/>
    <n v="0.29998749999999996"/>
    <n v="0.3268375"/>
    <n v="0.253487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27T00:00:00"/>
    <s v="Discovery"/>
    <m/>
    <n v="477.41062499999998"/>
    <n v="0.22291250000000001"/>
    <n v="0.26778750000000001"/>
    <n v="0.26688124999999996"/>
    <n v="0.19937500000000002"/>
    <n v="0.29967500000000002"/>
    <n v="0.32663750000000003"/>
    <n v="0.2534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28T00:00:00"/>
    <s v="Discovery"/>
    <m/>
    <n v="473.30062500000003"/>
    <n v="0.20878750000000001"/>
    <n v="0.26114999999999999"/>
    <n v="0.26515625000000004"/>
    <n v="0.1983375"/>
    <n v="0.29929375000000003"/>
    <n v="0.32651249999999998"/>
    <n v="0.2534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29T00:00:00"/>
    <s v="Discovery"/>
    <m/>
    <n v="469.19531250000006"/>
    <n v="0.19604374999999999"/>
    <n v="0.25408750000000002"/>
    <n v="0.26298125"/>
    <n v="0.1973375"/>
    <n v="0.29886875000000002"/>
    <n v="0.32633749999999995"/>
    <n v="0.2533937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30T00:00:00"/>
    <s v="Discovery"/>
    <m/>
    <n v="466.71937500000001"/>
    <n v="0.18840000000000001"/>
    <n v="0.2490125"/>
    <n v="0.26202500000000001"/>
    <n v="0.19685"/>
    <n v="0.29864999999999997"/>
    <n v="0.32619999999999993"/>
    <n v="0.25329999999999997"/>
    <m/>
    <m/>
    <m/>
    <m/>
    <m/>
    <m/>
    <m/>
    <m/>
    <m/>
    <m/>
    <m/>
    <m/>
    <m/>
    <m/>
    <m/>
    <n v="8.6999999999999993"/>
    <n v="0.53217662491243189"/>
    <n v="0.22137430930238852"/>
    <m/>
    <m/>
    <m/>
    <n v="5.3"/>
    <n v="8.69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5-12-31T00:00:00"/>
    <s v="Discovery"/>
    <m/>
    <n v="498.3721875"/>
    <n v="0.2964"/>
    <n v="0.31195624999999999"/>
    <n v="0.28355625000000001"/>
    <n v="0.19597500000000001"/>
    <n v="0.29829375000000002"/>
    <n v="0.326075"/>
    <n v="0.25316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01T00:00:00"/>
    <s v="Discovery"/>
    <m/>
    <n v="493.20562500000005"/>
    <n v="0.27512500000000001"/>
    <n v="0.30448750000000002"/>
    <n v="0.2820125"/>
    <n v="0.19553749999999998"/>
    <n v="0.29775000000000001"/>
    <n v="0.32589374999999998"/>
    <n v="0.25301874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02T00:00:00"/>
    <s v="Discovery"/>
    <m/>
    <n v="491.61562499999997"/>
    <n v="0.26528125000000002"/>
    <n v="0.30055624999999997"/>
    <n v="0.28326249999999997"/>
    <n v="0.19615625"/>
    <n v="0.29777500000000001"/>
    <n v="0.32564375000000001"/>
    <n v="0.252962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03T00:00:00"/>
    <s v="Discovery"/>
    <m/>
    <n v="490.44843750000001"/>
    <n v="0.25812499999999999"/>
    <n v="0.29783124999999999"/>
    <n v="0.28383124999999998"/>
    <n v="0.19673750000000001"/>
    <n v="0.29780624999999999"/>
    <n v="0.32560624999999999"/>
    <n v="0.252868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04T00:00:00"/>
    <s v="Discovery"/>
    <m/>
    <n v="487.09312499999999"/>
    <n v="0.24611250000000001"/>
    <n v="0.2928"/>
    <n v="0.28193750000000001"/>
    <n v="0.1966"/>
    <n v="0.29746875"/>
    <n v="0.32548125"/>
    <n v="0.2526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05T00:00:00"/>
    <s v="Discovery"/>
    <m/>
    <n v="483.22734375000005"/>
    <n v="0.23345312500000001"/>
    <n v="0.28648750000000001"/>
    <n v="0.27939375"/>
    <n v="0.19619375"/>
    <n v="0.29720625000000001"/>
    <n v="0.32535625000000001"/>
    <n v="0.25263750000000001"/>
    <m/>
    <m/>
    <m/>
    <m/>
    <m/>
    <m/>
    <m/>
    <m/>
    <m/>
    <m/>
    <m/>
    <m/>
    <m/>
    <m/>
    <m/>
    <m/>
    <m/>
    <n v="0.22011297840095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06T00:00:00"/>
    <s v="Discovery"/>
    <m/>
    <n v="479.31281250000006"/>
    <n v="0.22094999999999998"/>
    <n v="0.27998125000000001"/>
    <n v="0.27715000000000001"/>
    <n v="0.19581875000000001"/>
    <n v="0.29678125"/>
    <n v="0.32511875000000001"/>
    <n v="0.25237500000000002"/>
    <m/>
    <m/>
    <m/>
    <m/>
    <n v="7.6987436000000002"/>
    <n v="644.62025000000006"/>
    <n v="422.73699999999997"/>
    <m/>
    <n v="5.9170603000000002"/>
    <n v="1.5850460524476223E-2"/>
    <m/>
    <n v="4.9601044249999999"/>
    <m/>
    <m/>
    <n v="312.93124999999998"/>
    <n v="8.6999999999999993"/>
    <n v="0.44677102826742132"/>
    <m/>
    <n v="6.1870781261692742E-3"/>
    <n v="8.2677925000000013E-2"/>
    <n v="13.363"/>
    <n v="5.3"/>
    <n v="8.6999999999999993"/>
    <n v="0.61499999999999999"/>
    <n v="2.0401180292365997E-2"/>
    <n v="0.80072082499999997"/>
    <n v="39.248750000000001"/>
    <m/>
    <m/>
    <m/>
    <m/>
    <m/>
    <m/>
    <m/>
    <m/>
    <m/>
    <n v="0.95695587500000001"/>
    <m/>
    <n v="109.80574999999999"/>
    <n v="8.7149887414821187E-3"/>
    <n v="5.3067678256528712E-3"/>
    <n v="0.89828454999999996"/>
    <m/>
    <n v="169.2715"/>
    <m/>
    <m/>
    <m/>
    <m/>
    <m/>
    <m/>
    <m/>
    <m/>
    <m/>
    <m/>
    <m/>
    <m/>
    <m/>
    <m/>
    <m/>
    <m/>
    <m/>
    <m/>
    <m/>
    <m/>
    <m/>
  </r>
  <r>
    <s v="Lincoln2015Nit0IrrFull"/>
    <d v="2016-01-07T00:00:00"/>
    <s v="Discovery"/>
    <m/>
    <n v="509.57812499999994"/>
    <n v="0.32087500000000002"/>
    <n v="0.34273750000000003"/>
    <n v="0.29667499999999997"/>
    <n v="0.19650000000000001"/>
    <n v="0.29648125000000003"/>
    <n v="0.32487500000000002"/>
    <n v="0.2522562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08T00:00:00"/>
    <s v="Discovery"/>
    <m/>
    <n v="508.40296875000007"/>
    <n v="0.30314687499999998"/>
    <n v="0.33688125000000002"/>
    <n v="0.30433749999999998"/>
    <n v="0.19741249999999999"/>
    <n v="0.29613125000000001"/>
    <n v="0.32468125000000003"/>
    <n v="0.2520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09T00:00:00"/>
    <s v="Discovery"/>
    <m/>
    <n v="505.63078124999993"/>
    <n v="0.28897187499999999"/>
    <n v="0.33002500000000001"/>
    <n v="0.30531874999999997"/>
    <n v="0.19820625000000003"/>
    <n v="0.29595625000000003"/>
    <n v="0.32456249999999998"/>
    <n v="0.2518937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10T00:00:00"/>
    <s v="Discovery"/>
    <m/>
    <n v="502.00171875000001"/>
    <n v="0.27483437500000002"/>
    <n v="0.32296875000000003"/>
    <n v="0.30374999999999996"/>
    <n v="0.19874375"/>
    <n v="0.29579374999999997"/>
    <n v="0.32434374999999999"/>
    <n v="0.251806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11T00:00:00"/>
    <s v="Discovery"/>
    <m/>
    <n v="498.30515624999998"/>
    <n v="0.26120937499999997"/>
    <n v="0.31641249999999999"/>
    <n v="0.30161874999999999"/>
    <n v="0.19902500000000001"/>
    <n v="0.29567500000000002"/>
    <n v="0.32429374999999999"/>
    <n v="0.25159375"/>
    <m/>
    <m/>
    <m/>
    <m/>
    <m/>
    <m/>
    <m/>
    <m/>
    <m/>
    <m/>
    <m/>
    <m/>
    <m/>
    <m/>
    <m/>
    <m/>
    <n v="0.4027369119517959"/>
    <n v="0.221856356753956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12T00:00:00"/>
    <s v="Discovery"/>
    <m/>
    <n v="493.44328125000004"/>
    <n v="0.246559375"/>
    <n v="0.30815000000000003"/>
    <n v="0.29776875000000003"/>
    <n v="0.19900625"/>
    <n v="0.29531249999999998"/>
    <n v="0.32398125"/>
    <n v="0.251387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13T00:00:00"/>
    <s v="Discovery"/>
    <m/>
    <n v="490.61015624999999"/>
    <n v="0.235853125"/>
    <n v="0.30226874999999997"/>
    <n v="0.29647499999999999"/>
    <n v="0.19951874999999999"/>
    <n v="0.29533124999999999"/>
    <n v="0.32378124999999996"/>
    <n v="0.25119999999999998"/>
    <m/>
    <m/>
    <m/>
    <m/>
    <m/>
    <m/>
    <m/>
    <m/>
    <m/>
    <m/>
    <m/>
    <m/>
    <m/>
    <m/>
    <m/>
    <n v="8.6999999999999993"/>
    <m/>
    <m/>
    <m/>
    <m/>
    <m/>
    <n v="5.8"/>
    <n v="8.69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14T00:00:00"/>
    <s v="Discovery"/>
    <m/>
    <n v="486.89296874999997"/>
    <n v="0.22545937499999999"/>
    <n v="0.29531875000000002"/>
    <n v="0.29315000000000002"/>
    <n v="0.19946249999999999"/>
    <n v="0.29519375000000003"/>
    <n v="0.32371875"/>
    <n v="0.25106249999999997"/>
    <m/>
    <m/>
    <m/>
    <m/>
    <m/>
    <m/>
    <m/>
    <m/>
    <m/>
    <m/>
    <m/>
    <m/>
    <m/>
    <m/>
    <m/>
    <m/>
    <n v="0.46280289094674809"/>
    <n v="0.163413764196639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15T00:00:00"/>
    <s v="Discovery"/>
    <m/>
    <n v="483.48"/>
    <n v="0.21618750000000003"/>
    <n v="0.28865000000000002"/>
    <n v="0.29025000000000001"/>
    <n v="0.19952500000000001"/>
    <n v="0.29510000000000003"/>
    <n v="0.32345625"/>
    <n v="0.25085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16T00:00:00"/>
    <s v="Discovery"/>
    <m/>
    <n v="481.84453125000005"/>
    <n v="0.21117812499999999"/>
    <n v="0.28463125"/>
    <n v="0.28919375000000003"/>
    <n v="0.19978124999999999"/>
    <n v="0.29514375000000004"/>
    <n v="0.32339999999999997"/>
    <n v="0.250724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17T00:00:00"/>
    <s v="Discovery"/>
    <m/>
    <n v="480.68671875000007"/>
    <n v="0.20802187500000002"/>
    <n v="0.28151874999999998"/>
    <n v="0.28831249999999997"/>
    <n v="0.20018125000000001"/>
    <n v="0.29517499999999997"/>
    <n v="0.32328124999999996"/>
    <n v="0.250568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18T00:00:00"/>
    <s v="Discovery"/>
    <m/>
    <n v="479.65031250000004"/>
    <n v="0.20561875000000002"/>
    <n v="0.27890000000000004"/>
    <n v="0.287275"/>
    <n v="0.20040625000000001"/>
    <n v="0.29528750000000004"/>
    <n v="0.32324375"/>
    <n v="0.250362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19T00:00:00"/>
    <s v="Discovery"/>
    <m/>
    <n v="478.3964062500001"/>
    <n v="0.20284687500000001"/>
    <n v="0.27615000000000001"/>
    <n v="0.28601874999999999"/>
    <n v="0.200575"/>
    <n v="0.295325"/>
    <n v="0.323075"/>
    <n v="0.25016249999999995"/>
    <m/>
    <m/>
    <m/>
    <m/>
    <m/>
    <m/>
    <m/>
    <m/>
    <m/>
    <m/>
    <m/>
    <m/>
    <m/>
    <m/>
    <m/>
    <n v="8.6999999999999993"/>
    <n v="0.5005917485843282"/>
    <n v="0.10548828295338117"/>
    <m/>
    <m/>
    <m/>
    <n v="6.8"/>
    <n v="8.69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20T00:00:00"/>
    <s v="Discovery"/>
    <m/>
    <n v="476.16843749999998"/>
    <n v="0.19914375000000001"/>
    <n v="0.27252500000000002"/>
    <n v="0.28325624999999999"/>
    <n v="0.20023125"/>
    <n v="0.29500000000000004"/>
    <n v="0.32287500000000002"/>
    <n v="0.25003125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21T00:00:00"/>
    <s v="Discovery"/>
    <m/>
    <n v="473.38875000000002"/>
    <n v="0.19382499999999997"/>
    <n v="0.26777499999999999"/>
    <n v="0.28014375000000002"/>
    <n v="0.19953124999999999"/>
    <n v="0.29492499999999999"/>
    <n v="0.32271875"/>
    <n v="0.249843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22T00:00:00"/>
    <s v="Discovery"/>
    <m/>
    <n v="470.65124999999995"/>
    <n v="0.18860624999999998"/>
    <n v="0.26299375000000003"/>
    <n v="0.27725625000000004"/>
    <n v="0.19893749999999999"/>
    <n v="0.29459999999999997"/>
    <n v="0.32259375000000001"/>
    <n v="0.24964999999999998"/>
    <m/>
    <m/>
    <m/>
    <m/>
    <m/>
    <m/>
    <m/>
    <m/>
    <m/>
    <m/>
    <m/>
    <m/>
    <m/>
    <m/>
    <m/>
    <m/>
    <n v="0.39306664227317006"/>
    <n v="4.768855515067629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23T00:00:00"/>
    <s v="Discovery"/>
    <m/>
    <n v="468.55734374999997"/>
    <n v="0.18359687499999999"/>
    <n v="0.25881874999999999"/>
    <n v="0.27550624999999995"/>
    <n v="0.19863124999999998"/>
    <n v="0.29448750000000001"/>
    <n v="0.32245625"/>
    <n v="0.249568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24T00:00:00"/>
    <s v="Discovery"/>
    <m/>
    <n v="467.19515625000003"/>
    <n v="0.17972187500000003"/>
    <n v="0.25522499999999998"/>
    <n v="0.27461875000000002"/>
    <n v="0.19886875000000001"/>
    <n v="0.29462500000000003"/>
    <n v="0.32240000000000002"/>
    <n v="0.24933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25T00:00:00"/>
    <s v="Discovery"/>
    <m/>
    <n v="465.92484374999998"/>
    <n v="0.177221875"/>
    <n v="0.25218125000000002"/>
    <n v="0.27344374999999999"/>
    <n v="0.19861875000000001"/>
    <n v="0.29473749999999999"/>
    <n v="0.32239374999999998"/>
    <n v="0.24918750000000001"/>
    <m/>
    <m/>
    <m/>
    <m/>
    <m/>
    <m/>
    <m/>
    <m/>
    <m/>
    <m/>
    <m/>
    <m/>
    <m/>
    <m/>
    <m/>
    <m/>
    <n v="0.46191844152389916"/>
    <n v="2.197220360518681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26T00:00:00"/>
    <s v="Discovery"/>
    <m/>
    <n v="465.04031250000003"/>
    <n v="0.17477500000000001"/>
    <n v="0.24964375"/>
    <n v="0.27249374999999998"/>
    <n v="0.19885625000000001"/>
    <n v="0.29498124999999997"/>
    <n v="0.32242500000000002"/>
    <n v="0.2491687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27T00:00:00"/>
    <s v="Discovery"/>
    <m/>
    <n v="464.14734374999995"/>
    <n v="0.173446875"/>
    <n v="0.24754375000000001"/>
    <n v="0.27131875"/>
    <n v="0.19873125"/>
    <n v="0.29501875"/>
    <n v="0.32255624999999999"/>
    <n v="0.24903750000000002"/>
    <m/>
    <m/>
    <m/>
    <n v="1.4"/>
    <m/>
    <m/>
    <m/>
    <m/>
    <m/>
    <m/>
    <m/>
    <m/>
    <m/>
    <m/>
    <m/>
    <n v="8.6999999999999993"/>
    <m/>
    <m/>
    <m/>
    <m/>
    <m/>
    <n v="7.95"/>
    <n v="8.69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28T00:00:00"/>
    <s v="Discovery"/>
    <m/>
    <n v="463.27640625000004"/>
    <n v="0.17251562500000001"/>
    <n v="0.24581874999999997"/>
    <n v="0.27010625000000005"/>
    <n v="0.19848750000000001"/>
    <n v="0.29501250000000001"/>
    <n v="0.32248125"/>
    <n v="0.2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29T00:00:00"/>
    <s v="Discovery"/>
    <m/>
    <n v="462.34265625"/>
    <n v="0.171684375"/>
    <n v="0.24433749999999999"/>
    <n v="0.26902500000000001"/>
    <n v="0.19809374999999999"/>
    <n v="0.29486249999999997"/>
    <n v="0.32241874999999998"/>
    <n v="0.24873125000000001"/>
    <m/>
    <m/>
    <m/>
    <m/>
    <m/>
    <m/>
    <m/>
    <m/>
    <m/>
    <m/>
    <m/>
    <m/>
    <m/>
    <m/>
    <m/>
    <m/>
    <m/>
    <n v="1.482875125712076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30T00:00:00"/>
    <s v="Discovery"/>
    <m/>
    <n v="461.48765624999999"/>
    <n v="0.16979687500000001"/>
    <n v="0.2427125"/>
    <n v="0.26832499999999998"/>
    <n v="0.19791875000000003"/>
    <n v="0.29476249999999998"/>
    <n v="0.32220625000000003"/>
    <n v="0.2488249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1-31T00:00:00"/>
    <s v="Discovery"/>
    <m/>
    <n v="460.57781250000005"/>
    <n v="0.16847500000000001"/>
    <n v="0.24123125000000001"/>
    <n v="0.26739375000000004"/>
    <n v="0.19754374999999999"/>
    <n v="0.29469374999999998"/>
    <n v="0.32213124999999998"/>
    <n v="0.24864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2-01T00:00:00"/>
    <s v="Discovery"/>
    <m/>
    <n v="459.77484374999995"/>
    <n v="0.167134375"/>
    <n v="0.24014375000000002"/>
    <n v="0.26668124999999998"/>
    <n v="0.19731874999999999"/>
    <n v="0.29457499999999998"/>
    <n v="0.32193125"/>
    <n v="0.24843750000000001"/>
    <m/>
    <m/>
    <m/>
    <m/>
    <m/>
    <m/>
    <m/>
    <m/>
    <m/>
    <m/>
    <m/>
    <m/>
    <m/>
    <m/>
    <m/>
    <m/>
    <n v="0.40771394432590186"/>
    <n v="5.2224627509644115E-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2-02T00:00:00"/>
    <s v="Discovery"/>
    <m/>
    <n v="458.99531250000001"/>
    <n v="0.16555625000000002"/>
    <n v="0.23896250000000002"/>
    <n v="0.26607500000000001"/>
    <n v="0.19708124999999999"/>
    <n v="0.29443749999999996"/>
    <n v="0.32188125000000001"/>
    <n v="0.248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2-03T00:00:00"/>
    <s v="Discovery"/>
    <m/>
    <n v="458.42062499999997"/>
    <n v="0.16320625"/>
    <n v="0.23743124999999998"/>
    <n v="0.26582500000000003"/>
    <n v="0.19731875000000001"/>
    <n v="0.29464374999999998"/>
    <n v="0.3218375"/>
    <n v="0.24812500000000001"/>
    <m/>
    <m/>
    <m/>
    <m/>
    <m/>
    <m/>
    <m/>
    <m/>
    <m/>
    <m/>
    <m/>
    <m/>
    <m/>
    <m/>
    <m/>
    <n v="8.6999999999999993"/>
    <m/>
    <m/>
    <m/>
    <m/>
    <m/>
    <n v="8.35"/>
    <n v="8.69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2-04T00:00:00"/>
    <s v="Discovery"/>
    <m/>
    <n v="457.55953125000002"/>
    <n v="0.16134062499999999"/>
    <n v="0.23583124999999999"/>
    <n v="0.26510625000000004"/>
    <n v="0.19717499999999999"/>
    <n v="0.29455624999999996"/>
    <n v="0.32173125000000002"/>
    <n v="0.248043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2-05T00:00:00"/>
    <s v="Discovery"/>
    <m/>
    <n v="456.82546874999997"/>
    <n v="0.15826562499999999"/>
    <n v="0.23377499999999998"/>
    <n v="0.26479999999999998"/>
    <n v="0.19743125"/>
    <n v="0.29473125"/>
    <n v="0.32181874999999999"/>
    <n v="0.247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2-06T00:00:00"/>
    <s v="Discovery"/>
    <m/>
    <n v="456.04734374999998"/>
    <n v="0.156465625"/>
    <n v="0.23173749999999999"/>
    <n v="0.26382500000000003"/>
    <n v="0.19744999999999999"/>
    <n v="0.29498750000000001"/>
    <n v="0.32195000000000001"/>
    <n v="0.2478437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2-07T00:00:00"/>
    <s v="Discovery"/>
    <m/>
    <n v="455.23031250000003"/>
    <n v="0.15507500000000002"/>
    <n v="0.22994375"/>
    <n v="0.26291875000000003"/>
    <n v="0.19723750000000001"/>
    <n v="0.29505625000000002"/>
    <n v="0.32201249999999998"/>
    <n v="0.24770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2-08T00:00:00"/>
    <s v="Discovery"/>
    <m/>
    <n v="454.50609374999993"/>
    <n v="0.15413437499999999"/>
    <n v="0.22863125000000001"/>
    <n v="0.26190624999999995"/>
    <n v="0.19708124999999999"/>
    <n v="0.29503125000000002"/>
    <n v="0.32199374999999997"/>
    <n v="0.24762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2-09T00:00:00"/>
    <s v="Discovery"/>
    <m/>
    <n v="453.69468749999999"/>
    <n v="0.15236250000000001"/>
    <n v="0.22709375000000001"/>
    <n v="0.26111249999999997"/>
    <n v="0.19690000000000002"/>
    <n v="0.29504374999999999"/>
    <n v="0.32198749999999998"/>
    <n v="0.24754375000000001"/>
    <m/>
    <m/>
    <m/>
    <m/>
    <m/>
    <m/>
    <m/>
    <m/>
    <m/>
    <m/>
    <m/>
    <m/>
    <m/>
    <m/>
    <m/>
    <m/>
    <n v="0.44366779551830782"/>
    <n v="3.271547149399780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2-10T00:00:00"/>
    <s v="Discovery"/>
    <m/>
    <n v="452.78203125000005"/>
    <n v="0.15095312500000002"/>
    <n v="0.22560625000000001"/>
    <n v="0.26006249999999997"/>
    <n v="0.19664374999999998"/>
    <n v="0.29495000000000005"/>
    <n v="0.32191249999999999"/>
    <n v="0.24742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2-11T00:00:00"/>
    <s v="Discovery"/>
    <m/>
    <n v="452.16234374999999"/>
    <n v="0.149928125"/>
    <n v="0.22435000000000002"/>
    <n v="0.25937500000000002"/>
    <n v="0.19646249999999998"/>
    <n v="0.29500625000000003"/>
    <n v="0.32192499999999996"/>
    <n v="0.2472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2-12T00:00:00"/>
    <s v="Discovery"/>
    <m/>
    <n v="451.53984375000005"/>
    <n v="0.14831562500000001"/>
    <n v="0.2233"/>
    <n v="0.25894375000000003"/>
    <n v="0.19623750000000001"/>
    <n v="0.29502500000000004"/>
    <n v="0.32189999999999996"/>
    <n v="0.24721874999999999"/>
    <m/>
    <m/>
    <m/>
    <m/>
    <m/>
    <m/>
    <m/>
    <m/>
    <m/>
    <m/>
    <m/>
    <m/>
    <m/>
    <m/>
    <m/>
    <n v="8.6999999999999993"/>
    <m/>
    <m/>
    <m/>
    <m/>
    <m/>
    <n v="8.4499999999999993"/>
    <n v="8.69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2-13T00:00:00"/>
    <s v="Discovery"/>
    <m/>
    <n v="450.89437499999997"/>
    <n v="0.14624999999999999"/>
    <n v="0.22175"/>
    <n v="0.25854374999999996"/>
    <n v="0.19635"/>
    <n v="0.29497499999999999"/>
    <n v="0.32190000000000002"/>
    <n v="0.2472125"/>
    <m/>
    <m/>
    <m/>
    <m/>
    <n v="7.8088332000000005"/>
    <n v="610.90724999999998"/>
    <n v="468.70024999999998"/>
    <m/>
    <m/>
    <n v="1.7867441649483985E-2"/>
    <n v="4.7549999999999995E-2"/>
    <n v="6.696212375"/>
    <n v="7410.2885909312045"/>
    <m/>
    <n v="374.77175"/>
    <m/>
    <m/>
    <m/>
    <m/>
    <m/>
    <n v="27.835750000000001"/>
    <m/>
    <m/>
    <m/>
    <m/>
    <m/>
    <m/>
    <m/>
    <m/>
    <m/>
    <s v="HarvestRipe"/>
    <m/>
    <m/>
    <m/>
    <m/>
    <m/>
    <m/>
    <m/>
    <n v="93.928500000000014"/>
    <m/>
    <m/>
    <m/>
    <m/>
    <n v="114.37125"/>
    <n v="277.08989384933602"/>
    <m/>
    <m/>
    <m/>
    <m/>
    <m/>
    <m/>
    <m/>
    <m/>
    <m/>
    <m/>
    <m/>
    <m/>
    <m/>
    <m/>
    <m/>
    <m/>
    <m/>
    <m/>
    <m/>
    <m/>
  </r>
  <r>
    <s v="Lincoln2015Nit0IrrFull"/>
    <d v="2016-02-14T00:00:00"/>
    <s v="Discovery"/>
    <m/>
    <n v="450.10359375000002"/>
    <n v="0.14525312500000001"/>
    <n v="0.22043750000000001"/>
    <n v="0.25748124999999999"/>
    <n v="0.19610625000000001"/>
    <n v="0.29509375000000004"/>
    <n v="0.32187499999999997"/>
    <n v="0.2469437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2-15T00:00:00"/>
    <s v="Discovery"/>
    <m/>
    <n v="449.26828125000003"/>
    <n v="0.14327812500000001"/>
    <n v="0.21918124999999999"/>
    <n v="0.25673125000000002"/>
    <n v="0.19589374999999998"/>
    <n v="0.29499999999999998"/>
    <n v="0.3218375"/>
    <n v="0.2468687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Full"/>
    <d v="2016-02-16T00:00:00"/>
    <s v="Discovery"/>
    <m/>
    <m/>
    <m/>
    <m/>
    <m/>
    <m/>
    <m/>
    <m/>
    <m/>
    <m/>
    <m/>
    <m/>
    <m/>
    <m/>
    <m/>
    <m/>
    <m/>
    <m/>
    <m/>
    <m/>
    <m/>
    <m/>
    <m/>
    <m/>
    <n v="8.6999999999999993"/>
    <m/>
    <m/>
    <m/>
    <m/>
    <m/>
    <n v="8.6999999999999993"/>
    <n v="8.699999999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07T00:00:00"/>
    <s v="Discovery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09T00:00:00"/>
    <s v="Discovery"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12T00:00:00"/>
    <s v="Discovery"/>
    <m/>
    <m/>
    <m/>
    <m/>
    <m/>
    <m/>
    <m/>
    <m/>
    <m/>
    <m/>
    <m/>
    <m/>
    <m/>
    <m/>
    <m/>
    <m/>
    <m/>
    <m/>
    <m/>
    <m/>
    <m/>
    <m/>
    <m/>
    <m/>
    <n v="3.3"/>
    <m/>
    <n v="1.963019149618583E-3"/>
    <m/>
    <m/>
    <m/>
    <n v="0"/>
    <n v="2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14T00:00:00"/>
    <s v="Discovery"/>
    <m/>
    <n v="492.67781249999996"/>
    <n v="0.15665625"/>
    <n v="0.23277500000000001"/>
    <n v="0.27826875000000001"/>
    <n v="0.26840000000000003"/>
    <n v="0.27574375000000001"/>
    <n v="0.32759375000000002"/>
    <n v="0.297537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15T00:00:00"/>
    <s v="Discovery"/>
    <m/>
    <n v="492.06937500000004"/>
    <n v="0.15316874999999999"/>
    <n v="0.23101874999999999"/>
    <n v="0.27810000000000001"/>
    <n v="0.26875625000000003"/>
    <n v="0.2759125"/>
    <n v="0.32763124999999998"/>
    <n v="0.29773749999999999"/>
    <m/>
    <m/>
    <m/>
    <m/>
    <m/>
    <m/>
    <m/>
    <m/>
    <m/>
    <m/>
    <m/>
    <m/>
    <m/>
    <m/>
    <m/>
    <m/>
    <n v="0.12525629722055695"/>
    <n v="3.282951281599118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16T00:00:00"/>
    <s v="Discovery"/>
    <m/>
    <n v="500.11031250000008"/>
    <n v="0.19640000000000002"/>
    <n v="0.23969374999999998"/>
    <n v="0.27837499999999998"/>
    <n v="0.26906249999999998"/>
    <n v="0.27602500000000002"/>
    <n v="0.32772500000000004"/>
    <n v="0.2978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17T00:00:00"/>
    <s v="Discovery"/>
    <m/>
    <n v="500.02546875000002"/>
    <n v="0.19114062500000001"/>
    <n v="0.2422125"/>
    <n v="0.27855625000000001"/>
    <n v="0.26940624999999996"/>
    <n v="0.27634375"/>
    <n v="0.3278625"/>
    <n v="0.29790625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18T00:00:00"/>
    <s v="Discovery"/>
    <m/>
    <n v="498.53484374999999"/>
    <n v="0.18119062499999999"/>
    <n v="0.241425"/>
    <n v="0.27849999999999997"/>
    <n v="0.26955000000000001"/>
    <n v="0.27645625000000001"/>
    <n v="0.32796249999999999"/>
    <n v="0.2980062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19T00:00:00"/>
    <s v="Discovery"/>
    <m/>
    <n v="497.34796875000001"/>
    <n v="0.17362187499999998"/>
    <n v="0.23973125000000001"/>
    <n v="0.27871250000000003"/>
    <n v="0.26975625000000003"/>
    <n v="0.27656249999999999"/>
    <n v="0.32806874999999996"/>
    <n v="0.29804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20T00:00:00"/>
    <s v="Discovery"/>
    <m/>
    <n v="495.96515624999995"/>
    <n v="0.166409375"/>
    <n v="0.23739999999999997"/>
    <n v="0.27858125"/>
    <n v="0.26982500000000004"/>
    <n v="0.27668749999999998"/>
    <n v="0.32803749999999998"/>
    <n v="0.29818125000000001"/>
    <m/>
    <m/>
    <m/>
    <m/>
    <m/>
    <m/>
    <m/>
    <m/>
    <m/>
    <m/>
    <m/>
    <m/>
    <m/>
    <m/>
    <m/>
    <n v="4.3499999999999996"/>
    <n v="0.13898565329047549"/>
    <n v="6.0126674257269662E-2"/>
    <m/>
    <m/>
    <m/>
    <n v="0"/>
    <n v="3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21T00:00:00"/>
    <s v="Discovery"/>
    <m/>
    <n v="494.51906250000002"/>
    <n v="0.15868749999999998"/>
    <n v="0.23445624999999998"/>
    <n v="0.27870624999999999"/>
    <n v="0.27001249999999999"/>
    <n v="0.276675"/>
    <n v="0.32823125000000003"/>
    <n v="0.29820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22T00:00:00"/>
    <s v="Discovery"/>
    <m/>
    <n v="500.63906250000002"/>
    <n v="0.19331875000000001"/>
    <n v="0.23849999999999999"/>
    <n v="0.27917499999999995"/>
    <n v="0.27035624999999996"/>
    <n v="0.27679374999999995"/>
    <n v="0.32829375"/>
    <n v="0.29826874999999997"/>
    <m/>
    <m/>
    <m/>
    <m/>
    <m/>
    <m/>
    <m/>
    <m/>
    <m/>
    <m/>
    <m/>
    <m/>
    <m/>
    <m/>
    <m/>
    <m/>
    <m/>
    <n v="0.237326657673139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23T00:00:00"/>
    <s v="Discovery"/>
    <m/>
    <n v="500.57015624999997"/>
    <n v="0.18955312499999999"/>
    <n v="0.24061874999999999"/>
    <n v="0.27910000000000001"/>
    <n v="0.27064374999999996"/>
    <n v="0.27699375000000004"/>
    <n v="0.32834374999999999"/>
    <n v="0.29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24T00:00:00"/>
    <s v="Discovery"/>
    <m/>
    <n v="499.31015624999998"/>
    <n v="0.18169062499999999"/>
    <n v="0.23958125"/>
    <n v="0.27908125"/>
    <n v="0.2707"/>
    <n v="0.27705000000000002"/>
    <n v="0.32845625000000001"/>
    <n v="0.298443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25T00:00:00"/>
    <s v="Discovery"/>
    <m/>
    <n v="497.96906250000006"/>
    <n v="0.17446875000000001"/>
    <n v="0.23778750000000001"/>
    <n v="0.27894374999999999"/>
    <n v="0.27064375000000002"/>
    <n v="0.27704375000000003"/>
    <n v="0.32850625"/>
    <n v="0.298631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26T00:00:00"/>
    <s v="Discovery"/>
    <m/>
    <n v="496.29937500000005"/>
    <n v="0.16614374999999998"/>
    <n v="0.23494375000000001"/>
    <n v="0.278775"/>
    <n v="0.27077499999999999"/>
    <n v="0.27708750000000004"/>
    <n v="0.32850000000000001"/>
    <n v="0.29865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27T00:00:00"/>
    <s v="Discovery"/>
    <m/>
    <n v="495.24890625"/>
    <n v="0.16123437499999999"/>
    <n v="0.23249999999999998"/>
    <n v="0.27855624999999995"/>
    <n v="0.27101874999999997"/>
    <n v="0.27703749999999999"/>
    <n v="0.328625"/>
    <n v="0.29872500000000002"/>
    <m/>
    <m/>
    <m/>
    <m/>
    <m/>
    <m/>
    <m/>
    <m/>
    <m/>
    <m/>
    <m/>
    <m/>
    <m/>
    <m/>
    <m/>
    <m/>
    <m/>
    <n v="0.162935879600054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28T00:00:00"/>
    <s v="Discovery"/>
    <m/>
    <n v="494.52796874999996"/>
    <n v="0.15906562499999999"/>
    <n v="0.23081250000000003"/>
    <n v="0.27779375000000001"/>
    <n v="0.27111874999999996"/>
    <n v="0.27715624999999999"/>
    <n v="0.32861874999999996"/>
    <n v="0.2988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29T00:00:00"/>
    <s v="Discovery"/>
    <m/>
    <n v="528.46125000000006"/>
    <n v="0.28601874999999999"/>
    <n v="0.28918125"/>
    <n v="0.29028124999999999"/>
    <n v="0.27904375000000003"/>
    <n v="0.27714375000000002"/>
    <n v="0.32868125000000004"/>
    <n v="0.29878749999999998"/>
    <m/>
    <m/>
    <m/>
    <m/>
    <n v="1.6606305749999997"/>
    <n v="40.173749999999998"/>
    <n v="0"/>
    <m/>
    <m/>
    <m/>
    <m/>
    <m/>
    <m/>
    <m/>
    <n v="0"/>
    <n v="5.8"/>
    <m/>
    <m/>
    <m/>
    <m/>
    <n v="0"/>
    <n v="0"/>
    <n v="4.5999999999999996"/>
    <n v="0.58250000000000002"/>
    <n v="4.5737985061031154E-2"/>
    <n v="1.44357085"/>
    <n v="31.56175"/>
    <m/>
    <m/>
    <m/>
    <m/>
    <m/>
    <m/>
    <m/>
    <m/>
    <m/>
    <m/>
    <m/>
    <n v="0"/>
    <m/>
    <n v="2.5204334068741292E-2"/>
    <n v="0.21705972499999998"/>
    <m/>
    <n v="8.6119999999999983"/>
    <m/>
    <m/>
    <m/>
    <m/>
    <m/>
    <m/>
    <m/>
    <m/>
    <m/>
    <m/>
    <m/>
    <m/>
    <m/>
    <m/>
    <m/>
    <m/>
    <m/>
    <m/>
    <m/>
    <m/>
    <m/>
  </r>
  <r>
    <s v="Lincoln2015Nit50IrrFull"/>
    <d v="2015-10-30T00:00:00"/>
    <s v="Discovery"/>
    <m/>
    <n v="531.72843750000004"/>
    <n v="0.28973749999999998"/>
    <n v="0.29919374999999998"/>
    <n v="0.29534375000000002"/>
    <n v="0.27798125000000001"/>
    <n v="0.27716875000000002"/>
    <n v="0.32866875000000001"/>
    <n v="0.29880000000000001"/>
    <m/>
    <m/>
    <m/>
    <m/>
    <m/>
    <m/>
    <m/>
    <m/>
    <m/>
    <m/>
    <m/>
    <m/>
    <m/>
    <m/>
    <m/>
    <m/>
    <n v="0.22303697606873435"/>
    <n v="0.405466696235753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0-31T00:00:00"/>
    <s v="Discovery"/>
    <m/>
    <n v="530.06015625000009"/>
    <n v="0.27325312499999999"/>
    <n v="0.29846875"/>
    <n v="0.29835"/>
    <n v="0.27785624999999997"/>
    <n v="0.27710625"/>
    <n v="0.32868125000000004"/>
    <n v="0.29901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01T00:00:00"/>
    <s v="Discovery"/>
    <m/>
    <n v="527.2064062500001"/>
    <n v="0.25555312499999999"/>
    <n v="0.29381875000000002"/>
    <n v="0.29960624999999996"/>
    <n v="0.27824375000000001"/>
    <n v="0.27712499999999995"/>
    <n v="0.32869999999999999"/>
    <n v="0.29899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02T00:00:00"/>
    <s v="Discovery"/>
    <m/>
    <n v="526.6293750000001"/>
    <n v="0.25329999999999997"/>
    <n v="0.29010000000000002"/>
    <n v="0.30004999999999998"/>
    <n v="0.27878124999999998"/>
    <n v="0.27715624999999999"/>
    <n v="0.32869375000000001"/>
    <n v="0.29905000000000004"/>
    <m/>
    <m/>
    <m/>
    <m/>
    <m/>
    <m/>
    <m/>
    <m/>
    <m/>
    <m/>
    <m/>
    <m/>
    <m/>
    <m/>
    <m/>
    <m/>
    <n v="0.2658493676505766"/>
    <n v="0.35480940905139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03T00:00:00"/>
    <s v="Discovery"/>
    <m/>
    <n v="524.91796875000011"/>
    <n v="0.243640625"/>
    <n v="0.28667500000000001"/>
    <n v="0.29998750000000002"/>
    <n v="0.27953749999999999"/>
    <n v="0.27732500000000004"/>
    <n v="0.32866875000000001"/>
    <n v="0.29904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04T00:00:00"/>
    <s v="Discovery"/>
    <m/>
    <n v="522.97265625"/>
    <n v="0.234434375"/>
    <n v="0.28308749999999999"/>
    <n v="0.29923125"/>
    <n v="0.28016249999999998"/>
    <n v="0.27733750000000001"/>
    <n v="0.32871874999999995"/>
    <n v="0.2990312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05T00:00:00"/>
    <s v="Discovery"/>
    <m/>
    <n v="520.06499999999994"/>
    <n v="0.22267500000000001"/>
    <n v="0.27738749999999995"/>
    <n v="0.29778749999999998"/>
    <n v="0.28035624999999997"/>
    <n v="0.27742500000000003"/>
    <n v="0.32877499999999998"/>
    <n v="0.29917499999999997"/>
    <m/>
    <m/>
    <m/>
    <m/>
    <m/>
    <m/>
    <m/>
    <m/>
    <m/>
    <m/>
    <m/>
    <m/>
    <m/>
    <m/>
    <m/>
    <m/>
    <m/>
    <n v="0.258799444590380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06T00:00:00"/>
    <s v="Discovery"/>
    <m/>
    <n v="524.50593749999996"/>
    <n v="0.24757499999999999"/>
    <n v="0.28164374999999997"/>
    <n v="0.29729375000000002"/>
    <n v="0.28113749999999998"/>
    <n v="0.27738125000000002"/>
    <n v="0.32877499999999998"/>
    <n v="0.29915624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07T00:00:00"/>
    <s v="Discovery"/>
    <m/>
    <n v="522.41578125000001"/>
    <n v="0.236565625"/>
    <n v="0.27838125000000002"/>
    <n v="0.29702499999999998"/>
    <n v="0.28151250000000005"/>
    <n v="0.27745625000000002"/>
    <n v="0.32877499999999998"/>
    <n v="0.2991437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08T00:00:00"/>
    <s v="Discovery"/>
    <m/>
    <n v="520.88296874999992"/>
    <n v="0.22808437499999998"/>
    <n v="0.27508125"/>
    <n v="0.29699999999999999"/>
    <n v="0.28221874999999996"/>
    <n v="0.27756249999999999"/>
    <n v="0.32877499999999998"/>
    <n v="0.2991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09T00:00:00"/>
    <s v="Discovery"/>
    <m/>
    <n v="518.17593750000003"/>
    <n v="0.21594374999999999"/>
    <n v="0.26953749999999999"/>
    <n v="0.29605625000000002"/>
    <n v="0.28274999999999995"/>
    <n v="0.277725"/>
    <n v="0.32876249999999996"/>
    <n v="0.299218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10T00:00:00"/>
    <s v="Discovery"/>
    <m/>
    <n v="515.12343750000002"/>
    <n v="0.20269375000000001"/>
    <n v="0.26234999999999997"/>
    <n v="0.29488750000000002"/>
    <n v="0.28346874999999999"/>
    <n v="0.27796874999999999"/>
    <n v="0.3288875"/>
    <n v="0.29934375000000002"/>
    <m/>
    <m/>
    <m/>
    <m/>
    <m/>
    <m/>
    <m/>
    <m/>
    <m/>
    <m/>
    <m/>
    <m/>
    <m/>
    <m/>
    <m/>
    <n v="7.55"/>
    <n v="0.3776927078731836"/>
    <n v="0.39467137396587681"/>
    <m/>
    <m/>
    <m/>
    <n v="0.15"/>
    <n v="6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11T00:00:00"/>
    <s v="Discovery"/>
    <m/>
    <n v="513.2310937499999"/>
    <n v="0.194846875"/>
    <n v="0.25779374999999999"/>
    <n v="0.29398749999999996"/>
    <n v="0.28397499999999998"/>
    <n v="0.27817500000000001"/>
    <n v="0.32897500000000002"/>
    <n v="0.2993375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12T00:00:00"/>
    <s v="Discovery"/>
    <m/>
    <n v="519.33328125000003"/>
    <n v="0.23147812500000001"/>
    <n v="0.26373124999999997"/>
    <n v="0.29263125000000001"/>
    <n v="0.28423750000000003"/>
    <n v="0.27826875000000001"/>
    <n v="0.32906875000000002"/>
    <n v="0.29930000000000001"/>
    <m/>
    <m/>
    <m/>
    <m/>
    <m/>
    <m/>
    <m/>
    <m/>
    <m/>
    <m/>
    <m/>
    <m/>
    <m/>
    <m/>
    <m/>
    <m/>
    <n v="0.36588860647262761"/>
    <n v="0.58304753955440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13T00:00:00"/>
    <s v="Discovery"/>
    <m/>
    <n v="516.68296874999999"/>
    <n v="0.219678125"/>
    <n v="0.26018750000000002"/>
    <n v="0.29115625000000001"/>
    <n v="0.28418125000000005"/>
    <n v="0.27838750000000001"/>
    <n v="0.32913124999999999"/>
    <n v="0.299487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14T00:00:00"/>
    <s v="Discovery"/>
    <m/>
    <n v="514.03874999999994"/>
    <n v="0.20874375000000001"/>
    <n v="0.25586875000000003"/>
    <n v="0.28991875"/>
    <n v="0.28415000000000001"/>
    <n v="0.27838125000000002"/>
    <n v="0.32916250000000002"/>
    <n v="0.29954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15T00:00:00"/>
    <s v="Discovery"/>
    <m/>
    <n v="511.90125"/>
    <n v="0.200075"/>
    <n v="0.25179999999999997"/>
    <n v="0.28898750000000001"/>
    <n v="0.28405000000000002"/>
    <n v="0.27853125000000001"/>
    <n v="0.32928750000000007"/>
    <n v="0.29954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16T00:00:00"/>
    <s v="Discovery"/>
    <m/>
    <n v="508.75359374999999"/>
    <n v="0.18982812500000001"/>
    <n v="0.2457375"/>
    <n v="0.28708125000000001"/>
    <n v="0.28375"/>
    <n v="0.27840624999999997"/>
    <n v="0.32930000000000004"/>
    <n v="0.29952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17T00:00:00"/>
    <s v="Discovery"/>
    <m/>
    <n v="506.27625000000006"/>
    <n v="0.18111250000000001"/>
    <n v="0.24067500000000003"/>
    <n v="0.28560000000000002"/>
    <n v="0.28373749999999998"/>
    <n v="0.27850625000000001"/>
    <n v="0.32928124999999997"/>
    <n v="0.29956874999999999"/>
    <m/>
    <m/>
    <m/>
    <m/>
    <m/>
    <m/>
    <m/>
    <m/>
    <m/>
    <m/>
    <m/>
    <m/>
    <m/>
    <m/>
    <m/>
    <m/>
    <n v="0.55819164577947478"/>
    <n v="0.448324066431025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18T00:00:00"/>
    <s v="Discovery"/>
    <m/>
    <n v="503.49515625000004"/>
    <n v="0.172815625"/>
    <n v="0.23479375000000002"/>
    <n v="0.28350625000000002"/>
    <n v="0.28358125000000001"/>
    <n v="0.27851874999999998"/>
    <n v="0.32935000000000003"/>
    <n v="0.2995562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19T00:00:00"/>
    <s v="Discovery"/>
    <m/>
    <n v="513.27984374999994"/>
    <n v="0.23340312499999999"/>
    <n v="0.24404999999999999"/>
    <n v="0.28178124999999998"/>
    <n v="0.28313749999999999"/>
    <n v="0.27851874999999998"/>
    <n v="0.32922500000000005"/>
    <n v="0.29954375"/>
    <m/>
    <m/>
    <m/>
    <m/>
    <n v="4.4272092999999995"/>
    <n v="205.96925000000002"/>
    <n v="0"/>
    <m/>
    <m/>
    <m/>
    <m/>
    <m/>
    <m/>
    <m/>
    <n v="0"/>
    <m/>
    <m/>
    <m/>
    <m/>
    <m/>
    <n v="0"/>
    <m/>
    <m/>
    <n v="1.5375000000000001"/>
    <n v="3.4832140430214868E-2"/>
    <n v="2.8961009"/>
    <n v="83.144499999999994"/>
    <m/>
    <m/>
    <m/>
    <m/>
    <m/>
    <m/>
    <m/>
    <m/>
    <m/>
    <m/>
    <m/>
    <n v="0"/>
    <m/>
    <n v="1.2465796999383268E-2"/>
    <n v="1.5311083999999999"/>
    <m/>
    <n v="122.82474999999999"/>
    <m/>
    <m/>
    <m/>
    <m/>
    <m/>
    <m/>
    <m/>
    <m/>
    <m/>
    <m/>
    <m/>
    <m/>
    <m/>
    <m/>
    <m/>
    <m/>
    <m/>
    <m/>
    <m/>
    <m/>
    <m/>
  </r>
  <r>
    <s v="Lincoln2015Nit50IrrFull"/>
    <d v="2015-11-20T00:00:00"/>
    <s v="Discovery"/>
    <m/>
    <n v="511.54312499999997"/>
    <n v="0.22244375000000002"/>
    <n v="0.24595625000000002"/>
    <n v="0.28083124999999998"/>
    <n v="0.28281875000000001"/>
    <n v="0.27841874999999999"/>
    <n v="0.32925625000000003"/>
    <n v="0.29961875000000004"/>
    <m/>
    <m/>
    <m/>
    <n v="3.1"/>
    <m/>
    <m/>
    <m/>
    <m/>
    <m/>
    <m/>
    <m/>
    <m/>
    <m/>
    <m/>
    <m/>
    <n v="8.4"/>
    <m/>
    <n v="0.58622338396192852"/>
    <m/>
    <m/>
    <m/>
    <n v="0.7"/>
    <n v="7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21T00:00:00"/>
    <s v="Discovery"/>
    <m/>
    <n v="509.18671875000001"/>
    <n v="0.210234375"/>
    <n v="0.24374374999999998"/>
    <n v="0.28039999999999998"/>
    <n v="0.28258125000000001"/>
    <n v="0.27842500000000003"/>
    <n v="0.32928125000000003"/>
    <n v="0.2996125000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22T00:00:00"/>
    <s v="Discovery"/>
    <m/>
    <n v="506.01656249999996"/>
    <n v="0.19675625000000002"/>
    <n v="0.23927499999999999"/>
    <n v="0.27926875000000001"/>
    <n v="0.28225"/>
    <n v="0.27832499999999999"/>
    <n v="0.32926250000000001"/>
    <n v="0.29960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23T00:00:00"/>
    <s v="Discovery"/>
    <m/>
    <n v="501.35953125000003"/>
    <n v="0.18020312500000002"/>
    <n v="0.23144375"/>
    <n v="0.27673749999999997"/>
    <n v="0.28131875000000001"/>
    <n v="0.27841250000000001"/>
    <n v="0.32932499999999998"/>
    <n v="0.29958125000000002"/>
    <m/>
    <m/>
    <m/>
    <m/>
    <m/>
    <m/>
    <m/>
    <m/>
    <m/>
    <m/>
    <m/>
    <m/>
    <m/>
    <m/>
    <m/>
    <m/>
    <n v="0.53437325581157835"/>
    <n v="0.496660994419824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24T00:00:00"/>
    <s v="Discovery"/>
    <m/>
    <n v="495.95203125000006"/>
    <n v="0.16340312500000001"/>
    <n v="0.22130624999999998"/>
    <n v="0.27323749999999997"/>
    <n v="0.28020624999999999"/>
    <n v="0.27834999999999999"/>
    <n v="0.32930000000000004"/>
    <n v="0.299725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25T00:00:00"/>
    <s v="Discovery"/>
    <m/>
    <n v="490.51593750000001"/>
    <n v="0.14862500000000001"/>
    <n v="0.21039374999999999"/>
    <n v="0.269175"/>
    <n v="0.2790125"/>
    <n v="0.27826250000000002"/>
    <n v="0.32937500000000003"/>
    <n v="0.29971874999999998"/>
    <m/>
    <m/>
    <m/>
    <m/>
    <m/>
    <m/>
    <m/>
    <m/>
    <m/>
    <m/>
    <m/>
    <m/>
    <m/>
    <m/>
    <m/>
    <n v="8.4"/>
    <m/>
    <m/>
    <m/>
    <m/>
    <m/>
    <n v="0.8"/>
    <n v="8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26T00:00:00"/>
    <s v="Discovery"/>
    <m/>
    <n v="515.66671874999997"/>
    <n v="0.25420312499999997"/>
    <n v="0.25835000000000002"/>
    <n v="0.27591874999999999"/>
    <n v="0.27936875"/>
    <n v="0.27826875000000001"/>
    <n v="0.32934374999999999"/>
    <n v="0.299712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27T00:00:00"/>
    <s v="Discovery"/>
    <m/>
    <n v="512.296875"/>
    <n v="0.23546875"/>
    <n v="0.25388125"/>
    <n v="0.27620625000000004"/>
    <n v="0.27928750000000002"/>
    <n v="0.27834375"/>
    <n v="0.32945000000000002"/>
    <n v="0.299693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28T00:00:00"/>
    <s v="Discovery"/>
    <m/>
    <n v="506.67656250000005"/>
    <n v="0.21171250000000003"/>
    <n v="0.24456875"/>
    <n v="0.27438125000000002"/>
    <n v="0.27863749999999998"/>
    <n v="0.27844374999999999"/>
    <n v="0.32953125"/>
    <n v="0.299787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29T00:00:00"/>
    <s v="Discovery"/>
    <m/>
    <n v="503.33671875000005"/>
    <n v="0.19798437499999999"/>
    <n v="0.23881875000000002"/>
    <n v="0.27352500000000002"/>
    <n v="0.27815000000000001"/>
    <n v="0.27829999999999999"/>
    <n v="0.32963125000000004"/>
    <n v="0.29978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1-30T00:00:00"/>
    <s v="Discovery"/>
    <m/>
    <n v="500.35265625"/>
    <n v="0.18710937499999999"/>
    <n v="0.23323749999999999"/>
    <n v="0.27228750000000002"/>
    <n v="0.27766249999999998"/>
    <n v="0.27818124999999999"/>
    <n v="0.329675"/>
    <n v="0.29986250000000003"/>
    <m/>
    <m/>
    <m/>
    <m/>
    <m/>
    <m/>
    <m/>
    <m/>
    <m/>
    <m/>
    <m/>
    <m/>
    <m/>
    <m/>
    <m/>
    <m/>
    <n v="0.56436741868522655"/>
    <n v="0.5429887698509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01T00:00:00"/>
    <s v="Discovery"/>
    <m/>
    <n v="497.22843749999998"/>
    <n v="0.17665625000000001"/>
    <n v="0.22718749999999999"/>
    <n v="0.27120624999999998"/>
    <n v="0.27676250000000002"/>
    <n v="0.27803125000000001"/>
    <n v="0.32965624999999998"/>
    <n v="0.2998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02T00:00:00"/>
    <s v="Discovery"/>
    <m/>
    <n v="491.45109374999998"/>
    <n v="0.159178125"/>
    <n v="0.21618749999999998"/>
    <n v="0.26792499999999997"/>
    <n v="0.27523750000000002"/>
    <n v="0.27782499999999999"/>
    <n v="0.32963750000000003"/>
    <n v="0.29986249999999998"/>
    <m/>
    <m/>
    <m/>
    <m/>
    <m/>
    <m/>
    <m/>
    <m/>
    <m/>
    <m/>
    <m/>
    <m/>
    <m/>
    <m/>
    <m/>
    <n v="8.4"/>
    <m/>
    <m/>
    <m/>
    <m/>
    <m/>
    <n v="1.55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03T00:00:00"/>
    <s v="Discovery"/>
    <m/>
    <n v="519.77390624999998"/>
    <n v="0.28098437500000001"/>
    <n v="0.26423750000000001"/>
    <n v="0.27315624999999999"/>
    <n v="0.27971250000000003"/>
    <n v="0.27769375000000007"/>
    <n v="0.32963125000000004"/>
    <n v="0.29977499999999996"/>
    <m/>
    <m/>
    <m/>
    <m/>
    <n v="7.5966690249999997"/>
    <n v="437.79349999999994"/>
    <n v="90.66"/>
    <m/>
    <m/>
    <m/>
    <m/>
    <m/>
    <m/>
    <m/>
    <n v="0"/>
    <m/>
    <m/>
    <m/>
    <m/>
    <m/>
    <n v="0.82699999999999996"/>
    <m/>
    <m/>
    <n v="1.6900000000000002"/>
    <n v="3.5983354667336528E-2"/>
    <n v="3.3663058000000001"/>
    <n v="93.551749999999998"/>
    <m/>
    <m/>
    <m/>
    <m/>
    <m/>
    <m/>
    <m/>
    <m/>
    <m/>
    <n v="1.750866525"/>
    <m/>
    <n v="90.66"/>
    <n v="1.9312447882197221E-2"/>
    <n v="9.8098916044109963E-3"/>
    <n v="2.4794967000000003"/>
    <m/>
    <n v="252.75475"/>
    <m/>
    <m/>
    <m/>
    <m/>
    <m/>
    <m/>
    <m/>
    <m/>
    <m/>
    <m/>
    <m/>
    <m/>
    <m/>
    <m/>
    <m/>
    <m/>
    <m/>
    <m/>
    <m/>
    <m/>
    <m/>
  </r>
  <r>
    <s v="Lincoln2015Nit50IrrFull"/>
    <d v="2015-12-04T00:00:00"/>
    <s v="Discovery"/>
    <m/>
    <n v="516.01593749999995"/>
    <n v="0.25944999999999996"/>
    <n v="0.26261875000000001"/>
    <n v="0.27395000000000003"/>
    <n v="0.2779875"/>
    <n v="0.27750625000000001"/>
    <n v="0.32969999999999999"/>
    <n v="0.299875"/>
    <m/>
    <m/>
    <m/>
    <m/>
    <m/>
    <m/>
    <m/>
    <m/>
    <m/>
    <m/>
    <m/>
    <m/>
    <m/>
    <m/>
    <m/>
    <m/>
    <n v="0.59949309877063406"/>
    <n v="0.576820821956683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05T00:00:00"/>
    <s v="Discovery"/>
    <m/>
    <n v="512.3784374999999"/>
    <n v="0.24086875000000002"/>
    <n v="0.25748749999999998"/>
    <n v="0.27431875"/>
    <n v="0.2774375"/>
    <n v="0.27742500000000003"/>
    <n v="0.32971874999999995"/>
    <n v="0.29985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06T00:00:00"/>
    <s v="Discovery"/>
    <m/>
    <n v="509.35734375000004"/>
    <n v="0.22634062499999999"/>
    <n v="0.25265000000000004"/>
    <n v="0.27436875000000005"/>
    <n v="0.27712500000000001"/>
    <n v="0.27727499999999999"/>
    <n v="0.32976250000000001"/>
    <n v="0.299831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07T00:00:00"/>
    <s v="Discovery"/>
    <m/>
    <n v="505.54359374999996"/>
    <n v="0.21167812499999999"/>
    <n v="0.24633749999999999"/>
    <n v="0.27306874999999997"/>
    <n v="0.27634375"/>
    <n v="0.27713125"/>
    <n v="0.32972499999999999"/>
    <n v="0.29986875000000002"/>
    <m/>
    <m/>
    <m/>
    <m/>
    <m/>
    <m/>
    <m/>
    <m/>
    <m/>
    <m/>
    <m/>
    <m/>
    <m/>
    <m/>
    <m/>
    <m/>
    <n v="0.52634936992136883"/>
    <n v="0.534754300170488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08T00:00:00"/>
    <s v="Discovery"/>
    <m/>
    <n v="500.95265625000002"/>
    <n v="0.19490312500000001"/>
    <n v="0.23831875000000002"/>
    <n v="0.27138125000000002"/>
    <n v="0.27536875"/>
    <n v="0.27687499999999998"/>
    <n v="0.32981250000000001"/>
    <n v="0.29979375000000003"/>
    <m/>
    <m/>
    <m/>
    <m/>
    <m/>
    <m/>
    <m/>
    <m/>
    <m/>
    <m/>
    <m/>
    <m/>
    <m/>
    <m/>
    <m/>
    <n v="8.4"/>
    <m/>
    <m/>
    <m/>
    <m/>
    <m/>
    <n v="2.95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09T00:00:00"/>
    <s v="Discovery"/>
    <m/>
    <n v="497.26500000000004"/>
    <n v="0.1822125"/>
    <n v="0.23171250000000002"/>
    <n v="0.27015624999999999"/>
    <n v="0.27427500000000005"/>
    <n v="0.27661875000000002"/>
    <n v="0.32974999999999999"/>
    <n v="0.299787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10T00:00:00"/>
    <s v="Discovery"/>
    <m/>
    <n v="523.49437499999999"/>
    <n v="0.28930624999999999"/>
    <n v="0.27116874999999996"/>
    <n v="0.28026875000000001"/>
    <n v="0.27863125"/>
    <n v="0.27637500000000004"/>
    <n v="0.32969375000000001"/>
    <n v="0.29977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11T00:00:00"/>
    <s v="Discovery"/>
    <m/>
    <n v="524.73609375000001"/>
    <n v="0.28500312500000002"/>
    <n v="0.2777"/>
    <n v="0.28239375"/>
    <n v="0.27960000000000002"/>
    <n v="0.27632500000000004"/>
    <n v="0.32975625000000003"/>
    <n v="0.29969374999999998"/>
    <m/>
    <m/>
    <m/>
    <m/>
    <m/>
    <m/>
    <m/>
    <m/>
    <m/>
    <m/>
    <m/>
    <m/>
    <m/>
    <m/>
    <m/>
    <m/>
    <n v="0.73889992436366547"/>
    <n v="0.55871469854072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12T00:00:00"/>
    <s v="Discovery"/>
    <m/>
    <n v="521.94093750000002"/>
    <n v="0.27057500000000001"/>
    <n v="0.27603125000000001"/>
    <n v="0.28240625000000003"/>
    <n v="0.27869375000000002"/>
    <n v="0.27608125"/>
    <n v="0.32963124999999999"/>
    <n v="0.2996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13T00:00:00"/>
    <s v="Discovery"/>
    <m/>
    <n v="519.65343749999988"/>
    <n v="0.25880000000000003"/>
    <n v="0.27295624999999996"/>
    <n v="0.28259374999999998"/>
    <n v="0.27849999999999997"/>
    <n v="0.27586249999999995"/>
    <n v="0.329625"/>
    <n v="0.2997187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14T00:00:00"/>
    <s v="Discovery"/>
    <m/>
    <n v="515.31468749999999"/>
    <n v="0.24132500000000001"/>
    <n v="0.26656875000000002"/>
    <n v="0.28123750000000003"/>
    <n v="0.27770625000000004"/>
    <n v="0.27559374999999997"/>
    <n v="0.32963124999999999"/>
    <n v="0.29959999999999998"/>
    <m/>
    <m/>
    <m/>
    <m/>
    <m/>
    <m/>
    <m/>
    <m/>
    <m/>
    <m/>
    <m/>
    <m/>
    <m/>
    <m/>
    <m/>
    <m/>
    <n v="0.59011758143235604"/>
    <n v="0.5216747924032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15T00:00:00"/>
    <s v="Discovery"/>
    <m/>
    <n v="511.47609375000002"/>
    <n v="0.225478125"/>
    <n v="0.26018750000000002"/>
    <n v="0.28033750000000002"/>
    <n v="0.27723125000000004"/>
    <n v="0.27539374999999999"/>
    <n v="0.32958124999999999"/>
    <n v="0.29954375"/>
    <m/>
    <m/>
    <m/>
    <m/>
    <n v="9.9536179750000002"/>
    <n v="629.57849999999996"/>
    <n v="185.32350000000002"/>
    <m/>
    <m/>
    <m/>
    <m/>
    <m/>
    <m/>
    <m/>
    <n v="0"/>
    <m/>
    <m/>
    <m/>
    <m/>
    <m/>
    <n v="3.3522499999999993"/>
    <m/>
    <m/>
    <n v="1.615"/>
    <n v="2.2342687901586517E-2"/>
    <n v="2.0141988999999998"/>
    <n v="90.15025"/>
    <m/>
    <m/>
    <m/>
    <m/>
    <m/>
    <m/>
    <m/>
    <m/>
    <m/>
    <n v="3.8156562999999997"/>
    <m/>
    <n v="185.32350000000002"/>
    <n v="2.0589165971935556E-2"/>
    <n v="1.175690201780458E-2"/>
    <n v="4.1237627750000003"/>
    <m/>
    <n v="350.75249999999994"/>
    <m/>
    <m/>
    <m/>
    <m/>
    <m/>
    <m/>
    <m/>
    <m/>
    <m/>
    <m/>
    <m/>
    <m/>
    <m/>
    <m/>
    <m/>
    <m/>
    <m/>
    <m/>
    <m/>
    <m/>
    <m/>
  </r>
  <r>
    <s v="Lincoln2015Nit50IrrFull"/>
    <d v="2015-12-16T00:00:00"/>
    <s v="Discovery"/>
    <m/>
    <n v="509.4173437500001"/>
    <n v="0.21665937499999999"/>
    <n v="0.25645625"/>
    <n v="0.2799625"/>
    <n v="0.27718124999999999"/>
    <n v="0.27526249999999997"/>
    <n v="0.32953749999999998"/>
    <n v="0.29955624999999997"/>
    <m/>
    <m/>
    <m/>
    <m/>
    <m/>
    <m/>
    <m/>
    <m/>
    <m/>
    <m/>
    <m/>
    <m/>
    <m/>
    <m/>
    <m/>
    <n v="8.4"/>
    <m/>
    <m/>
    <m/>
    <m/>
    <m/>
    <n v="3.55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17T00:00:00"/>
    <s v="Discovery"/>
    <m/>
    <n v="506.96859374999997"/>
    <n v="0.20792812499999999"/>
    <n v="0.2522875"/>
    <n v="0.27880624999999998"/>
    <n v="0.27684375"/>
    <n v="0.27513749999999998"/>
    <n v="0.32949375000000003"/>
    <n v="0.2995062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18T00:00:00"/>
    <s v="Discovery"/>
    <m/>
    <n v="503.76375000000002"/>
    <n v="0.19743125"/>
    <n v="0.24673125000000001"/>
    <n v="0.27724375000000001"/>
    <n v="0.27616874999999996"/>
    <n v="0.2749125"/>
    <n v="0.32944375000000004"/>
    <n v="0.299362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19T00:00:00"/>
    <s v="Discovery"/>
    <m/>
    <n v="501.49406250000004"/>
    <n v="0.18981875000000001"/>
    <n v="0.24243749999999997"/>
    <n v="0.27637500000000004"/>
    <n v="0.27575624999999998"/>
    <n v="0.27473749999999997"/>
    <n v="0.32935625000000002"/>
    <n v="0.2992937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20T00:00:00"/>
    <s v="Discovery"/>
    <m/>
    <n v="499.14984375"/>
    <n v="0.18326562499999999"/>
    <n v="0.23801250000000002"/>
    <n v="0.275175"/>
    <n v="0.27508749999999998"/>
    <n v="0.27441874999999999"/>
    <n v="0.32931874999999999"/>
    <n v="0.299193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21T00:00:00"/>
    <s v="Discovery"/>
    <m/>
    <n v="493.49953124999996"/>
    <n v="0.167540625"/>
    <n v="0.22793125000000003"/>
    <n v="0.27163749999999998"/>
    <n v="0.27308125"/>
    <n v="0.27411875000000002"/>
    <n v="0.32922499999999999"/>
    <n v="0.29919999999999997"/>
    <m/>
    <m/>
    <m/>
    <m/>
    <m/>
    <m/>
    <m/>
    <m/>
    <m/>
    <m/>
    <m/>
    <m/>
    <m/>
    <m/>
    <m/>
    <m/>
    <n v="0.52195781480723302"/>
    <n v="0.450920351003148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22T00:00:00"/>
    <s v="Discovery"/>
    <m/>
    <n v="491.95968750000003"/>
    <n v="0.16236875000000001"/>
    <n v="0.22395000000000001"/>
    <n v="0.2714625"/>
    <n v="0.27296874999999998"/>
    <n v="0.27395000000000003"/>
    <n v="0.32928125000000003"/>
    <n v="0.29904374999999994"/>
    <m/>
    <m/>
    <m/>
    <m/>
    <m/>
    <m/>
    <m/>
    <m/>
    <m/>
    <m/>
    <m/>
    <m/>
    <m/>
    <m/>
    <m/>
    <n v="8.4"/>
    <m/>
    <m/>
    <m/>
    <m/>
    <m/>
    <n v="4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23T00:00:00"/>
    <s v="Discovery"/>
    <m/>
    <n v="488.81203124999996"/>
    <n v="0.15583437500000002"/>
    <n v="0.21778749999999999"/>
    <n v="0.26875625000000003"/>
    <n v="0.27185625000000002"/>
    <n v="0.27378124999999998"/>
    <n v="0.32915625000000004"/>
    <n v="0.29901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24T00:00:00"/>
    <s v="Discovery"/>
    <m/>
    <n v="514.11703124999997"/>
    <n v="0.26137812500000002"/>
    <n v="0.26255625000000005"/>
    <n v="0.27784375000000006"/>
    <n v="0.27243125000000001"/>
    <n v="0.27346250000000005"/>
    <n v="0.32908750000000003"/>
    <n v="0.2989312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25T00:00:00"/>
    <s v="Discovery"/>
    <m/>
    <n v="510.97265625"/>
    <n v="0.24477187499999997"/>
    <n v="0.26006249999999997"/>
    <n v="0.27784375000000006"/>
    <n v="0.27158125"/>
    <n v="0.273225"/>
    <n v="0.32911875000000002"/>
    <n v="0.2990562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26T00:00:00"/>
    <s v="Discovery"/>
    <m/>
    <n v="507.38156249999997"/>
    <n v="0.22821249999999998"/>
    <n v="0.25506875000000001"/>
    <n v="0.27721249999999997"/>
    <n v="0.27136250000000001"/>
    <n v="0.27303749999999999"/>
    <n v="0.32900625000000006"/>
    <n v="0.29901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27T00:00:00"/>
    <s v="Discovery"/>
    <m/>
    <n v="503.44171875000001"/>
    <n v="0.21157812500000001"/>
    <n v="0.2489875"/>
    <n v="0.27601874999999998"/>
    <n v="0.27091874999999999"/>
    <n v="0.27288750000000001"/>
    <n v="0.32900000000000001"/>
    <n v="0.2990312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28T00:00:00"/>
    <s v="Discovery"/>
    <m/>
    <n v="499.1615625"/>
    <n v="0.19556250000000003"/>
    <n v="0.24186875000000002"/>
    <n v="0.27421250000000003"/>
    <n v="0.27025624999999998"/>
    <n v="0.27268124999999999"/>
    <n v="0.32900625"/>
    <n v="0.298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29T00:00:00"/>
    <s v="Discovery"/>
    <m/>
    <n v="494.69296875000003"/>
    <n v="0.18031562500000001"/>
    <n v="0.2339125"/>
    <n v="0.27217499999999994"/>
    <n v="0.26922500000000005"/>
    <n v="0.2723875"/>
    <n v="0.32897500000000002"/>
    <n v="0.29910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30T00:00:00"/>
    <s v="Discovery"/>
    <m/>
    <n v="492.01265624999996"/>
    <n v="0.172053125"/>
    <n v="0.22825624999999999"/>
    <n v="0.27079375"/>
    <n v="0.2688625"/>
    <n v="0.27218749999999997"/>
    <n v="0.32893750000000005"/>
    <n v="0.29910625000000002"/>
    <m/>
    <m/>
    <m/>
    <m/>
    <m/>
    <m/>
    <m/>
    <m/>
    <m/>
    <m/>
    <m/>
    <m/>
    <m/>
    <m/>
    <m/>
    <n v="8.4"/>
    <n v="0.66497198932850687"/>
    <n v="0.40935193516278079"/>
    <m/>
    <m/>
    <m/>
    <n v="4.5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5-12-31T00:00:00"/>
    <s v="Discovery"/>
    <m/>
    <n v="512.36484375000009"/>
    <n v="0.26037812500000002"/>
    <n v="0.26465"/>
    <n v="0.27547500000000003"/>
    <n v="0.2702"/>
    <n v="0.27187499999999998"/>
    <n v="0.32874375"/>
    <n v="0.299074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01T00:00:00"/>
    <s v="Discovery"/>
    <m/>
    <n v="509.14031249999994"/>
    <n v="0.24395624999999999"/>
    <n v="0.2613375"/>
    <n v="0.27588750000000001"/>
    <n v="0.26924375"/>
    <n v="0.27154374999999997"/>
    <n v="0.32871875"/>
    <n v="0.2990937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02T00:00:00"/>
    <s v="Discovery"/>
    <m/>
    <n v="508.48078125000001"/>
    <n v="0.237578125"/>
    <n v="0.26005624999999999"/>
    <n v="0.27727499999999999"/>
    <n v="0.26972499999999999"/>
    <n v="0.2714125"/>
    <n v="0.32866250000000002"/>
    <n v="0.29904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03T00:00:00"/>
    <s v="Discovery"/>
    <m/>
    <n v="507.95859374999998"/>
    <n v="0.23250312499999998"/>
    <n v="0.25897500000000001"/>
    <n v="0.2780125"/>
    <n v="0.27031875"/>
    <n v="0.27146875000000004"/>
    <n v="0.3286"/>
    <n v="0.2990562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04T00:00:00"/>
    <s v="Discovery"/>
    <m/>
    <n v="504.95953124999994"/>
    <n v="0.221071875"/>
    <n v="0.25469999999999998"/>
    <n v="0.27681875"/>
    <n v="0.26979999999999998"/>
    <n v="0.27114375000000002"/>
    <n v="0.32855000000000001"/>
    <n v="0.298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05T00:00:00"/>
    <s v="Discovery"/>
    <m/>
    <n v="501.22078124999996"/>
    <n v="0.20715937499999998"/>
    <n v="0.249"/>
    <n v="0.27526250000000002"/>
    <n v="0.26908749999999998"/>
    <n v="0.27084375000000005"/>
    <n v="0.32843749999999999"/>
    <n v="0.29902499999999999"/>
    <m/>
    <m/>
    <m/>
    <m/>
    <m/>
    <m/>
    <m/>
    <m/>
    <m/>
    <m/>
    <m/>
    <m/>
    <m/>
    <m/>
    <m/>
    <m/>
    <m/>
    <n v="0.373103962878577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06T00:00:00"/>
    <s v="Discovery"/>
    <m/>
    <n v="497.53218749999996"/>
    <n v="0.19405"/>
    <n v="0.24284375000000002"/>
    <n v="0.27406249999999999"/>
    <n v="0.26834999999999998"/>
    <n v="0.27043124999999996"/>
    <n v="0.32824999999999999"/>
    <n v="0.2989"/>
    <m/>
    <m/>
    <m/>
    <m/>
    <n v="10.280479525000001"/>
    <n v="868.68525000000011"/>
    <n v="492.35875000000004"/>
    <m/>
    <n v="7.0813585749999994"/>
    <n v="1.6384168732396696E-2"/>
    <m/>
    <n v="5.4346738249999991"/>
    <m/>
    <m/>
    <n v="331.70275000000004"/>
    <n v="8.4"/>
    <n v="0.57712534333451704"/>
    <m/>
    <n v="6.9218667343019678E-3"/>
    <n v="9.55183E-2"/>
    <n v="13.7995"/>
    <n v="5.0999999999999996"/>
    <n v="8.4"/>
    <n v="0.94499999999999995"/>
    <n v="2.2072318226019863E-2"/>
    <n v="1.3845744499999999"/>
    <n v="62.728999999999999"/>
    <m/>
    <m/>
    <m/>
    <m/>
    <m/>
    <m/>
    <m/>
    <m/>
    <m/>
    <n v="1.6466847499999999"/>
    <m/>
    <n v="160.65600000000001"/>
    <n v="1.0249755689174384E-2"/>
    <n v="5.7339548629410453E-3"/>
    <n v="1.7190281999999999"/>
    <m/>
    <n v="299.79800000000006"/>
    <m/>
    <m/>
    <m/>
    <m/>
    <m/>
    <m/>
    <m/>
    <m/>
    <m/>
    <m/>
    <m/>
    <m/>
    <m/>
    <m/>
    <m/>
    <m/>
    <m/>
    <m/>
    <m/>
    <m/>
    <m/>
  </r>
  <r>
    <s v="Lincoln2015Nit50IrrFull"/>
    <d v="2016-01-07T00:00:00"/>
    <s v="Discovery"/>
    <m/>
    <n v="520.07249999999999"/>
    <n v="0.28081875000000001"/>
    <n v="0.27949374999999999"/>
    <n v="0.28214375000000003"/>
    <n v="0.27415624999999999"/>
    <n v="0.27018749999999997"/>
    <n v="0.32813124999999999"/>
    <n v="0.29879999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08T00:00:00"/>
    <s v="Discovery"/>
    <m/>
    <n v="518.42015624999999"/>
    <n v="0.267865625"/>
    <n v="0.27995625000000002"/>
    <n v="0.28415000000000001"/>
    <n v="0.27327499999999999"/>
    <n v="0.26998749999999999"/>
    <n v="0.32801249999999998"/>
    <n v="0.29873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09T00:00:00"/>
    <s v="Discovery"/>
    <m/>
    <n v="515.69953124999995"/>
    <n v="0.25435312500000001"/>
    <n v="0.27631875"/>
    <n v="0.28409374999999998"/>
    <n v="0.27324375000000001"/>
    <n v="0.26976250000000002"/>
    <n v="0.32792500000000002"/>
    <n v="0.2986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10T00:00:00"/>
    <s v="Discovery"/>
    <m/>
    <n v="512.33859374999997"/>
    <n v="0.23995312499999999"/>
    <n v="0.2709375"/>
    <n v="0.283275"/>
    <n v="0.27298124999999995"/>
    <n v="0.26961250000000003"/>
    <n v="0.32791875000000004"/>
    <n v="0.29856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11T00:00:00"/>
    <s v="Discovery"/>
    <m/>
    <n v="508.8515625"/>
    <n v="0.22618125"/>
    <n v="0.26563749999999997"/>
    <n v="0.28216875000000002"/>
    <n v="0.27240625000000002"/>
    <n v="0.2693875"/>
    <n v="0.3278625"/>
    <n v="0.29843750000000002"/>
    <m/>
    <m/>
    <m/>
    <m/>
    <m/>
    <m/>
    <m/>
    <m/>
    <m/>
    <m/>
    <m/>
    <m/>
    <m/>
    <m/>
    <m/>
    <m/>
    <n v="0.57098306463639048"/>
    <n v="0.323488012361423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12T00:00:00"/>
    <s v="Discovery"/>
    <m/>
    <n v="504.60984374999992"/>
    <n v="0.21049062499999999"/>
    <n v="0.25858750000000003"/>
    <n v="0.28053125000000001"/>
    <n v="0.27160624999999999"/>
    <n v="0.26926875"/>
    <n v="0.32778125000000002"/>
    <n v="0.29830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13T00:00:00"/>
    <s v="Discovery"/>
    <m/>
    <n v="502.02375000000006"/>
    <n v="0.19996875"/>
    <n v="0.25338125"/>
    <n v="0.28018750000000003"/>
    <n v="0.27158125"/>
    <n v="0.26909375000000002"/>
    <n v="0.32763125000000004"/>
    <n v="0.29824375000000003"/>
    <m/>
    <m/>
    <m/>
    <m/>
    <m/>
    <m/>
    <m/>
    <m/>
    <m/>
    <m/>
    <m/>
    <m/>
    <m/>
    <m/>
    <m/>
    <n v="8.4"/>
    <m/>
    <m/>
    <m/>
    <m/>
    <m/>
    <n v="5.65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14T00:00:00"/>
    <s v="Discovery"/>
    <m/>
    <n v="524.765625"/>
    <n v="0.27903125000000001"/>
    <n v="0.29293124999999998"/>
    <n v="0.2900875"/>
    <n v="0.27815624999999999"/>
    <n v="0.2693625"/>
    <n v="0.32756875000000002"/>
    <n v="0.29806250000000001"/>
    <m/>
    <m/>
    <m/>
    <m/>
    <m/>
    <m/>
    <m/>
    <m/>
    <m/>
    <m/>
    <m/>
    <m/>
    <m/>
    <m/>
    <m/>
    <m/>
    <n v="0.60980859351895544"/>
    <n v="0.288431580593419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15T00:00:00"/>
    <s v="Discovery"/>
    <m/>
    <n v="523.28531250000003"/>
    <n v="0.2684375"/>
    <n v="0.29136875000000001"/>
    <n v="0.29145625000000003"/>
    <n v="0.27855624999999995"/>
    <n v="0.26902499999999996"/>
    <n v="0.32740625000000001"/>
    <n v="0.2979374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16T00:00:00"/>
    <s v="Discovery"/>
    <m/>
    <n v="522.83578125000008"/>
    <n v="0.26295312500000001"/>
    <n v="0.29044375"/>
    <n v="0.29286875000000001"/>
    <n v="0.27909375000000003"/>
    <n v="0.26909375000000002"/>
    <n v="0.32731250000000001"/>
    <n v="0.2977187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17T00:00:00"/>
    <s v="Discovery"/>
    <m/>
    <n v="522.57140625"/>
    <n v="0.259621875"/>
    <n v="0.28943750000000001"/>
    <n v="0.29386250000000003"/>
    <n v="0.27958749999999999"/>
    <n v="0.26908749999999998"/>
    <n v="0.32734375000000004"/>
    <n v="0.29749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18T00:00:00"/>
    <s v="Discovery"/>
    <m/>
    <n v="522.20109374999993"/>
    <n v="0.25677812499999997"/>
    <n v="0.28852500000000003"/>
    <n v="0.29463125000000001"/>
    <n v="0.27985625000000003"/>
    <n v="0.26911875000000002"/>
    <n v="0.32711875000000001"/>
    <n v="0.2972937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19T00:00:00"/>
    <s v="Discovery"/>
    <m/>
    <n v="521.30999999999995"/>
    <n v="0.25203750000000003"/>
    <n v="0.28671249999999998"/>
    <n v="0.29504374999999999"/>
    <n v="0.28002499999999997"/>
    <n v="0.26913750000000003"/>
    <n v="0.32698125"/>
    <n v="0.2971375"/>
    <m/>
    <m/>
    <m/>
    <m/>
    <m/>
    <m/>
    <m/>
    <m/>
    <m/>
    <m/>
    <m/>
    <m/>
    <m/>
    <m/>
    <m/>
    <n v="8.4"/>
    <n v="0.62278228931975965"/>
    <n v="0.20188637918800822"/>
    <m/>
    <m/>
    <m/>
    <n v="6.4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20T00:00:00"/>
    <s v="Discovery"/>
    <m/>
    <n v="518.56640625"/>
    <n v="0.24174062499999999"/>
    <n v="0.28233125000000003"/>
    <n v="0.29433750000000003"/>
    <n v="0.27942500000000003"/>
    <n v="0.26899374999999998"/>
    <n v="0.32683125000000002"/>
    <n v="0.2969312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21T00:00:00"/>
    <s v="Discovery"/>
    <m/>
    <n v="515.00765625000008"/>
    <n v="0.22895312500000001"/>
    <n v="0.27589375000000005"/>
    <n v="0.29299375"/>
    <n v="0.27884375"/>
    <n v="0.26894375000000004"/>
    <n v="0.32679374999999999"/>
    <n v="0.296693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22T00:00:00"/>
    <s v="Discovery"/>
    <m/>
    <n v="511.06312499999996"/>
    <n v="0.2161875"/>
    <n v="0.26865"/>
    <n v="0.29116249999999999"/>
    <n v="0.27800000000000002"/>
    <n v="0.26882499999999998"/>
    <n v="0.32659375000000002"/>
    <n v="0.29654374999999999"/>
    <m/>
    <m/>
    <m/>
    <m/>
    <m/>
    <m/>
    <m/>
    <m/>
    <m/>
    <m/>
    <m/>
    <m/>
    <m/>
    <m/>
    <m/>
    <m/>
    <n v="0.53418288528322777"/>
    <n v="0.124440956118747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23T00:00:00"/>
    <s v="Discovery"/>
    <m/>
    <n v="507.98015625000005"/>
    <n v="0.20562812499999999"/>
    <n v="0.26269375"/>
    <n v="0.28987499999999999"/>
    <n v="0.27750624999999995"/>
    <n v="0.26895000000000002"/>
    <n v="0.32645000000000002"/>
    <n v="0.29632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24T00:00:00"/>
    <s v="Discovery"/>
    <m/>
    <n v="506.15625"/>
    <n v="0.19876250000000001"/>
    <n v="0.25847500000000001"/>
    <n v="0.28922500000000001"/>
    <n v="0.27742500000000003"/>
    <n v="0.26906874999999997"/>
    <n v="0.32655000000000001"/>
    <n v="0.2963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25T00:00:00"/>
    <s v="Discovery"/>
    <m/>
    <n v="504.35203124999998"/>
    <n v="0.193478125"/>
    <n v="0.25475625000000002"/>
    <n v="0.28819375000000003"/>
    <n v="0.27694374999999999"/>
    <n v="0.26921249999999997"/>
    <n v="0.32655000000000001"/>
    <n v="0.29615625000000001"/>
    <m/>
    <m/>
    <m/>
    <m/>
    <m/>
    <m/>
    <m/>
    <m/>
    <m/>
    <m/>
    <m/>
    <m/>
    <m/>
    <m/>
    <m/>
    <m/>
    <n v="0.57309488193719493"/>
    <n v="6.1674148461922235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26T00:00:00"/>
    <s v="Discovery"/>
    <m/>
    <n v="503.36203125000009"/>
    <n v="0.19024687499999998"/>
    <n v="0.25212500000000004"/>
    <n v="0.28765625"/>
    <n v="0.27711249999999998"/>
    <n v="0.26941249999999994"/>
    <n v="0.32657499999999995"/>
    <n v="0.2959312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27T00:00:00"/>
    <s v="Discovery"/>
    <m/>
    <n v="502.33734375"/>
    <n v="0.18822812500000002"/>
    <n v="0.24992500000000001"/>
    <n v="0.28659999999999997"/>
    <n v="0.27688124999999997"/>
    <n v="0.26954999999999996"/>
    <n v="0.32650625"/>
    <n v="0.29584374999999996"/>
    <m/>
    <m/>
    <m/>
    <n v="2.15"/>
    <m/>
    <m/>
    <m/>
    <m/>
    <m/>
    <m/>
    <m/>
    <m/>
    <m/>
    <m/>
    <m/>
    <n v="8.4"/>
    <m/>
    <m/>
    <m/>
    <m/>
    <m/>
    <n v="7.8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28T00:00:00"/>
    <s v="Discovery"/>
    <m/>
    <n v="501.27140624999993"/>
    <n v="0.186021875"/>
    <n v="0.2477625"/>
    <n v="0.28551874999999999"/>
    <n v="0.27650000000000002"/>
    <n v="0.269625"/>
    <n v="0.32657499999999995"/>
    <n v="0.2957937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29T00:00:00"/>
    <s v="Discovery"/>
    <m/>
    <n v="499.90031249999998"/>
    <n v="0.18319374999999999"/>
    <n v="0.24561250000000001"/>
    <n v="0.28466875000000003"/>
    <n v="0.27569374999999996"/>
    <n v="0.26943125000000001"/>
    <n v="0.32648750000000004"/>
    <n v="0.29564999999999997"/>
    <m/>
    <m/>
    <m/>
    <m/>
    <m/>
    <m/>
    <m/>
    <m/>
    <m/>
    <m/>
    <m/>
    <m/>
    <m/>
    <m/>
    <m/>
    <m/>
    <m/>
    <n v="5.3466817500338423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30T00:00:00"/>
    <s v="Discovery"/>
    <m/>
    <n v="498.6412499999999"/>
    <n v="0.17981875000000003"/>
    <n v="0.24338125000000002"/>
    <n v="0.2840375"/>
    <n v="0.27534375"/>
    <n v="0.26937500000000003"/>
    <n v="0.32631250000000001"/>
    <n v="0.29546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1-31T00:00:00"/>
    <s v="Discovery"/>
    <m/>
    <n v="497.37140624999995"/>
    <n v="0.17666562499999999"/>
    <n v="0.24121874999999998"/>
    <n v="0.28320000000000001"/>
    <n v="0.27490625000000002"/>
    <n v="0.26931875"/>
    <n v="0.32625625000000003"/>
    <n v="0.29528125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2-01T00:00:00"/>
    <s v="Discovery"/>
    <m/>
    <n v="496.22109375000002"/>
    <n v="0.17350937499999997"/>
    <n v="0.23930625"/>
    <n v="0.28276875000000001"/>
    <n v="0.27443125000000002"/>
    <n v="0.26916875000000001"/>
    <n v="0.32620000000000005"/>
    <n v="0.29509374999999999"/>
    <m/>
    <m/>
    <m/>
    <m/>
    <m/>
    <m/>
    <m/>
    <m/>
    <m/>
    <m/>
    <m/>
    <m/>
    <m/>
    <m/>
    <m/>
    <m/>
    <n v="0.5249023612198873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2-02T00:00:00"/>
    <s v="Discovery"/>
    <m/>
    <n v="495.08671875000005"/>
    <n v="0.17003437499999999"/>
    <n v="0.23746875000000001"/>
    <n v="0.28245624999999996"/>
    <n v="0.27411249999999998"/>
    <n v="0.26905625"/>
    <n v="0.32598749999999999"/>
    <n v="0.29492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2-03T00:00:00"/>
    <s v="Discovery"/>
    <m/>
    <n v="494.25328124999999"/>
    <n v="0.16631562499999999"/>
    <n v="0.23535624999999999"/>
    <n v="0.28239375"/>
    <n v="0.27429375"/>
    <n v="0.26918750000000002"/>
    <n v="0.32597500000000001"/>
    <n v="0.29482499999999995"/>
    <m/>
    <m/>
    <m/>
    <m/>
    <m/>
    <m/>
    <m/>
    <m/>
    <m/>
    <m/>
    <m/>
    <m/>
    <m/>
    <m/>
    <m/>
    <n v="8.4"/>
    <m/>
    <m/>
    <m/>
    <m/>
    <m/>
    <n v="8.25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2-04T00:00:00"/>
    <s v="Discovery"/>
    <m/>
    <n v="493.12734374999997"/>
    <n v="0.16264062499999998"/>
    <n v="0.23321249999999999"/>
    <n v="0.28190000000000004"/>
    <n v="0.27405625"/>
    <n v="0.26929999999999998"/>
    <n v="0.32596875000000003"/>
    <n v="0.29460624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2-05T00:00:00"/>
    <s v="Discovery"/>
    <m/>
    <n v="492.21703124999999"/>
    <n v="0.158940625"/>
    <n v="0.23063125000000001"/>
    <n v="0.28168124999999999"/>
    <n v="0.27442500000000003"/>
    <n v="0.2694375"/>
    <n v="0.32594374999999998"/>
    <n v="0.2944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2-06T00:00:00"/>
    <s v="Discovery"/>
    <m/>
    <n v="491.26218750000004"/>
    <n v="0.1565"/>
    <n v="0.22833124999999999"/>
    <n v="0.28074374999999996"/>
    <n v="0.27438750000000001"/>
    <n v="0.26971875000000001"/>
    <n v="0.32594999999999996"/>
    <n v="0.2943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2-07T00:00:00"/>
    <s v="Discovery"/>
    <m/>
    <n v="490.21593749999994"/>
    <n v="0.15457500000000002"/>
    <n v="0.22609375000000001"/>
    <n v="0.27958749999999999"/>
    <n v="0.27423124999999998"/>
    <n v="0.26976875"/>
    <n v="0.32592499999999996"/>
    <n v="0.29420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2-08T00:00:00"/>
    <s v="Discovery"/>
    <m/>
    <n v="489.42468750000006"/>
    <n v="0.15286875"/>
    <n v="0.22448750000000001"/>
    <n v="0.27887499999999998"/>
    <n v="0.27411874999999997"/>
    <n v="0.2697"/>
    <n v="0.32598749999999999"/>
    <n v="0.2940562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2-09T00:00:00"/>
    <s v="Discovery"/>
    <m/>
    <n v="488.46703124999999"/>
    <n v="0.15056562499999998"/>
    <n v="0.22271874999999997"/>
    <n v="0.27823124999999999"/>
    <n v="0.27379375"/>
    <n v="0.26974375"/>
    <n v="0.32587499999999997"/>
    <n v="0.29393749999999996"/>
    <m/>
    <m/>
    <m/>
    <m/>
    <m/>
    <m/>
    <m/>
    <m/>
    <m/>
    <m/>
    <m/>
    <m/>
    <m/>
    <m/>
    <m/>
    <m/>
    <n v="0.53645851431935698"/>
    <n v="1.4070711068818612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2-10T00:00:00"/>
    <s v="Discovery"/>
    <m/>
    <n v="487.52578125000002"/>
    <n v="0.148534375"/>
    <n v="0.22088750000000001"/>
    <n v="0.27730624999999998"/>
    <n v="0.27362500000000001"/>
    <n v="0.26974375"/>
    <n v="0.32575624999999997"/>
    <n v="0.29394374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2-11T00:00:00"/>
    <s v="Discovery"/>
    <m/>
    <n v="486.67031250000002"/>
    <n v="0.14671875000000001"/>
    <n v="0.2192875"/>
    <n v="0.27656250000000004"/>
    <n v="0.2734625"/>
    <n v="0.26964374999999996"/>
    <n v="0.32573750000000001"/>
    <n v="0.2938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2-12T00:00:00"/>
    <s v="Discovery"/>
    <m/>
    <n v="486.00187499999993"/>
    <n v="0.14469375000000001"/>
    <n v="0.21800624999999998"/>
    <n v="0.27625624999999998"/>
    <n v="0.27324375000000001"/>
    <n v="0.26971250000000002"/>
    <n v="0.32578750000000001"/>
    <n v="0.29365625000000001"/>
    <m/>
    <m/>
    <m/>
    <m/>
    <m/>
    <m/>
    <m/>
    <m/>
    <m/>
    <m/>
    <m/>
    <m/>
    <m/>
    <m/>
    <m/>
    <n v="8.4"/>
    <m/>
    <m/>
    <m/>
    <m/>
    <m/>
    <n v="8.3000000000000007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2-13T00:00:00"/>
    <s v="Discovery"/>
    <m/>
    <n v="485.22234374999994"/>
    <n v="0.14251562500000001"/>
    <n v="0.21599999999999997"/>
    <n v="0.27586250000000001"/>
    <n v="0.27333750000000001"/>
    <n v="0.2697"/>
    <n v="0.32569999999999999"/>
    <n v="0.29354999999999998"/>
    <m/>
    <m/>
    <m/>
    <m/>
    <n v="11.262336975"/>
    <n v="958.89025000000004"/>
    <n v="709.75149999999996"/>
    <m/>
    <m/>
    <n v="1.7196522640358355E-2"/>
    <n v="4.7767500000000004E-2"/>
    <n v="9.7106785749999993"/>
    <n v="11275.125689723933"/>
    <m/>
    <n v="564.68849999999998"/>
    <m/>
    <m/>
    <m/>
    <m/>
    <m/>
    <n v="48.894500000000008"/>
    <m/>
    <m/>
    <m/>
    <m/>
    <m/>
    <m/>
    <m/>
    <m/>
    <m/>
    <s v="HarvestRipe"/>
    <m/>
    <m/>
    <m/>
    <m/>
    <m/>
    <m/>
    <m/>
    <n v="145.06299999999999"/>
    <m/>
    <m/>
    <m/>
    <m/>
    <n v="200.24424999999999"/>
    <n v="404.74237444707825"/>
    <m/>
    <m/>
    <m/>
    <m/>
    <m/>
    <m/>
    <m/>
    <m/>
    <m/>
    <m/>
    <m/>
    <m/>
    <m/>
    <m/>
    <m/>
    <m/>
    <m/>
    <m/>
    <m/>
    <m/>
  </r>
  <r>
    <s v="Lincoln2015Nit50IrrFull"/>
    <d v="2016-02-14T00:00:00"/>
    <s v="Discovery"/>
    <m/>
    <n v="484.52250000000004"/>
    <n v="0.14084999999999998"/>
    <n v="0.21462500000000001"/>
    <n v="0.27505625"/>
    <n v="0.27324999999999999"/>
    <n v="0.26979375"/>
    <n v="0.32566875000000001"/>
    <n v="0.2935687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2-15T00:00:00"/>
    <s v="Discovery"/>
    <m/>
    <n v="483.63515625000002"/>
    <n v="0.13824687499999999"/>
    <n v="0.21309999999999998"/>
    <n v="0.27432499999999999"/>
    <n v="0.27305625"/>
    <n v="0.26990000000000003"/>
    <n v="0.32569999999999999"/>
    <n v="0.293462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Full"/>
    <d v="2016-02-16T00:00:00"/>
    <s v="Discovery"/>
    <m/>
    <m/>
    <m/>
    <m/>
    <m/>
    <m/>
    <m/>
    <m/>
    <m/>
    <m/>
    <m/>
    <m/>
    <m/>
    <m/>
    <m/>
    <m/>
    <m/>
    <m/>
    <m/>
    <m/>
    <m/>
    <m/>
    <m/>
    <m/>
    <n v="8.4"/>
    <m/>
    <m/>
    <m/>
    <m/>
    <m/>
    <n v="8.4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07T00:00:00"/>
    <s v="Discovery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09T00:00:00"/>
    <s v="Discovery"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12T00:00:00"/>
    <s v="Discovery"/>
    <m/>
    <m/>
    <m/>
    <m/>
    <m/>
    <m/>
    <m/>
    <m/>
    <m/>
    <m/>
    <m/>
    <m/>
    <m/>
    <m/>
    <m/>
    <m/>
    <m/>
    <m/>
    <m/>
    <m/>
    <m/>
    <m/>
    <m/>
    <m/>
    <n v="3.3"/>
    <m/>
    <n v="6.8206990851704475E-3"/>
    <m/>
    <m/>
    <m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14T00:00:00"/>
    <s v="Discovery"/>
    <m/>
    <n v="462.65156250000001"/>
    <n v="0.17406874999999999"/>
    <n v="0.24641250000000001"/>
    <n v="0.25964375000000001"/>
    <n v="0.22544375"/>
    <n v="0.28404374999999998"/>
    <n v="0.29286875000000001"/>
    <n v="0.269931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15T00:00:00"/>
    <s v="Discovery"/>
    <m/>
    <n v="461.76749999999998"/>
    <n v="0.16993750000000002"/>
    <n v="0.24453750000000002"/>
    <n v="0.25920624999999997"/>
    <n v="0.22555"/>
    <n v="0.28420000000000001"/>
    <n v="0.29299999999999998"/>
    <n v="0.27003125"/>
    <m/>
    <m/>
    <m/>
    <m/>
    <m/>
    <m/>
    <m/>
    <m/>
    <m/>
    <m/>
    <m/>
    <m/>
    <m/>
    <m/>
    <m/>
    <m/>
    <n v="0.16014418643786515"/>
    <n v="4.738707046957083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16T00:00:00"/>
    <s v="Discovery"/>
    <m/>
    <n v="461.22234375000005"/>
    <n v="0.16726562499999997"/>
    <n v="0.24308750000000001"/>
    <n v="0.25911250000000002"/>
    <n v="0.225575"/>
    <n v="0.28434375000000001"/>
    <n v="0.29304374999999999"/>
    <n v="0.270156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17T00:00:00"/>
    <s v="Discovery"/>
    <m/>
    <n v="460.49296874999999"/>
    <n v="0.16378437500000001"/>
    <n v="0.24105625000000003"/>
    <n v="0.2588375"/>
    <n v="0.22589999999999999"/>
    <n v="0.2845125"/>
    <n v="0.29315625000000001"/>
    <n v="0.270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18T00:00:00"/>
    <s v="Discovery"/>
    <m/>
    <n v="459.2779687499999"/>
    <n v="0.15856562499999999"/>
    <n v="0.23853750000000001"/>
    <n v="0.25808750000000003"/>
    <n v="0.22598125000000002"/>
    <n v="0.28469375000000002"/>
    <n v="0.29326874999999997"/>
    <n v="0.2703437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19T00:00:00"/>
    <s v="Discovery"/>
    <m/>
    <n v="458.05453124999997"/>
    <n v="0.153903125"/>
    <n v="0.23549375"/>
    <n v="0.25738749999999999"/>
    <n v="0.22620625"/>
    <n v="0.28485625000000003"/>
    <n v="0.29339999999999999"/>
    <n v="0.2702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20T00:00:00"/>
    <s v="Discovery"/>
    <m/>
    <n v="456.63890624999999"/>
    <n v="0.14967187499999998"/>
    <n v="0.2323875"/>
    <n v="0.25613124999999998"/>
    <n v="0.22625000000000001"/>
    <n v="0.28490624999999997"/>
    <n v="0.29334375000000001"/>
    <n v="0.27046875000000004"/>
    <m/>
    <m/>
    <m/>
    <m/>
    <m/>
    <m/>
    <m/>
    <m/>
    <m/>
    <m/>
    <m/>
    <m/>
    <m/>
    <m/>
    <m/>
    <n v="4.55"/>
    <n v="0.21535635271650727"/>
    <n v="7.7081478624028615E-2"/>
    <m/>
    <m/>
    <m/>
    <n v="0"/>
    <n v="3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21T00:00:00"/>
    <s v="Discovery"/>
    <m/>
    <n v="455.16281250000003"/>
    <n v="0.14490624999999999"/>
    <n v="0.22888750000000002"/>
    <n v="0.25509999999999999"/>
    <n v="0.22620000000000001"/>
    <n v="0.28501874999999999"/>
    <n v="0.29344999999999999"/>
    <n v="0.2705437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22T00:00:00"/>
    <s v="Discovery"/>
    <m/>
    <n v="454.00359374999999"/>
    <n v="0.14087812500000002"/>
    <n v="0.22586249999999999"/>
    <n v="0.25439375000000003"/>
    <n v="0.22630624999999999"/>
    <n v="0.28513124999999995"/>
    <n v="0.29357499999999997"/>
    <n v="0.27056875000000002"/>
    <m/>
    <m/>
    <m/>
    <m/>
    <m/>
    <m/>
    <m/>
    <m/>
    <m/>
    <m/>
    <m/>
    <m/>
    <m/>
    <m/>
    <m/>
    <m/>
    <m/>
    <n v="0.12251476249468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23T00:00:00"/>
    <s v="Discovery"/>
    <m/>
    <n v="453.00562499999995"/>
    <n v="0.138325"/>
    <n v="0.22289999999999999"/>
    <n v="0.25322499999999998"/>
    <n v="0.22650625000000002"/>
    <n v="0.28521875000000002"/>
    <n v="0.29376249999999998"/>
    <n v="0.270693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24T00:00:00"/>
    <s v="Discovery"/>
    <m/>
    <n v="451.68890624999995"/>
    <n v="0.13537812500000002"/>
    <n v="0.21968124999999999"/>
    <n v="0.25163749999999996"/>
    <n v="0.22635000000000002"/>
    <n v="0.28544375"/>
    <n v="0.29379375000000002"/>
    <n v="0.270874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25T00:00:00"/>
    <s v="Discovery"/>
    <m/>
    <n v="450.40406249999995"/>
    <n v="0.13267499999999999"/>
    <n v="0.21670625000000002"/>
    <n v="0.25018750000000001"/>
    <n v="0.22622499999999998"/>
    <n v="0.28542500000000004"/>
    <n v="0.29395625000000003"/>
    <n v="0.27086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26T00:00:00"/>
    <s v="Discovery"/>
    <m/>
    <n v="448.86187499999994"/>
    <n v="0.12969375"/>
    <n v="0.21333125000000003"/>
    <n v="0.24829999999999997"/>
    <n v="0.22595000000000001"/>
    <n v="0.28543125000000003"/>
    <n v="0.29404374999999994"/>
    <n v="0.270968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27T00:00:00"/>
    <s v="Discovery"/>
    <m/>
    <n v="447.78187500000001"/>
    <n v="0.12743749999999998"/>
    <n v="0.21099999999999999"/>
    <n v="0.24686249999999998"/>
    <n v="0.22585"/>
    <n v="0.28551874999999999"/>
    <n v="0.29404374999999999"/>
    <n v="0.27111249999999998"/>
    <m/>
    <m/>
    <m/>
    <m/>
    <m/>
    <m/>
    <m/>
    <m/>
    <m/>
    <m/>
    <m/>
    <m/>
    <m/>
    <m/>
    <m/>
    <m/>
    <m/>
    <n v="0.176218481947886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28T00:00:00"/>
    <s v="Discovery"/>
    <m/>
    <n v="447.05015624999999"/>
    <n v="0.12723437500000001"/>
    <n v="0.209675"/>
    <n v="0.24545624999999999"/>
    <n v="0.22551874999999999"/>
    <n v="0.28558125000000001"/>
    <n v="0.29408124999999996"/>
    <n v="0.27107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29T00:00:00"/>
    <s v="Discovery"/>
    <m/>
    <n v="446.2528125"/>
    <n v="0.12645000000000001"/>
    <n v="0.20850624999999998"/>
    <n v="0.24400624999999998"/>
    <n v="0.22511874999999998"/>
    <n v="0.28558749999999999"/>
    <n v="0.29420625"/>
    <n v="0.27111249999999998"/>
    <m/>
    <m/>
    <m/>
    <m/>
    <n v="1.6731304250000001"/>
    <n v="48.196250000000006"/>
    <n v="0"/>
    <m/>
    <m/>
    <m/>
    <m/>
    <m/>
    <m/>
    <m/>
    <n v="0"/>
    <n v="6"/>
    <m/>
    <m/>
    <m/>
    <m/>
    <n v="0"/>
    <n v="0"/>
    <n v="4.95"/>
    <n v="0.66249999999999998"/>
    <n v="3.9311919717779219E-2"/>
    <n v="1.43473765"/>
    <n v="36.496250000000003"/>
    <m/>
    <m/>
    <m/>
    <m/>
    <m/>
    <m/>
    <m/>
    <m/>
    <m/>
    <m/>
    <m/>
    <n v="0"/>
    <m/>
    <n v="2.0375450854700859E-2"/>
    <n v="0.23839277500000003"/>
    <m/>
    <n v="11.7"/>
    <m/>
    <m/>
    <m/>
    <m/>
    <m/>
    <m/>
    <m/>
    <m/>
    <m/>
    <m/>
    <m/>
    <m/>
    <m/>
    <m/>
    <m/>
    <m/>
    <m/>
    <m/>
    <m/>
    <m/>
    <m/>
  </r>
  <r>
    <s v="Lincoln2015Nit0IrrNil"/>
    <d v="2015-10-30T00:00:00"/>
    <s v="Discovery"/>
    <m/>
    <n v="444.71906249999995"/>
    <n v="0.1247625"/>
    <n v="0.20591874999999998"/>
    <n v="0.24155625"/>
    <n v="0.2245625"/>
    <n v="0.28544999999999998"/>
    <n v="0.29422500000000001"/>
    <n v="0.27126249999999996"/>
    <m/>
    <m/>
    <m/>
    <m/>
    <m/>
    <m/>
    <m/>
    <m/>
    <m/>
    <m/>
    <m/>
    <m/>
    <m/>
    <m/>
    <m/>
    <m/>
    <n v="0.24226193645438959"/>
    <n v="0.161476744060480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0-31T00:00:00"/>
    <s v="Discovery"/>
    <m/>
    <n v="443.24250000000001"/>
    <n v="0.12252500000000001"/>
    <n v="0.20305000000000001"/>
    <n v="0.23938124999999999"/>
    <n v="0.22428124999999999"/>
    <n v="0.28548125000000002"/>
    <n v="0.29422500000000001"/>
    <n v="0.27131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01T00:00:00"/>
    <s v="Discovery"/>
    <m/>
    <n v="441.72328125000001"/>
    <n v="0.12019687499999999"/>
    <n v="0.20017499999999999"/>
    <n v="0.23726875000000003"/>
    <n v="0.22411875000000001"/>
    <n v="0.28533125000000004"/>
    <n v="0.29419375000000003"/>
    <n v="0.27131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02T00:00:00"/>
    <s v="Discovery"/>
    <m/>
    <n v="447.79218749999995"/>
    <n v="0.16255625000000001"/>
    <n v="0.20106250000000001"/>
    <n v="0.23598750000000002"/>
    <n v="0.22388124999999998"/>
    <n v="0.28530624999999998"/>
    <n v="0.29428124999999999"/>
    <n v="0.27137499999999998"/>
    <m/>
    <m/>
    <m/>
    <m/>
    <m/>
    <m/>
    <m/>
    <m/>
    <m/>
    <m/>
    <m/>
    <m/>
    <m/>
    <m/>
    <m/>
    <m/>
    <n v="0.26966857873065669"/>
    <n v="0.38130930355092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03T00:00:00"/>
    <s v="Discovery"/>
    <m/>
    <n v="445.75546874999998"/>
    <n v="0.152703125"/>
    <n v="0.20005000000000001"/>
    <n v="0.23473749999999999"/>
    <n v="0.22376875000000002"/>
    <n v="0.28536250000000002"/>
    <n v="0.29423750000000004"/>
    <n v="0.2713687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04T00:00:00"/>
    <s v="Discovery"/>
    <m/>
    <n v="444.34359374999997"/>
    <n v="0.14725312499999998"/>
    <n v="0.19952500000000001"/>
    <n v="0.23333750000000003"/>
    <n v="0.22328125000000001"/>
    <n v="0.28536250000000002"/>
    <n v="0.29435"/>
    <n v="0.271424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05T00:00:00"/>
    <s v="Discovery"/>
    <m/>
    <n v="442.84078125000002"/>
    <n v="0.142921875"/>
    <n v="0.19901250000000001"/>
    <n v="0.23141875000000001"/>
    <n v="0.22255624999999998"/>
    <n v="0.28529375000000001"/>
    <n v="0.29441249999999997"/>
    <n v="0.27148749999999999"/>
    <m/>
    <m/>
    <m/>
    <m/>
    <m/>
    <m/>
    <m/>
    <m/>
    <m/>
    <m/>
    <m/>
    <m/>
    <m/>
    <m/>
    <m/>
    <m/>
    <m/>
    <n v="0.101936879283613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06T00:00:00"/>
    <s v="Discovery"/>
    <m/>
    <n v="441.38203125000001"/>
    <n v="0.13832187499999998"/>
    <n v="0.19827500000000001"/>
    <n v="0.23001249999999998"/>
    <n v="0.22204374999999998"/>
    <n v="0.28508125000000001"/>
    <n v="0.29436875000000001"/>
    <n v="0.2714687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07T00:00:00"/>
    <s v="Discovery"/>
    <m/>
    <n v="440.26359375000004"/>
    <n v="0.134528125"/>
    <n v="0.1976125"/>
    <n v="0.22898125"/>
    <n v="0.22162500000000002"/>
    <n v="0.28491249999999996"/>
    <n v="0.294375"/>
    <n v="0.27158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08T00:00:00"/>
    <s v="Discovery"/>
    <m/>
    <n v="439.239375"/>
    <n v="0.1315375"/>
    <n v="0.19645000000000001"/>
    <n v="0.2280625"/>
    <n v="0.22136875"/>
    <n v="0.28481875000000001"/>
    <n v="0.29430000000000001"/>
    <n v="0.271587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09T00:00:00"/>
    <s v="Discovery"/>
    <m/>
    <n v="437.87390624999995"/>
    <n v="0.128003125"/>
    <n v="0.19490625"/>
    <n v="0.22632499999999997"/>
    <n v="0.22104374999999998"/>
    <n v="0.2848"/>
    <n v="0.29436874999999996"/>
    <n v="0.271587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10T00:00:00"/>
    <s v="Discovery"/>
    <m/>
    <n v="436.35421875000003"/>
    <n v="0.124703125"/>
    <n v="0.19255"/>
    <n v="0.224525"/>
    <n v="0.22070000000000001"/>
    <n v="0.28473124999999999"/>
    <n v="0.29436875000000001"/>
    <n v="0.27156250000000004"/>
    <m/>
    <m/>
    <m/>
    <m/>
    <m/>
    <m/>
    <m/>
    <m/>
    <m/>
    <m/>
    <m/>
    <m/>
    <m/>
    <m/>
    <m/>
    <n v="8"/>
    <n v="0.34842406967410888"/>
    <n v="0.24648902991975158"/>
    <m/>
    <m/>
    <m/>
    <n v="0.5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11T00:00:00"/>
    <s v="Discovery"/>
    <m/>
    <n v="435.31171874999995"/>
    <n v="0.12145937499999999"/>
    <n v="0.19060625"/>
    <n v="0.22370625"/>
    <n v="0.22056875000000001"/>
    <n v="0.28470000000000001"/>
    <n v="0.29439375000000001"/>
    <n v="0.271637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12T00:00:00"/>
    <s v="Discovery"/>
    <m/>
    <n v="434.25375000000003"/>
    <n v="0.12030625"/>
    <n v="0.18888125"/>
    <n v="0.22193125000000002"/>
    <n v="0.22005625000000001"/>
    <n v="0.28474374999999996"/>
    <n v="0.29441875000000001"/>
    <n v="0.27176875"/>
    <m/>
    <m/>
    <m/>
    <m/>
    <m/>
    <m/>
    <m/>
    <m/>
    <m/>
    <m/>
    <m/>
    <m/>
    <m/>
    <m/>
    <m/>
    <m/>
    <n v="0.35532694937643927"/>
    <n v="0.246100008290286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13T00:00:00"/>
    <s v="Discovery"/>
    <m/>
    <n v="432.6590625"/>
    <n v="0.11863124999999999"/>
    <n v="0.18693750000000001"/>
    <n v="0.21943124999999997"/>
    <n v="0.21906875000000001"/>
    <n v="0.28462500000000002"/>
    <n v="0.29448750000000001"/>
    <n v="0.2717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14T00:00:00"/>
    <s v="Discovery"/>
    <m/>
    <n v="431.14453125"/>
    <n v="0.116665625"/>
    <n v="0.18459375"/>
    <n v="0.2174875"/>
    <n v="0.21836875"/>
    <n v="0.28441250000000001"/>
    <n v="0.2944"/>
    <n v="0.271850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15T00:00:00"/>
    <s v="Discovery"/>
    <m/>
    <n v="429.91781249999997"/>
    <n v="0.11483125"/>
    <n v="0.18295"/>
    <n v="0.21589375"/>
    <n v="0.21773125000000002"/>
    <n v="0.28420624999999999"/>
    <n v="0.29443750000000002"/>
    <n v="0.27190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16T00:00:00"/>
    <s v="Discovery"/>
    <m/>
    <n v="428.38593749999995"/>
    <n v="0.11345000000000001"/>
    <n v="0.18096875000000001"/>
    <n v="0.213675"/>
    <n v="0.21675"/>
    <n v="0.28399999999999997"/>
    <n v="0.29443124999999998"/>
    <n v="0.2718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17T00:00:00"/>
    <s v="Discovery"/>
    <m/>
    <n v="427.12687499999998"/>
    <n v="0.11119999999999999"/>
    <n v="0.17936250000000001"/>
    <n v="0.21238125000000002"/>
    <n v="0.21608750000000002"/>
    <n v="0.28382499999999999"/>
    <n v="0.29430000000000001"/>
    <n v="0.27188125000000002"/>
    <m/>
    <m/>
    <m/>
    <m/>
    <m/>
    <m/>
    <m/>
    <m/>
    <m/>
    <m/>
    <m/>
    <m/>
    <m/>
    <m/>
    <m/>
    <m/>
    <n v="0.4924668035412767"/>
    <n v="0.221476211820893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18T00:00:00"/>
    <s v="Discovery"/>
    <m/>
    <n v="425.87203124999996"/>
    <n v="0.10984687500000001"/>
    <n v="0.1779125"/>
    <n v="0.21073125000000001"/>
    <n v="0.21516250000000001"/>
    <n v="0.28363125"/>
    <n v="0.29430624999999999"/>
    <n v="0.27186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19T00:00:00"/>
    <s v="Discovery"/>
    <m/>
    <n v="453.05390625000007"/>
    <n v="0.27185312499999997"/>
    <n v="0.20013125000000001"/>
    <n v="0.21018125000000001"/>
    <n v="0.21441250000000003"/>
    <n v="0.28344374999999999"/>
    <n v="0.29430000000000001"/>
    <n v="0.27185000000000004"/>
    <m/>
    <m/>
    <m/>
    <m/>
    <n v="2.9438073250000003"/>
    <n v="188.76799999999997"/>
    <n v="0"/>
    <m/>
    <m/>
    <m/>
    <m/>
    <m/>
    <m/>
    <m/>
    <n v="0"/>
    <m/>
    <m/>
    <m/>
    <m/>
    <m/>
    <n v="3.2670000000000003"/>
    <m/>
    <m/>
    <n v="1.02"/>
    <n v="3.0474127438848676E-2"/>
    <n v="1.7977602000000001"/>
    <n v="58.993000000000009"/>
    <m/>
    <m/>
    <m/>
    <m/>
    <m/>
    <m/>
    <m/>
    <m/>
    <m/>
    <m/>
    <m/>
    <n v="0"/>
    <m/>
    <n v="9.0590881604325438E-3"/>
    <n v="1.1460471250000002"/>
    <m/>
    <n v="126.508"/>
    <m/>
    <m/>
    <m/>
    <m/>
    <m/>
    <m/>
    <m/>
    <m/>
    <m/>
    <m/>
    <m/>
    <m/>
    <m/>
    <m/>
    <m/>
    <m/>
    <m/>
    <m/>
    <m/>
    <m/>
    <m/>
  </r>
  <r>
    <s v="Lincoln2015Nit0IrrNil"/>
    <d v="2015-11-20T00:00:00"/>
    <s v="Discovery"/>
    <m/>
    <n v="447.58875000000006"/>
    <n v="0.23757499999999998"/>
    <n v="0.20017499999999999"/>
    <n v="0.21038125000000002"/>
    <n v="0.21355625"/>
    <n v="0.28315625"/>
    <n v="0.29415625000000001"/>
    <n v="0.27183750000000001"/>
    <m/>
    <m/>
    <m/>
    <n v="1.9"/>
    <m/>
    <m/>
    <m/>
    <m/>
    <m/>
    <m/>
    <m/>
    <m/>
    <m/>
    <m/>
    <m/>
    <n v="8.4"/>
    <m/>
    <n v="0.37111802917640629"/>
    <m/>
    <m/>
    <m/>
    <n v="1.75"/>
    <n v="8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21T00:00:00"/>
    <s v="Discovery"/>
    <m/>
    <n v="443.99437499999999"/>
    <n v="0.21479374999999998"/>
    <n v="0.19919375"/>
    <n v="0.210975"/>
    <n v="0.21308750000000001"/>
    <n v="0.28288750000000001"/>
    <n v="0.29415625000000001"/>
    <n v="0.2718812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22T00:00:00"/>
    <s v="Discovery"/>
    <m/>
    <n v="441.13734375000001"/>
    <n v="0.19742187500000002"/>
    <n v="0.19861875000000001"/>
    <n v="0.21125624999999998"/>
    <n v="0.21262500000000001"/>
    <n v="0.28256249999999999"/>
    <n v="0.2940875"/>
    <n v="0.2719062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23T00:00:00"/>
    <s v="Discovery"/>
    <m/>
    <n v="437.90203125000005"/>
    <n v="0.18068437500000001"/>
    <n v="0.19697500000000001"/>
    <n v="0.2109125"/>
    <n v="0.21178125000000003"/>
    <n v="0.2823"/>
    <n v="0.29396250000000002"/>
    <n v="0.2718875"/>
    <m/>
    <m/>
    <m/>
    <m/>
    <m/>
    <m/>
    <m/>
    <m/>
    <m/>
    <m/>
    <m/>
    <m/>
    <m/>
    <m/>
    <m/>
    <m/>
    <n v="0.38340645460874634"/>
    <n v="0.201560736410127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24T00:00:00"/>
    <s v="Discovery"/>
    <m/>
    <n v="434.86453125000003"/>
    <n v="0.16493437500000002"/>
    <n v="0.19491249999999999"/>
    <n v="0.21076875"/>
    <n v="0.21105625"/>
    <n v="0.2820125"/>
    <n v="0.29388124999999998"/>
    <n v="0.2719062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25T00:00:00"/>
    <s v="Discovery"/>
    <m/>
    <n v="431.80218749999995"/>
    <n v="0.15090000000000001"/>
    <n v="0.19218125"/>
    <n v="0.21003750000000002"/>
    <n v="0.21018124999999999"/>
    <n v="0.281775"/>
    <n v="0.293875"/>
    <n v="0.27193125000000001"/>
    <m/>
    <m/>
    <m/>
    <m/>
    <m/>
    <m/>
    <m/>
    <m/>
    <m/>
    <m/>
    <m/>
    <m/>
    <m/>
    <m/>
    <m/>
    <n v="8.4"/>
    <m/>
    <m/>
    <m/>
    <m/>
    <m/>
    <n v="2.0499999999999998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26T00:00:00"/>
    <s v="Discovery"/>
    <m/>
    <n v="428.89921874999999"/>
    <n v="0.13904687500000001"/>
    <n v="0.18901874999999999"/>
    <n v="0.20892499999999997"/>
    <n v="0.20934999999999998"/>
    <n v="0.28163125"/>
    <n v="0.29380000000000001"/>
    <n v="0.271924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27T00:00:00"/>
    <s v="Discovery"/>
    <m/>
    <n v="427.08375000000007"/>
    <n v="0.13143125"/>
    <n v="0.18670624999999999"/>
    <n v="0.2084"/>
    <n v="0.20880000000000001"/>
    <n v="0.28156875000000003"/>
    <n v="0.29386875000000001"/>
    <n v="0.2719062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28T00:00:00"/>
    <s v="Discovery"/>
    <m/>
    <n v="424.43953125000007"/>
    <n v="0.12494687500000001"/>
    <n v="0.18341250000000001"/>
    <n v="0.20580625"/>
    <n v="0.20760000000000001"/>
    <n v="0.28143125000000002"/>
    <n v="0.29390000000000005"/>
    <n v="0.27188124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29T00:00:00"/>
    <s v="Discovery"/>
    <m/>
    <n v="422.89453125"/>
    <n v="0.120609375"/>
    <n v="0.18115000000000001"/>
    <n v="0.20470624999999998"/>
    <n v="0.20698749999999999"/>
    <n v="0.28121249999999998"/>
    <n v="0.29392499999999999"/>
    <n v="0.2719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1-30T00:00:00"/>
    <s v="Discovery"/>
    <m/>
    <n v="421.56328124999999"/>
    <n v="0.118284375"/>
    <n v="0.1794375"/>
    <n v="0.20323749999999999"/>
    <n v="0.20622499999999999"/>
    <n v="0.28102499999999997"/>
    <n v="0.29391875000000001"/>
    <n v="0.27194374999999998"/>
    <m/>
    <m/>
    <m/>
    <m/>
    <m/>
    <m/>
    <m/>
    <m/>
    <m/>
    <m/>
    <m/>
    <m/>
    <m/>
    <m/>
    <m/>
    <m/>
    <n v="0.34059559588807181"/>
    <n v="0.15077168369924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01T00:00:00"/>
    <s v="Discovery"/>
    <m/>
    <n v="420.33750000000003"/>
    <n v="0.11598125000000001"/>
    <n v="0.17828125"/>
    <n v="0.20227499999999998"/>
    <n v="0.20519999999999999"/>
    <n v="0.28056250000000005"/>
    <n v="0.29388750000000002"/>
    <n v="0.2720687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02T00:00:00"/>
    <s v="Discovery"/>
    <m/>
    <n v="417.53578125000001"/>
    <n v="0.11128437499999999"/>
    <n v="0.1753875"/>
    <n v="0.19939999999999997"/>
    <n v="0.2031"/>
    <n v="0.27995000000000003"/>
    <n v="0.29394375"/>
    <n v="0.27205625"/>
    <m/>
    <m/>
    <m/>
    <m/>
    <m/>
    <m/>
    <m/>
    <m/>
    <m/>
    <m/>
    <m/>
    <m/>
    <m/>
    <m/>
    <m/>
    <n v="8.4"/>
    <m/>
    <m/>
    <m/>
    <m/>
    <m/>
    <n v="3.05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03T00:00:00"/>
    <s v="Discovery"/>
    <m/>
    <n v="416.08078125000003"/>
    <n v="0.107034375"/>
    <n v="0.1733875"/>
    <n v="0.19871250000000001"/>
    <n v="0.20251874999999997"/>
    <n v="0.27960624999999995"/>
    <n v="0.293875"/>
    <n v="0.27201249999999999"/>
    <m/>
    <m/>
    <m/>
    <m/>
    <n v="4.1552485249999993"/>
    <n v="319.52699999999993"/>
    <n v="88.61"/>
    <m/>
    <m/>
    <m/>
    <m/>
    <m/>
    <m/>
    <m/>
    <n v="0"/>
    <m/>
    <m/>
    <m/>
    <n v="1.2464243684466664E-2"/>
    <n v="7.0432325000000004E-2"/>
    <n v="5.6507500000000004"/>
    <m/>
    <m/>
    <n v="0.76249999999999996"/>
    <n v="2.7901878559153548E-2"/>
    <n v="1.2420660749999999"/>
    <n v="44.515500000000003"/>
    <m/>
    <m/>
    <m/>
    <m/>
    <m/>
    <m/>
    <m/>
    <m/>
    <m/>
    <n v="1.4942340999999999"/>
    <m/>
    <n v="88.61"/>
    <n v="1.6863041417447239E-2"/>
    <n v="7.4606386142242838E-3"/>
    <n v="1.3485160249999999"/>
    <m/>
    <n v="180.75074999999998"/>
    <m/>
    <m/>
    <m/>
    <m/>
    <m/>
    <m/>
    <m/>
    <m/>
    <m/>
    <m/>
    <m/>
    <m/>
    <m/>
    <m/>
    <m/>
    <m/>
    <m/>
    <m/>
    <m/>
    <m/>
    <m/>
  </r>
  <r>
    <s v="Lincoln2015Nit0IrrNil"/>
    <d v="2015-12-04T00:00:00"/>
    <s v="Discovery"/>
    <m/>
    <n v="414.08906250000007"/>
    <n v="0.10476875000000001"/>
    <n v="0.1711"/>
    <n v="0.19636875000000001"/>
    <n v="0.20117500000000002"/>
    <n v="0.27904375000000003"/>
    <n v="0.29371249999999999"/>
    <n v="0.27206249999999998"/>
    <m/>
    <m/>
    <m/>
    <m/>
    <m/>
    <m/>
    <m/>
    <m/>
    <m/>
    <m/>
    <m/>
    <m/>
    <m/>
    <m/>
    <m/>
    <m/>
    <n v="0.38520338238876001"/>
    <n v="0.116883831483673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05T00:00:00"/>
    <s v="Discovery"/>
    <m/>
    <n v="412.43531250000001"/>
    <n v="0.10216875"/>
    <n v="0.16898749999999998"/>
    <n v="0.19488749999999999"/>
    <n v="0.19985625000000001"/>
    <n v="0.27856874999999998"/>
    <n v="0.29378749999999998"/>
    <n v="0.272106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06T00:00:00"/>
    <s v="Discovery"/>
    <m/>
    <n v="411.00750000000005"/>
    <n v="9.9387500000000004E-2"/>
    <n v="0.1670625"/>
    <n v="0.19366875"/>
    <n v="0.19919999999999999"/>
    <n v="0.27819375000000002"/>
    <n v="0.29364999999999997"/>
    <n v="0.272087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07T00:00:00"/>
    <s v="Discovery"/>
    <m/>
    <n v="409.53796875"/>
    <n v="9.8040625000000006E-2"/>
    <n v="0.16550000000000001"/>
    <n v="0.19186874999999998"/>
    <n v="0.19801875000000002"/>
    <n v="0.27779374999999995"/>
    <n v="0.29354374999999999"/>
    <n v="0.27213124999999999"/>
    <m/>
    <m/>
    <m/>
    <m/>
    <m/>
    <m/>
    <m/>
    <m/>
    <m/>
    <m/>
    <m/>
    <m/>
    <m/>
    <m/>
    <m/>
    <m/>
    <n v="0.2903225399351822"/>
    <n v="0.123236378865777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08T00:00:00"/>
    <s v="Discovery"/>
    <m/>
    <n v="407.99671875000001"/>
    <n v="9.6590624999999999E-2"/>
    <n v="0.16386249999999999"/>
    <n v="0.19016875"/>
    <n v="0.19666875"/>
    <n v="0.27712500000000001"/>
    <n v="0.2935625"/>
    <n v="0.27223750000000002"/>
    <m/>
    <m/>
    <m/>
    <m/>
    <m/>
    <m/>
    <m/>
    <m/>
    <m/>
    <m/>
    <m/>
    <m/>
    <m/>
    <m/>
    <m/>
    <n v="8.4"/>
    <m/>
    <m/>
    <m/>
    <m/>
    <m/>
    <n v="4.05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09T00:00:00"/>
    <s v="Discovery"/>
    <m/>
    <n v="406.52390624999998"/>
    <n v="9.460312500000001E-2"/>
    <n v="0.16261875000000001"/>
    <n v="0.18898124999999999"/>
    <n v="0.19554374999999999"/>
    <n v="0.27641874999999999"/>
    <n v="0.29330624999999999"/>
    <n v="0.272218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10T00:00:00"/>
    <s v="Discovery"/>
    <m/>
    <n v="404.38499999999999"/>
    <n v="9.3018749999999997E-2"/>
    <n v="0.16054374999999999"/>
    <n v="0.18662500000000001"/>
    <n v="0.19363124999999998"/>
    <n v="0.27553750000000005"/>
    <n v="0.29312499999999997"/>
    <n v="0.272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11T00:00:00"/>
    <s v="Discovery"/>
    <m/>
    <n v="403.04250000000002"/>
    <n v="9.0281249999999993E-2"/>
    <n v="0.15905625000000001"/>
    <n v="0.18586875000000003"/>
    <n v="0.19288125"/>
    <n v="0.27485625000000002"/>
    <n v="0.29294999999999999"/>
    <n v="0.27224999999999999"/>
    <m/>
    <m/>
    <m/>
    <m/>
    <m/>
    <m/>
    <m/>
    <m/>
    <m/>
    <m/>
    <m/>
    <m/>
    <m/>
    <m/>
    <m/>
    <m/>
    <n v="0.47609792137163265"/>
    <n v="0.136865471886184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12T00:00:00"/>
    <s v="Discovery"/>
    <m/>
    <n v="401.77874999999995"/>
    <n v="8.9387500000000009E-2"/>
    <n v="0.15763750000000001"/>
    <n v="0.18431874999999998"/>
    <n v="0.19196249999999998"/>
    <n v="0.27424999999999999"/>
    <n v="0.29289999999999999"/>
    <n v="0.27231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13T00:00:00"/>
    <s v="Discovery"/>
    <m/>
    <n v="400.47046875000001"/>
    <n v="8.6909374999999997E-2"/>
    <n v="0.15603125000000001"/>
    <n v="0.18340624999999999"/>
    <n v="0.19136875"/>
    <n v="0.27368749999999997"/>
    <n v="0.29276250000000004"/>
    <n v="0.2722062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14T00:00:00"/>
    <s v="Discovery"/>
    <m/>
    <n v="398.52468750000003"/>
    <n v="8.6718749999999997E-2"/>
    <n v="0.15454999999999999"/>
    <n v="0.18093124999999999"/>
    <n v="0.18938125"/>
    <n v="0.27273750000000002"/>
    <n v="0.29259374999999999"/>
    <n v="0.27213749999999998"/>
    <m/>
    <m/>
    <m/>
    <m/>
    <m/>
    <m/>
    <m/>
    <m/>
    <m/>
    <m/>
    <m/>
    <m/>
    <m/>
    <m/>
    <m/>
    <m/>
    <n v="0.3533586558135336"/>
    <n v="9.272563013724305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15T00:00:00"/>
    <s v="Discovery"/>
    <m/>
    <n v="397.08750000000003"/>
    <n v="8.5312499999999999E-2"/>
    <n v="0.1535125"/>
    <n v="0.1799125"/>
    <n v="0.18795624999999999"/>
    <n v="0.27190000000000003"/>
    <n v="0.29226875000000002"/>
    <n v="0.272175"/>
    <m/>
    <m/>
    <m/>
    <m/>
    <n v="5.3241825500000006"/>
    <n v="395.09074999999996"/>
    <n v="147.44499999999999"/>
    <m/>
    <m/>
    <m/>
    <m/>
    <m/>
    <m/>
    <m/>
    <n v="0"/>
    <m/>
    <m/>
    <m/>
    <n v="7.1645785838238803E-3"/>
    <n v="5.2639950000000005E-2"/>
    <n v="7.3472499999999998"/>
    <m/>
    <m/>
    <n v="0.51250000000000007"/>
    <n v="2.443070054299493E-2"/>
    <n v="0.84473422500000006"/>
    <n v="34.576750000000004"/>
    <m/>
    <m/>
    <m/>
    <m/>
    <m/>
    <m/>
    <m/>
    <m/>
    <m/>
    <n v="3.1536762000000005"/>
    <m/>
    <n v="147.44499999999999"/>
    <n v="2.1388831089558823E-2"/>
    <n v="6.1886124097233278E-3"/>
    <n v="1.273132175"/>
    <m/>
    <n v="205.72174999999999"/>
    <m/>
    <m/>
    <m/>
    <m/>
    <m/>
    <m/>
    <m/>
    <m/>
    <m/>
    <m/>
    <m/>
    <m/>
    <m/>
    <m/>
    <m/>
    <m/>
    <m/>
    <m/>
    <m/>
    <m/>
    <m/>
  </r>
  <r>
    <s v="Lincoln2015Nit0IrrNil"/>
    <d v="2015-12-16T00:00:00"/>
    <s v="Discovery"/>
    <m/>
    <n v="396.22546874999995"/>
    <n v="8.3684375000000005E-2"/>
    <n v="0.15239374999999999"/>
    <n v="0.17920000000000003"/>
    <n v="0.187775"/>
    <n v="0.2714625"/>
    <n v="0.29215000000000002"/>
    <n v="0.27212500000000001"/>
    <m/>
    <m/>
    <m/>
    <m/>
    <m/>
    <m/>
    <m/>
    <m/>
    <m/>
    <m/>
    <m/>
    <m/>
    <m/>
    <m/>
    <m/>
    <n v="8.4"/>
    <m/>
    <m/>
    <m/>
    <m/>
    <m/>
    <n v="4.75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17T00:00:00"/>
    <s v="Discovery"/>
    <m/>
    <n v="395.31281249999995"/>
    <n v="8.2781250000000001E-2"/>
    <n v="0.1514625"/>
    <n v="0.17836874999999999"/>
    <n v="0.18733125"/>
    <n v="0.27079375"/>
    <n v="0.29197499999999998"/>
    <n v="0.2721187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18T00:00:00"/>
    <s v="Discovery"/>
    <m/>
    <n v="394.00312500000001"/>
    <n v="8.2368749999999991E-2"/>
    <n v="0.15070624999999999"/>
    <n v="0.17709375000000002"/>
    <n v="0.18601250000000003"/>
    <n v="0.26994374999999998"/>
    <n v="0.29171249999999999"/>
    <n v="0.2720437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19T00:00:00"/>
    <s v="Discovery"/>
    <m/>
    <n v="393.10078124999995"/>
    <n v="8.0934375000000003E-2"/>
    <n v="0.14971250000000003"/>
    <n v="0.1767"/>
    <n v="0.185475"/>
    <n v="0.2693625"/>
    <n v="0.29149375"/>
    <n v="0.271981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20T00:00:00"/>
    <s v="Discovery"/>
    <m/>
    <n v="392.11828124999994"/>
    <n v="8.0259374999999994E-2"/>
    <n v="0.1489625"/>
    <n v="0.17583124999999999"/>
    <n v="0.18471874999999999"/>
    <n v="0.26871875000000001"/>
    <n v="0.29128750000000003"/>
    <n v="0.2718937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21T00:00:00"/>
    <s v="Discovery"/>
    <m/>
    <n v="390.19640625"/>
    <n v="8.0428124999999989E-2"/>
    <n v="0.14848125000000001"/>
    <n v="0.17391250000000003"/>
    <n v="0.18209999999999998"/>
    <n v="0.26741874999999998"/>
    <n v="0.29093124999999997"/>
    <n v="0.27183750000000001"/>
    <m/>
    <m/>
    <m/>
    <m/>
    <m/>
    <m/>
    <m/>
    <m/>
    <m/>
    <m/>
    <m/>
    <m/>
    <m/>
    <m/>
    <m/>
    <m/>
    <n v="0.28588337830713967"/>
    <n v="0.14851229734250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22T00:00:00"/>
    <s v="Discovery"/>
    <m/>
    <n v="389.63015624999997"/>
    <n v="7.6978124999999994E-2"/>
    <n v="0.14728125"/>
    <n v="0.17435625000000002"/>
    <n v="0.18285625"/>
    <n v="0.26711250000000003"/>
    <n v="0.29054374999999999"/>
    <n v="0.27176875"/>
    <m/>
    <m/>
    <m/>
    <m/>
    <m/>
    <m/>
    <m/>
    <m/>
    <m/>
    <m/>
    <m/>
    <m/>
    <m/>
    <m/>
    <m/>
    <n v="8.4"/>
    <m/>
    <m/>
    <m/>
    <m/>
    <m/>
    <n v="5.2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23T00:00:00"/>
    <s v="Discovery"/>
    <m/>
    <n v="388.50140625"/>
    <n v="7.6759375000000005E-2"/>
    <n v="0.1461375"/>
    <n v="0.17281249999999998"/>
    <n v="0.18208750000000001"/>
    <n v="0.26654374999999997"/>
    <n v="0.29035"/>
    <n v="0.271762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24T00:00:00"/>
    <s v="Discovery"/>
    <m/>
    <n v="401.22843749999998"/>
    <n v="0.16221874999999999"/>
    <n v="0.14863750000000001"/>
    <n v="0.17275000000000001"/>
    <n v="0.181475"/>
    <n v="0.26600000000000001"/>
    <n v="0.29015000000000002"/>
    <n v="0.27162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25T00:00:00"/>
    <s v="Discovery"/>
    <m/>
    <n v="399.31687499999998"/>
    <n v="0.14923124999999998"/>
    <n v="0.15038124999999999"/>
    <n v="0.17306874999999999"/>
    <n v="0.18140000000000001"/>
    <n v="0.26539374999999998"/>
    <n v="0.289825"/>
    <n v="0.271562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26T00:00:00"/>
    <s v="Discovery"/>
    <m/>
    <n v="397.95984375"/>
    <n v="0.13974062500000001"/>
    <n v="0.151425"/>
    <n v="0.17351249999999999"/>
    <n v="0.18151250000000002"/>
    <n v="0.26490625000000001"/>
    <n v="0.28954374999999999"/>
    <n v="0.271475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27T00:00:00"/>
    <s v="Discovery"/>
    <m/>
    <n v="396.76874999999995"/>
    <n v="0.1323125"/>
    <n v="0.15215000000000001"/>
    <n v="0.17378750000000001"/>
    <n v="0.1814625"/>
    <n v="0.26439999999999997"/>
    <n v="0.28926875000000002"/>
    <n v="0.2714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28T00:00:00"/>
    <s v="Discovery"/>
    <m/>
    <n v="395.78343749999999"/>
    <n v="0.12642500000000001"/>
    <n v="0.15309375"/>
    <n v="0.17414375000000001"/>
    <n v="0.18136249999999998"/>
    <n v="0.26373124999999997"/>
    <n v="0.28898750000000001"/>
    <n v="0.27129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29T00:00:00"/>
    <s v="Discovery"/>
    <m/>
    <n v="394.78640624999997"/>
    <n v="0.120796875"/>
    <n v="0.15359999999999999"/>
    <n v="0.17456874999999999"/>
    <n v="0.18112500000000001"/>
    <n v="0.26316875000000001"/>
    <n v="0.28866250000000004"/>
    <n v="0.2712312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30T00:00:00"/>
    <s v="Discovery"/>
    <m/>
    <n v="393.69984375000001"/>
    <n v="0.11592187500000001"/>
    <n v="0.15239374999999999"/>
    <n v="0.17426875"/>
    <n v="0.18140000000000001"/>
    <n v="0.26287499999999997"/>
    <n v="0.28846875"/>
    <n v="0.27116250000000003"/>
    <m/>
    <m/>
    <m/>
    <m/>
    <m/>
    <m/>
    <m/>
    <m/>
    <m/>
    <m/>
    <m/>
    <m/>
    <m/>
    <m/>
    <m/>
    <n v="8.4"/>
    <n v="0.38675153890161373"/>
    <n v="9.1176226636224461E-2"/>
    <m/>
    <m/>
    <m/>
    <n v="6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5-12-31T00:00:00"/>
    <s v="Discovery"/>
    <m/>
    <n v="392.88703125000001"/>
    <n v="0.11327187500000001"/>
    <n v="0.15307500000000002"/>
    <n v="0.17407500000000001"/>
    <n v="0.18080000000000002"/>
    <n v="0.26231875000000004"/>
    <n v="0.28825000000000001"/>
    <n v="0.27100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01T00:00:00"/>
    <s v="Discovery"/>
    <m/>
    <n v="391.99265624999998"/>
    <n v="0.109921875"/>
    <n v="0.1535125"/>
    <n v="0.17452499999999999"/>
    <n v="0.18002499999999999"/>
    <n v="0.26152499999999995"/>
    <n v="0.28789999999999999"/>
    <n v="0.27095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02T00:00:00"/>
    <s v="Discovery"/>
    <m/>
    <n v="391.56656249999992"/>
    <n v="0.106225"/>
    <n v="0.15261875"/>
    <n v="0.17507500000000001"/>
    <n v="0.18078125"/>
    <n v="0.26135625000000001"/>
    <n v="0.28764999999999996"/>
    <n v="0.2709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03T00:00:00"/>
    <s v="Discovery"/>
    <m/>
    <n v="390.93375000000003"/>
    <n v="0.10348749999999998"/>
    <n v="0.15138750000000001"/>
    <n v="0.17447500000000002"/>
    <n v="0.18130000000000002"/>
    <n v="0.26141875000000003"/>
    <n v="0.28757500000000003"/>
    <n v="0.2709062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04T00:00:00"/>
    <s v="Discovery"/>
    <m/>
    <n v="389.926875"/>
    <n v="0.10224999999999999"/>
    <n v="0.151"/>
    <n v="0.17344999999999999"/>
    <n v="0.18059999999999998"/>
    <n v="0.26088749999999999"/>
    <n v="0.28738750000000002"/>
    <n v="0.2708062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05T00:00:00"/>
    <s v="Discovery"/>
    <m/>
    <n v="389.21062499999999"/>
    <n v="0.10113749999999999"/>
    <n v="0.151425"/>
    <n v="0.17335625000000002"/>
    <n v="0.17978749999999999"/>
    <n v="0.26016875"/>
    <n v="0.28701874999999999"/>
    <n v="0.27075624999999998"/>
    <m/>
    <m/>
    <m/>
    <m/>
    <m/>
    <m/>
    <m/>
    <m/>
    <m/>
    <m/>
    <m/>
    <m/>
    <m/>
    <m/>
    <m/>
    <m/>
    <m/>
    <n v="4.1049800252940097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06T00:00:00"/>
    <s v="Discovery"/>
    <m/>
    <n v="388.52015625000001"/>
    <n v="9.8840624999999988E-2"/>
    <n v="0.15150625000000001"/>
    <n v="0.17371249999999999"/>
    <n v="0.17929999999999999"/>
    <n v="0.25964375000000001"/>
    <n v="0.28663125"/>
    <n v="0.27060625000000005"/>
    <m/>
    <m/>
    <m/>
    <m/>
    <n v="5.6748292500000002"/>
    <n v="456.72500000000002"/>
    <n v="316.82349999999997"/>
    <m/>
    <n v="4.6573042500000001"/>
    <n v="1.671993174617728E-2"/>
    <m/>
    <n v="4.1031966500000001"/>
    <m/>
    <m/>
    <n v="245.40749999999997"/>
    <n v="8.4"/>
    <n v="0.32888610909211491"/>
    <m/>
    <n v="6.1642610999838275E-3"/>
    <n v="0.12387545"/>
    <n v="20.095749999999999"/>
    <n v="6.55"/>
    <n v="8.4"/>
    <n v="0.1275"/>
    <n v="2.127888656668428E-2"/>
    <n v="0.23162600000000003"/>
    <n v="10.885249999999999"/>
    <m/>
    <m/>
    <m/>
    <m/>
    <m/>
    <m/>
    <m/>
    <m/>
    <m/>
    <n v="0.55410759999999992"/>
    <m/>
    <n v="71.415999999999997"/>
    <n v="7.758871961465217E-3"/>
    <n v="6.0780436189698007E-3"/>
    <n v="0.66202355000000013"/>
    <m/>
    <n v="108.92049999999999"/>
    <m/>
    <m/>
    <m/>
    <m/>
    <m/>
    <m/>
    <m/>
    <m/>
    <m/>
    <m/>
    <m/>
    <m/>
    <m/>
    <m/>
    <m/>
    <m/>
    <m/>
    <m/>
    <m/>
    <m/>
    <m/>
  </r>
  <r>
    <s v="Lincoln2015Nit0IrrNil"/>
    <d v="2016-01-07T00:00:00"/>
    <s v="Discovery"/>
    <m/>
    <n v="387.91734375000004"/>
    <n v="9.7240624999999997E-2"/>
    <n v="0.15138750000000001"/>
    <n v="0.17383124999999999"/>
    <n v="0.17886875000000002"/>
    <n v="0.25913749999999997"/>
    <n v="0.28634999999999999"/>
    <n v="0.27055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08T00:00:00"/>
    <s v="Discovery"/>
    <m/>
    <n v="387.20390624999999"/>
    <n v="9.5253124999999994E-2"/>
    <n v="0.15121875000000001"/>
    <n v="0.17398125"/>
    <n v="0.1783875"/>
    <n v="0.25855"/>
    <n v="0.28615625"/>
    <n v="0.2703687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09T00:00:00"/>
    <s v="Discovery"/>
    <m/>
    <n v="386.28468749999996"/>
    <n v="9.3162500000000009E-2"/>
    <n v="0.15011875000000002"/>
    <n v="0.17354375"/>
    <n v="0.17819375000000001"/>
    <n v="0.25805624999999999"/>
    <n v="0.28588124999999998"/>
    <n v="0.2702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10T00:00:00"/>
    <s v="Discovery"/>
    <m/>
    <n v="385.34109374999997"/>
    <n v="9.1471875000000008E-2"/>
    <n v="0.14904375"/>
    <n v="0.17289375000000001"/>
    <n v="0.17776249999999999"/>
    <n v="0.25764375"/>
    <n v="0.28566250000000004"/>
    <n v="0.2702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11T00:00:00"/>
    <s v="Discovery"/>
    <m/>
    <n v="384.80812500000002"/>
    <n v="9.1081250000000002E-2"/>
    <n v="0.14919375000000001"/>
    <n v="0.1726125"/>
    <n v="0.17733125"/>
    <n v="0.25719999999999998"/>
    <n v="0.28531250000000002"/>
    <n v="0.27010000000000001"/>
    <m/>
    <m/>
    <m/>
    <m/>
    <m/>
    <m/>
    <m/>
    <m/>
    <m/>
    <m/>
    <m/>
    <m/>
    <m/>
    <m/>
    <m/>
    <m/>
    <n v="0.24820428578484025"/>
    <n v="7.0393045314393081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12T00:00:00"/>
    <s v="Discovery"/>
    <m/>
    <n v="384.56015625000003"/>
    <n v="9.1246875000000005E-2"/>
    <n v="0.15028750000000002"/>
    <n v="0.17298125"/>
    <n v="0.17664999999999997"/>
    <n v="0.25642500000000001"/>
    <n v="0.2850125"/>
    <n v="0.27003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13T00:00:00"/>
    <s v="Discovery"/>
    <m/>
    <n v="384.12046875000004"/>
    <n v="8.885937499999999E-2"/>
    <n v="0.14945625000000001"/>
    <n v="0.17344374999999998"/>
    <n v="0.17697499999999999"/>
    <n v="0.25616875"/>
    <n v="0.28475"/>
    <n v="0.26990625000000001"/>
    <m/>
    <m/>
    <m/>
    <m/>
    <m/>
    <m/>
    <m/>
    <m/>
    <m/>
    <m/>
    <m/>
    <m/>
    <m/>
    <m/>
    <m/>
    <n v="8.4"/>
    <m/>
    <m/>
    <m/>
    <m/>
    <m/>
    <n v="8.0500000000000007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14T00:00:00"/>
    <s v="Discovery"/>
    <m/>
    <n v="383.75062499999996"/>
    <n v="8.8537499999999991E-2"/>
    <n v="0.1494625"/>
    <n v="0.17313125000000001"/>
    <n v="0.176925"/>
    <n v="0.25591249999999999"/>
    <n v="0.28443750000000001"/>
    <n v="0.26976250000000002"/>
    <m/>
    <m/>
    <m/>
    <m/>
    <m/>
    <m/>
    <m/>
    <m/>
    <m/>
    <m/>
    <m/>
    <m/>
    <m/>
    <m/>
    <m/>
    <m/>
    <n v="0.2827396733110406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15T00:00:00"/>
    <s v="Discovery"/>
    <m/>
    <n v="383.2059375"/>
    <n v="8.7175000000000002E-2"/>
    <n v="0.14875624999999998"/>
    <n v="0.17293125000000001"/>
    <n v="0.17676875"/>
    <n v="0.25559375000000001"/>
    <n v="0.28437499999999999"/>
    <n v="0.269718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16T00:00:00"/>
    <s v="Discovery"/>
    <m/>
    <n v="382.86093750000003"/>
    <n v="8.6474999999999996E-2"/>
    <n v="0.14819375000000001"/>
    <n v="0.17268125000000001"/>
    <n v="0.17707499999999998"/>
    <n v="0.25544375000000002"/>
    <n v="0.28401875000000004"/>
    <n v="0.269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17T00:00:00"/>
    <s v="Discovery"/>
    <m/>
    <n v="382.62843750000002"/>
    <n v="8.5974999999999996E-2"/>
    <n v="0.14779375"/>
    <n v="0.17248125"/>
    <n v="0.17730000000000001"/>
    <n v="0.25536249999999999"/>
    <n v="0.28388124999999997"/>
    <n v="0.2695187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18T00:00:00"/>
    <s v="Discovery"/>
    <m/>
    <n v="382.36546874999999"/>
    <n v="8.5571874999999992E-2"/>
    <n v="0.14750625000000001"/>
    <n v="0.1720875"/>
    <n v="0.17758750000000001"/>
    <n v="0.25535624999999995"/>
    <n v="0.28360000000000002"/>
    <n v="0.2693812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19T00:00:00"/>
    <s v="Discovery"/>
    <m/>
    <n v="382.265625"/>
    <n v="8.5606249999999995E-2"/>
    <n v="0.14763124999999999"/>
    <n v="0.17211874999999999"/>
    <n v="0.17775625"/>
    <n v="0.25513125000000003"/>
    <n v="0.28334999999999999"/>
    <n v="0.26924375"/>
    <m/>
    <m/>
    <m/>
    <m/>
    <m/>
    <m/>
    <m/>
    <m/>
    <m/>
    <m/>
    <m/>
    <m/>
    <m/>
    <m/>
    <m/>
    <n v="8.4"/>
    <n v="0.3707992390498952"/>
    <n v="0"/>
    <m/>
    <m/>
    <m/>
    <n v="8.3000000000000007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20T00:00:00"/>
    <s v="Discovery"/>
    <m/>
    <n v="382.79578125"/>
    <n v="8.6940624999999994E-2"/>
    <n v="0.14945624999999998"/>
    <n v="0.17305624999999999"/>
    <n v="0.17776249999999999"/>
    <n v="0.25486249999999999"/>
    <n v="0.28299374999999999"/>
    <n v="0.269112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21T00:00:00"/>
    <s v="Discovery"/>
    <m/>
    <n v="383.28562499999998"/>
    <n v="8.7143749999999992E-2"/>
    <n v="0.15083125"/>
    <n v="0.17421874999999998"/>
    <n v="0.17814374999999999"/>
    <n v="0.25458750000000002"/>
    <n v="0.28270624999999999"/>
    <n v="0.268975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22T00:00:00"/>
    <s v="Discovery"/>
    <m/>
    <n v="384.03421874999998"/>
    <n v="8.7303125000000009E-2"/>
    <n v="0.15236250000000001"/>
    <n v="0.17578749999999999"/>
    <n v="0.17873749999999999"/>
    <n v="0.25449374999999996"/>
    <n v="0.28247499999999998"/>
    <n v="0.26878750000000001"/>
    <m/>
    <m/>
    <m/>
    <m/>
    <m/>
    <m/>
    <m/>
    <m/>
    <m/>
    <m/>
    <m/>
    <m/>
    <m/>
    <m/>
    <m/>
    <m/>
    <n v="0.2904635715575845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23T00:00:00"/>
    <s v="Discovery"/>
    <m/>
    <n v="384.47484374999999"/>
    <n v="8.6378125E-2"/>
    <n v="0.15278749999999999"/>
    <n v="0.17685000000000001"/>
    <n v="0.17959999999999998"/>
    <n v="0.25455"/>
    <n v="0.282225"/>
    <n v="0.26877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24T00:00:00"/>
    <s v="Discovery"/>
    <m/>
    <n v="384.46921874999998"/>
    <n v="8.4734375000000001E-2"/>
    <n v="0.15205625"/>
    <n v="0.17728125"/>
    <n v="0.18046875000000001"/>
    <n v="0.25468750000000001"/>
    <n v="0.28210000000000002"/>
    <n v="0.268631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25T00:00:00"/>
    <s v="Discovery"/>
    <m/>
    <n v="384.43593750000002"/>
    <n v="8.4356249999999994E-2"/>
    <n v="0.15160000000000001"/>
    <n v="0.1771625"/>
    <n v="0.18084375"/>
    <n v="0.25496249999999998"/>
    <n v="0.28203124999999996"/>
    <n v="0.26847500000000002"/>
    <m/>
    <m/>
    <m/>
    <m/>
    <n v="5.0000747500000005"/>
    <n v="414.39975000000004"/>
    <n v="313.96150000000006"/>
    <m/>
    <m/>
    <n v="1.7565917924284857E-2"/>
    <n v="4.514E-2"/>
    <n v="4.4076533000000007"/>
    <n v="5290.2314124051099"/>
    <m/>
    <n v="250.92075000000006"/>
    <m/>
    <n v="0.35512716482157025"/>
    <n v="0"/>
    <m/>
    <m/>
    <n v="17.206250000000001"/>
    <m/>
    <m/>
    <m/>
    <m/>
    <m/>
    <m/>
    <m/>
    <m/>
    <m/>
    <s v="HarvestRipe"/>
    <m/>
    <m/>
    <m/>
    <m/>
    <m/>
    <m/>
    <m/>
    <n v="63.040750000000003"/>
    <m/>
    <m/>
    <m/>
    <m/>
    <n v="83.231999999999999"/>
    <n v="263.47380895209983"/>
    <m/>
    <m/>
    <m/>
    <m/>
    <m/>
    <m/>
    <m/>
    <m/>
    <m/>
    <m/>
    <m/>
    <m/>
    <m/>
    <m/>
    <m/>
    <m/>
    <m/>
    <m/>
    <m/>
    <m/>
  </r>
  <r>
    <s v="Lincoln2015Nit0IrrNil"/>
    <d v="2016-01-26T00:00:00"/>
    <s v="Discovery"/>
    <m/>
    <n v="384.06046875000004"/>
    <n v="8.2884374999999996E-2"/>
    <n v="0.15040625000000002"/>
    <n v="0.17676249999999999"/>
    <n v="0.18119374999999999"/>
    <n v="0.25514375"/>
    <n v="0.28199374999999999"/>
    <n v="0.268462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27T00:00:00"/>
    <s v="Discovery"/>
    <m/>
    <n v="383.58000000000004"/>
    <n v="8.2393750000000002E-2"/>
    <n v="0.14955625"/>
    <n v="0.17579375000000003"/>
    <n v="0.18132500000000001"/>
    <n v="0.25526874999999999"/>
    <n v="0.28188750000000001"/>
    <n v="0.26834999999999998"/>
    <m/>
    <m/>
    <m/>
    <n v="1.4"/>
    <m/>
    <m/>
    <m/>
    <m/>
    <m/>
    <m/>
    <m/>
    <m/>
    <m/>
    <m/>
    <m/>
    <n v="8.4"/>
    <m/>
    <m/>
    <m/>
    <m/>
    <m/>
    <n v="8.4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28T00:00:00"/>
    <s v="Discovery"/>
    <m/>
    <n v="383.40421875000004"/>
    <n v="8.2421875000000006E-2"/>
    <n v="0.14925625000000001"/>
    <n v="0.17533750000000001"/>
    <n v="0.18130625"/>
    <n v="0.25535625000000001"/>
    <n v="0.28186250000000002"/>
    <n v="0.26831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29T00:00:00"/>
    <s v="Discovery"/>
    <m/>
    <n v="383.604375"/>
    <n v="8.3106249999999993E-2"/>
    <n v="0.15004374999999998"/>
    <n v="0.17559374999999999"/>
    <n v="0.18141249999999998"/>
    <n v="0.25522499999999998"/>
    <n v="0.28169374999999997"/>
    <n v="0.26818124999999998"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30T00:00:00"/>
    <s v="Discovery"/>
    <m/>
    <n v="383.59687499999995"/>
    <n v="8.2525000000000015E-2"/>
    <n v="0.15007499999999999"/>
    <n v="0.17597499999999999"/>
    <n v="0.18162500000000001"/>
    <n v="0.25524999999999998"/>
    <n v="0.28139999999999998"/>
    <n v="0.268106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1-31T00:00:00"/>
    <s v="Discovery"/>
    <m/>
    <n v="383.84156250000007"/>
    <n v="8.2725000000000007E-2"/>
    <n v="0.15055625"/>
    <n v="0.17628749999999999"/>
    <n v="0.1819125"/>
    <n v="0.25526250000000006"/>
    <n v="0.28126250000000003"/>
    <n v="0.268106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2-01T00:00:00"/>
    <s v="Discovery"/>
    <m/>
    <n v="384.28265625000006"/>
    <n v="8.3146874999999995E-2"/>
    <n v="0.15141250000000001"/>
    <n v="0.17710000000000001"/>
    <n v="0.18235625"/>
    <n v="0.25534999999999997"/>
    <n v="0.28105000000000002"/>
    <n v="0.26780625000000002"/>
    <m/>
    <m/>
    <m/>
    <m/>
    <m/>
    <m/>
    <m/>
    <m/>
    <m/>
    <m/>
    <m/>
    <m/>
    <m/>
    <m/>
    <m/>
    <m/>
    <n v="0.3499006136187068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2-02T00:00:00"/>
    <s v="Discovery"/>
    <m/>
    <n v="385.03031250000004"/>
    <n v="8.3775000000000002E-2"/>
    <n v="0.15293124999999999"/>
    <n v="0.1782125"/>
    <n v="0.18277500000000002"/>
    <n v="0.25534374999999998"/>
    <n v="0.28100625000000001"/>
    <n v="0.26774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2-03T00:00:00"/>
    <s v="Discovery"/>
    <m/>
    <n v="402.56859374999999"/>
    <n v="0.187084375"/>
    <n v="0.16280624999999999"/>
    <n v="0.17931249999999999"/>
    <n v="0.18359999999999999"/>
    <n v="0.2555"/>
    <n v="0.28080625000000003"/>
    <n v="0.26773125000000003"/>
    <m/>
    <m/>
    <m/>
    <m/>
    <m/>
    <m/>
    <m/>
    <m/>
    <m/>
    <m/>
    <m/>
    <m/>
    <m/>
    <m/>
    <m/>
    <n v="8.4"/>
    <m/>
    <m/>
    <m/>
    <m/>
    <m/>
    <n v="8.4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2-04T00:00:00"/>
    <s v="Discovery"/>
    <m/>
    <n v="446.34796875000001"/>
    <n v="0.30542812500000005"/>
    <n v="0.28872500000000001"/>
    <n v="0.20248750000000001"/>
    <n v="0.18395"/>
    <n v="0.25574374999999999"/>
    <n v="0.28086875"/>
    <n v="0.2677000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2-05T00:00:00"/>
    <s v="Discovery"/>
    <m/>
    <n v="445.06406249999998"/>
    <n v="0.28693125000000003"/>
    <n v="0.28766250000000004"/>
    <n v="0.20703125"/>
    <n v="0.18491875000000002"/>
    <n v="0.25581874999999998"/>
    <n v="0.28083125000000003"/>
    <n v="0.267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2-06T00:00:00"/>
    <s v="Discovery"/>
    <m/>
    <n v="443.79609375000007"/>
    <n v="0.27249687499999997"/>
    <n v="0.28574375000000002"/>
    <n v="0.21011875000000002"/>
    <n v="0.18565624999999997"/>
    <n v="0.25596874999999997"/>
    <n v="0.28080625000000003"/>
    <n v="0.267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2-07T00:00:00"/>
    <s v="Discovery"/>
    <m/>
    <n v="442.55015624999999"/>
    <n v="0.26015937499999997"/>
    <n v="0.28331250000000002"/>
    <n v="0.21261875000000002"/>
    <n v="0.18642500000000001"/>
    <n v="0.25603749999999997"/>
    <n v="0.280725"/>
    <n v="0.267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2-08T00:00:00"/>
    <s v="Discovery"/>
    <m/>
    <n v="441.34781250000003"/>
    <n v="0.24832500000000002"/>
    <n v="0.28099374999999999"/>
    <n v="0.21507500000000002"/>
    <n v="0.18728125000000001"/>
    <n v="0.25608124999999998"/>
    <n v="0.28063125"/>
    <n v="0.267431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2-09T00:00:00"/>
    <s v="Discovery"/>
    <m/>
    <n v="440.15624999999994"/>
    <n v="0.23730625"/>
    <n v="0.27790625000000002"/>
    <n v="0.21730624999999998"/>
    <n v="0.18824999999999997"/>
    <n v="0.25608125000000004"/>
    <n v="0.28055000000000002"/>
    <n v="0.2673937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2-10T00:00:00"/>
    <s v="Discovery"/>
    <m/>
    <n v="438.79874999999998"/>
    <n v="0.22680624999999999"/>
    <n v="0.27466875000000002"/>
    <n v="0.21883125"/>
    <n v="0.18909375"/>
    <n v="0.25611250000000002"/>
    <n v="0.28049374999999999"/>
    <n v="0.2673937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2-11T00:00:00"/>
    <s v="Discovery"/>
    <m/>
    <n v="437.91703124999998"/>
    <n v="0.21863437500000002"/>
    <n v="0.27205000000000001"/>
    <n v="0.22061875"/>
    <n v="0.18989375"/>
    <n v="0.25618125000000003"/>
    <n v="0.28041249999999995"/>
    <n v="0.267274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2-12T00:00:00"/>
    <s v="Discovery"/>
    <m/>
    <n v="437.40843749999993"/>
    <n v="0.21151249999999999"/>
    <n v="0.26980625000000003"/>
    <n v="0.22271250000000001"/>
    <n v="0.19088125"/>
    <n v="0.25632500000000003"/>
    <n v="0.28026874999999996"/>
    <n v="0.26718124999999998"/>
    <m/>
    <m/>
    <m/>
    <m/>
    <m/>
    <m/>
    <m/>
    <m/>
    <m/>
    <m/>
    <m/>
    <m/>
    <m/>
    <m/>
    <m/>
    <n v="8.4"/>
    <m/>
    <m/>
    <m/>
    <m/>
    <m/>
    <n v="8.4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2-13T00:00:00"/>
    <s v="Discovery"/>
    <m/>
    <n v="436.65328125000002"/>
    <n v="0.20451562499999998"/>
    <n v="0.26660624999999999"/>
    <n v="0.22420625"/>
    <n v="0.19205"/>
    <n v="0.25637500000000002"/>
    <n v="0.28028125000000004"/>
    <n v="0.2670375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2-14T00:00:00"/>
    <s v="Discovery"/>
    <m/>
    <n v="436.20000000000005"/>
    <n v="0.19977499999999998"/>
    <n v="0.26427500000000004"/>
    <n v="0.22526249999999998"/>
    <n v="0.19289375"/>
    <n v="0.25662499999999999"/>
    <n v="0.28025624999999998"/>
    <n v="0.266937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2-15T00:00:00"/>
    <s v="Discovery"/>
    <m/>
    <n v="436.00031249999995"/>
    <n v="0.19501250000000001"/>
    <n v="0.26228124999999997"/>
    <n v="0.22684375000000001"/>
    <n v="0.19385625000000001"/>
    <n v="0.2568125"/>
    <n v="0.28025"/>
    <n v="0.266924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0IrrNil"/>
    <d v="2016-02-16T00:00:00"/>
    <s v="Discovery"/>
    <m/>
    <m/>
    <m/>
    <m/>
    <m/>
    <m/>
    <m/>
    <m/>
    <m/>
    <m/>
    <m/>
    <m/>
    <m/>
    <m/>
    <m/>
    <m/>
    <m/>
    <m/>
    <m/>
    <m/>
    <m/>
    <m/>
    <m/>
    <m/>
    <n v="8.4"/>
    <m/>
    <m/>
    <m/>
    <m/>
    <m/>
    <n v="8.4"/>
    <n v="8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07T00:00:00"/>
    <s v="Discovery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09T00:00:00"/>
    <s v="Discovery"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12T00:00:00"/>
    <s v="Discovery"/>
    <m/>
    <m/>
    <m/>
    <m/>
    <m/>
    <m/>
    <m/>
    <m/>
    <m/>
    <m/>
    <m/>
    <m/>
    <m/>
    <m/>
    <m/>
    <m/>
    <m/>
    <m/>
    <m/>
    <m/>
    <m/>
    <m/>
    <m/>
    <m/>
    <n v="3.2"/>
    <m/>
    <n v="0"/>
    <m/>
    <m/>
    <m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14T00:00:00"/>
    <s v="Discovery"/>
    <m/>
    <n v="510.35531249999997"/>
    <n v="0.19736874999999998"/>
    <n v="0.25966250000000002"/>
    <n v="0.29336874999999996"/>
    <n v="0.25188125"/>
    <n v="0.29120000000000001"/>
    <n v="0.33553125000000006"/>
    <n v="0.3006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15T00:00:00"/>
    <s v="Discovery"/>
    <m/>
    <n v="509.62640625"/>
    <n v="0.19363437500000003"/>
    <n v="0.25797500000000001"/>
    <n v="0.29297499999999999"/>
    <n v="0.25212500000000004"/>
    <n v="0.29142499999999999"/>
    <n v="0.33562500000000006"/>
    <n v="0.30080000000000001"/>
    <m/>
    <m/>
    <m/>
    <m/>
    <m/>
    <m/>
    <m/>
    <m/>
    <m/>
    <m/>
    <m/>
    <m/>
    <m/>
    <m/>
    <m/>
    <m/>
    <n v="0.11182982168946157"/>
    <n v="3.017379682815832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16T00:00:00"/>
    <s v="Discovery"/>
    <m/>
    <n v="509.03156249999995"/>
    <n v="0.18995624999999999"/>
    <n v="0.25685000000000002"/>
    <n v="0.29269374999999997"/>
    <n v="0.25236874999999998"/>
    <n v="0.29160000000000003"/>
    <n v="0.33574375000000001"/>
    <n v="0.300962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17T00:00:00"/>
    <s v="Discovery"/>
    <m/>
    <n v="508.27078125000003"/>
    <n v="0.18611562500000001"/>
    <n v="0.25466875"/>
    <n v="0.29238750000000002"/>
    <n v="0.25283749999999999"/>
    <n v="0.29178124999999999"/>
    <n v="0.33576874999999995"/>
    <n v="0.30106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18T00:00:00"/>
    <s v="Discovery"/>
    <m/>
    <n v="507.22687499999995"/>
    <n v="0.18158750000000001"/>
    <n v="0.25243749999999998"/>
    <n v="0.29160625000000001"/>
    <n v="0.25315624999999997"/>
    <n v="0.29197499999999998"/>
    <n v="0.33598125000000001"/>
    <n v="0.30102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19T00:00:00"/>
    <s v="Discovery"/>
    <m/>
    <n v="506.13749999999999"/>
    <n v="0.17728750000000001"/>
    <n v="0.249475"/>
    <n v="0.29087499999999999"/>
    <n v="0.25344374999999997"/>
    <n v="0.29208749999999994"/>
    <n v="0.33610625"/>
    <n v="0.30123124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20T00:00:00"/>
    <s v="Discovery"/>
    <m/>
    <n v="504.80671874999996"/>
    <n v="0.17299687500000002"/>
    <n v="0.24621874999999999"/>
    <n v="0.28974374999999997"/>
    <n v="0.25362499999999999"/>
    <n v="0.29218125"/>
    <n v="0.33623750000000002"/>
    <n v="0.30129375000000003"/>
    <m/>
    <m/>
    <m/>
    <m/>
    <m/>
    <m/>
    <m/>
    <m/>
    <m/>
    <m/>
    <m/>
    <m/>
    <m/>
    <m/>
    <m/>
    <n v="4.5999999999999996"/>
    <n v="0.1309774100127428"/>
    <n v="4.8286499294685412E-2"/>
    <m/>
    <m/>
    <m/>
    <n v="0"/>
    <n v="3.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21T00:00:00"/>
    <s v="Discovery"/>
    <m/>
    <n v="503.42484375000004"/>
    <n v="0.16835937500000001"/>
    <n v="0.24250625000000001"/>
    <n v="0.28870625"/>
    <n v="0.2537375"/>
    <n v="0.29241249999999996"/>
    <n v="0.33632499999999999"/>
    <n v="0.301468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22T00:00:00"/>
    <s v="Discovery"/>
    <m/>
    <n v="502.17093749999998"/>
    <n v="0.16438749999999999"/>
    <n v="0.23929375"/>
    <n v="0.28773124999999999"/>
    <n v="0.254"/>
    <n v="0.29246249999999996"/>
    <n v="0.3364125"/>
    <n v="0.30145624999999998"/>
    <m/>
    <m/>
    <m/>
    <m/>
    <m/>
    <m/>
    <m/>
    <m/>
    <m/>
    <m/>
    <m/>
    <m/>
    <m/>
    <m/>
    <m/>
    <m/>
    <m/>
    <n v="0.1178534009827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23T00:00:00"/>
    <s v="Discovery"/>
    <m/>
    <n v="501.07781249999999"/>
    <n v="0.16163125"/>
    <n v="0.23628750000000001"/>
    <n v="0.28628749999999997"/>
    <n v="0.25414375"/>
    <n v="0.29274374999999997"/>
    <n v="0.33648125000000001"/>
    <n v="0.3016437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24T00:00:00"/>
    <s v="Discovery"/>
    <m/>
    <n v="499.74140624999995"/>
    <n v="0.158621875"/>
    <n v="0.23268750000000002"/>
    <n v="0.28486875"/>
    <n v="0.254075"/>
    <n v="0.29278749999999998"/>
    <n v="0.33671249999999997"/>
    <n v="0.301706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25T00:00:00"/>
    <s v="Discovery"/>
    <m/>
    <n v="498.44718749999998"/>
    <n v="0.15592499999999998"/>
    <n v="0.22946875"/>
    <n v="0.28347500000000003"/>
    <n v="0.25401249999999997"/>
    <n v="0.29285625000000004"/>
    <n v="0.33673750000000002"/>
    <n v="0.301712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26T00:00:00"/>
    <s v="Discovery"/>
    <m/>
    <n v="497.16937500000006"/>
    <n v="0.15278124999999998"/>
    <n v="0.22574374999999999"/>
    <n v="0.28229375000000001"/>
    <n v="0.25396249999999998"/>
    <n v="0.29298124999999997"/>
    <n v="0.33687500000000004"/>
    <n v="0.301856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27T00:00:00"/>
    <s v="Discovery"/>
    <m/>
    <n v="495.97218750000002"/>
    <n v="0.14989374999999999"/>
    <n v="0.22311250000000002"/>
    <n v="0.28089375"/>
    <n v="0.25390000000000001"/>
    <n v="0.29294999999999999"/>
    <n v="0.33700000000000002"/>
    <n v="0.30199375000000001"/>
    <m/>
    <m/>
    <m/>
    <m/>
    <m/>
    <m/>
    <m/>
    <m/>
    <m/>
    <m/>
    <m/>
    <m/>
    <m/>
    <m/>
    <m/>
    <m/>
    <m/>
    <n v="0.13968215533274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28T00:00:00"/>
    <s v="Discovery"/>
    <m/>
    <n v="495.15046874999996"/>
    <n v="0.14927812500000001"/>
    <n v="0.221775"/>
    <n v="0.27928124999999998"/>
    <n v="0.25364375"/>
    <n v="0.29308125000000002"/>
    <n v="0.33697500000000002"/>
    <n v="0.301993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29T00:00:00"/>
    <s v="Discovery"/>
    <m/>
    <n v="497.03671875000003"/>
    <n v="0.16644062500000001"/>
    <n v="0.22058750000000002"/>
    <n v="0.27788124999999997"/>
    <n v="0.25322500000000003"/>
    <n v="0.29304999999999998"/>
    <n v="0.33701875000000003"/>
    <n v="0.30210000000000004"/>
    <m/>
    <m/>
    <m/>
    <m/>
    <n v="1.4043888250000001"/>
    <n v="37.994749999999996"/>
    <n v="0"/>
    <m/>
    <m/>
    <m/>
    <m/>
    <m/>
    <m/>
    <m/>
    <n v="0"/>
    <n v="5.95"/>
    <m/>
    <m/>
    <m/>
    <m/>
    <n v="0"/>
    <n v="0"/>
    <n v="4.8499999999999996"/>
    <n v="0.495"/>
    <n v="4.1669539046550956E-2"/>
    <n v="1.188967375"/>
    <n v="28.533249999999999"/>
    <m/>
    <m/>
    <m/>
    <m/>
    <m/>
    <m/>
    <m/>
    <m/>
    <m/>
    <m/>
    <m/>
    <n v="0"/>
    <m/>
    <n v="2.2768213285419864E-2"/>
    <n v="0.21542145000000001"/>
    <m/>
    <n v="9.4614999999999991"/>
    <m/>
    <m/>
    <m/>
    <m/>
    <m/>
    <m/>
    <m/>
    <m/>
    <m/>
    <m/>
    <m/>
    <m/>
    <m/>
    <m/>
    <m/>
    <m/>
    <m/>
    <m/>
    <m/>
    <m/>
    <m/>
  </r>
  <r>
    <s v="Lincoln2015Nit50IrrNil"/>
    <d v="2015-10-30T00:00:00"/>
    <s v="Discovery"/>
    <m/>
    <n v="497.38875000000002"/>
    <n v="0.17415625000000001"/>
    <n v="0.21926875000000001"/>
    <n v="0.27645625000000001"/>
    <n v="0.25261875000000006"/>
    <n v="0.29293750000000002"/>
    <n v="0.33707500000000001"/>
    <n v="0.3021625"/>
    <m/>
    <m/>
    <m/>
    <m/>
    <m/>
    <m/>
    <m/>
    <m/>
    <m/>
    <m/>
    <m/>
    <m/>
    <m/>
    <m/>
    <m/>
    <m/>
    <n v="0.18314141002430659"/>
    <n v="0.22384132439407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0-31T00:00:00"/>
    <s v="Discovery"/>
    <m/>
    <n v="495.643125"/>
    <n v="0.16743749999999999"/>
    <n v="0.21783749999999999"/>
    <n v="0.27525625000000004"/>
    <n v="0.25217499999999998"/>
    <n v="0.29284375000000001"/>
    <n v="0.33708749999999998"/>
    <n v="0.30214375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01T00:00:00"/>
    <s v="Discovery"/>
    <m/>
    <n v="494.19468749999999"/>
    <n v="0.16241875"/>
    <n v="0.21614999999999998"/>
    <n v="0.27415624999999999"/>
    <n v="0.25183124999999995"/>
    <n v="0.29278124999999999"/>
    <n v="0.33711249999999998"/>
    <n v="0.30215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02T00:00:00"/>
    <s v="Discovery"/>
    <m/>
    <n v="495.86765624999998"/>
    <n v="0.17841562500000002"/>
    <n v="0.21363124999999999"/>
    <n v="0.27321249999999997"/>
    <n v="0.25163125000000003"/>
    <n v="0.29266249999999999"/>
    <n v="0.33711249999999998"/>
    <n v="0.30225000000000002"/>
    <m/>
    <m/>
    <m/>
    <m/>
    <m/>
    <m/>
    <m/>
    <m/>
    <m/>
    <m/>
    <m/>
    <m/>
    <m/>
    <m/>
    <m/>
    <m/>
    <n v="0.21787734314947743"/>
    <n v="0.197584746481044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03T00:00:00"/>
    <s v="Discovery"/>
    <m/>
    <n v="493.58531249999999"/>
    <n v="0.16801874999999999"/>
    <n v="0.21178750000000002"/>
    <n v="0.27165"/>
    <n v="0.25165625000000003"/>
    <n v="0.29266249999999999"/>
    <n v="0.33711249999999998"/>
    <n v="0.3023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04T00:00:00"/>
    <s v="Discovery"/>
    <m/>
    <n v="492.00843750000001"/>
    <n v="0.16293750000000001"/>
    <n v="0.21053124999999998"/>
    <n v="0.27"/>
    <n v="0.25126875000000004"/>
    <n v="0.29265624999999995"/>
    <n v="0.33707500000000001"/>
    <n v="0.3022937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05T00:00:00"/>
    <s v="Discovery"/>
    <m/>
    <n v="490.31203125000002"/>
    <n v="0.15907812500000001"/>
    <n v="0.20873125000000001"/>
    <n v="0.26796874999999998"/>
    <n v="0.25056875000000001"/>
    <n v="0.29250624999999997"/>
    <n v="0.33715000000000001"/>
    <n v="0.30227499999999996"/>
    <m/>
    <m/>
    <m/>
    <m/>
    <m/>
    <m/>
    <m/>
    <m/>
    <m/>
    <m/>
    <m/>
    <m/>
    <m/>
    <m/>
    <m/>
    <m/>
    <m/>
    <n v="6.9539899694075591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06T00:00:00"/>
    <s v="Discovery"/>
    <m/>
    <n v="488.64093750000001"/>
    <n v="0.15445624999999999"/>
    <n v="0.20654999999999998"/>
    <n v="0.26644374999999998"/>
    <n v="0.25"/>
    <n v="0.29240625000000003"/>
    <n v="0.33713124999999999"/>
    <n v="0.3023187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07T00:00:00"/>
    <s v="Discovery"/>
    <m/>
    <n v="487.16015624999989"/>
    <n v="0.150521875"/>
    <n v="0.20428750000000001"/>
    <n v="0.2648625"/>
    <n v="0.2497875"/>
    <n v="0.29229375000000002"/>
    <n v="0.33711875000000002"/>
    <n v="0.30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08T00:00:00"/>
    <s v="Discovery"/>
    <m/>
    <n v="485.78390624999997"/>
    <n v="0.147209375"/>
    <n v="0.20224999999999999"/>
    <n v="0.26347500000000001"/>
    <n v="0.24945000000000001"/>
    <n v="0.29213750000000005"/>
    <n v="0.33714375000000002"/>
    <n v="0.3023437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09T00:00:00"/>
    <s v="Discovery"/>
    <m/>
    <n v="483.98953124999997"/>
    <n v="0.143115625"/>
    <n v="0.19901875000000002"/>
    <n v="0.26148749999999998"/>
    <n v="0.24918750000000001"/>
    <n v="0.29205000000000003"/>
    <n v="0.33718125000000004"/>
    <n v="0.30232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10T00:00:00"/>
    <s v="Discovery"/>
    <m/>
    <n v="481.92515624999999"/>
    <n v="0.13854687500000001"/>
    <n v="0.19535000000000002"/>
    <n v="0.25900624999999999"/>
    <n v="0.24881249999999999"/>
    <n v="0.29206874999999999"/>
    <n v="0.33724375000000001"/>
    <n v="0.30233750000000004"/>
    <m/>
    <m/>
    <m/>
    <m/>
    <m/>
    <m/>
    <m/>
    <m/>
    <m/>
    <m/>
    <m/>
    <m/>
    <m/>
    <m/>
    <m/>
    <n v="7.95"/>
    <n v="0.29953727420542564"/>
    <n v="0.2447101092547927"/>
    <m/>
    <m/>
    <m/>
    <n v="0.45"/>
    <n v="6.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11T00:00:00"/>
    <s v="Discovery"/>
    <m/>
    <n v="480.26484375000001"/>
    <n v="0.134159375"/>
    <n v="0.19280625000000001"/>
    <n v="0.25710624999999998"/>
    <n v="0.24845000000000003"/>
    <n v="0.29209374999999999"/>
    <n v="0.33728750000000002"/>
    <n v="0.3024624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12T00:00:00"/>
    <s v="Discovery"/>
    <m/>
    <n v="478.61390625000001"/>
    <n v="0.13241562499999998"/>
    <n v="0.19053124999999999"/>
    <n v="0.2542625"/>
    <n v="0.24788750000000001"/>
    <n v="0.29198125000000003"/>
    <n v="0.33732499999999999"/>
    <n v="0.30245"/>
    <m/>
    <m/>
    <m/>
    <m/>
    <m/>
    <m/>
    <m/>
    <m/>
    <m/>
    <m/>
    <m/>
    <m/>
    <m/>
    <m/>
    <m/>
    <m/>
    <n v="0.32994266572343167"/>
    <n v="0.268022345426146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13T00:00:00"/>
    <s v="Discovery"/>
    <m/>
    <n v="476.52468750000003"/>
    <n v="0.12999375000000002"/>
    <n v="0.1874875"/>
    <n v="0.25113125000000003"/>
    <n v="0.24688750000000004"/>
    <n v="0.29184375000000007"/>
    <n v="0.33729374999999995"/>
    <n v="0.30251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14T00:00:00"/>
    <s v="Discovery"/>
    <m/>
    <n v="474.33187499999991"/>
    <n v="0.12696874999999999"/>
    <n v="0.18441874999999999"/>
    <n v="0.24809999999999999"/>
    <n v="0.24590000000000001"/>
    <n v="0.29151874999999999"/>
    <n v="0.33733749999999996"/>
    <n v="0.3025562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15T00:00:00"/>
    <s v="Discovery"/>
    <m/>
    <n v="472.56281249999995"/>
    <n v="0.1245125"/>
    <n v="0.18211875000000002"/>
    <n v="0.24559375"/>
    <n v="0.24504999999999999"/>
    <n v="0.29133125000000004"/>
    <n v="0.33736875"/>
    <n v="0.3025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16T00:00:00"/>
    <s v="Discovery"/>
    <m/>
    <n v="469.33875"/>
    <n v="0.1151875"/>
    <n v="0.17925000000000002"/>
    <n v="0.24241874999999999"/>
    <n v="0.24393749999999997"/>
    <n v="0.29104374999999999"/>
    <n v="0.33730624999999997"/>
    <n v="0.302537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17T00:00:00"/>
    <s v="Discovery"/>
    <m/>
    <n v="467.63296875000003"/>
    <n v="0.11307187499999999"/>
    <n v="0.17708124999999997"/>
    <n v="0.24011250000000003"/>
    <n v="0.24301874999999998"/>
    <n v="0.29073750000000004"/>
    <n v="0.33730000000000004"/>
    <n v="0.30253124999999997"/>
    <m/>
    <m/>
    <m/>
    <m/>
    <m/>
    <m/>
    <m/>
    <m/>
    <m/>
    <m/>
    <m/>
    <m/>
    <m/>
    <m/>
    <m/>
    <m/>
    <n v="0.45735576311053655"/>
    <n v="0.270168948175526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18T00:00:00"/>
    <s v="Discovery"/>
    <m/>
    <n v="465.70921874999999"/>
    <n v="0.11060937500000001"/>
    <n v="0.17486875000000002"/>
    <n v="0.23739374999999999"/>
    <n v="0.24199375000000001"/>
    <n v="0.29041875"/>
    <n v="0.33729374999999995"/>
    <n v="0.30252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19T00:00:00"/>
    <s v="Discovery"/>
    <m/>
    <n v="487.45687499999997"/>
    <n v="0.24026875"/>
    <n v="0.18384375"/>
    <n v="0.24209999999999998"/>
    <n v="0.24088124999999999"/>
    <n v="0.29007499999999997"/>
    <n v="0.33713750000000003"/>
    <n v="0.30260624999999997"/>
    <m/>
    <m/>
    <m/>
    <m/>
    <n v="3.5484979250000004"/>
    <n v="190.89499999999998"/>
    <n v="0"/>
    <m/>
    <m/>
    <m/>
    <m/>
    <m/>
    <m/>
    <m/>
    <n v="0"/>
    <m/>
    <m/>
    <m/>
    <m/>
    <m/>
    <n v="0.91799999999999993"/>
    <m/>
    <m/>
    <n v="1.0175000000000001"/>
    <n v="3.3795741445450951E-2"/>
    <n v="2.2002464000000002"/>
    <n v="65.104250000000008"/>
    <m/>
    <m/>
    <m/>
    <m/>
    <m/>
    <m/>
    <m/>
    <m/>
    <m/>
    <m/>
    <m/>
    <n v="0"/>
    <m/>
    <n v="1.0797003549613507E-2"/>
    <n v="1.348251525"/>
    <m/>
    <n v="124.87275"/>
    <m/>
    <m/>
    <m/>
    <m/>
    <m/>
    <m/>
    <m/>
    <m/>
    <m/>
    <m/>
    <m/>
    <m/>
    <m/>
    <m/>
    <m/>
    <m/>
    <m/>
    <m/>
    <m/>
    <m/>
    <m/>
  </r>
  <r>
    <s v="Lincoln2015Nit50IrrNil"/>
    <d v="2015-11-20T00:00:00"/>
    <s v="Discovery"/>
    <m/>
    <n v="482.15203125000005"/>
    <n v="0.211640625"/>
    <n v="0.18476874999999998"/>
    <n v="0.23954999999999999"/>
    <n v="0.23993750000000003"/>
    <n v="0.28992499999999999"/>
    <n v="0.33708749999999998"/>
    <n v="0.30246874999999995"/>
    <m/>
    <m/>
    <m/>
    <n v="2.25"/>
    <m/>
    <m/>
    <m/>
    <m/>
    <m/>
    <m/>
    <m/>
    <m/>
    <m/>
    <m/>
    <m/>
    <n v="8.5500000000000007"/>
    <m/>
    <n v="0.46377921843124975"/>
    <m/>
    <m/>
    <m/>
    <n v="1.35"/>
    <n v="8.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21T00:00:00"/>
    <s v="Discovery"/>
    <m/>
    <n v="479.00625000000002"/>
    <n v="0.1928125"/>
    <n v="0.18513750000000001"/>
    <n v="0.23907500000000001"/>
    <n v="0.23940624999999999"/>
    <n v="0.28965625"/>
    <n v="0.33710000000000001"/>
    <n v="0.30247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22T00:00:00"/>
    <s v="Discovery"/>
    <m/>
    <n v="476.31515625000003"/>
    <n v="0.17738437499999998"/>
    <n v="0.18531250000000002"/>
    <n v="0.23858750000000001"/>
    <n v="0.23888124999999999"/>
    <n v="0.28939375000000001"/>
    <n v="0.33703125"/>
    <n v="0.30247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23T00:00:00"/>
    <s v="Discovery"/>
    <m/>
    <n v="473.16703125000004"/>
    <n v="0.16167187499999999"/>
    <n v="0.1842125"/>
    <n v="0.23754375000000003"/>
    <n v="0.23826249999999999"/>
    <n v="0.28906875000000004"/>
    <n v="0.33701250000000005"/>
    <n v="0.30239375000000002"/>
    <m/>
    <m/>
    <m/>
    <m/>
    <m/>
    <m/>
    <m/>
    <m/>
    <m/>
    <m/>
    <m/>
    <m/>
    <m/>
    <m/>
    <m/>
    <m/>
    <n v="0.4208805393894004"/>
    <n v="0.277675930490186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24T00:00:00"/>
    <s v="Discovery"/>
    <m/>
    <n v="469.85296874999995"/>
    <n v="0.14625937499999997"/>
    <n v="0.18256875"/>
    <n v="0.23628750000000001"/>
    <n v="0.23760625000000002"/>
    <n v="0.28868749999999999"/>
    <n v="0.33684999999999998"/>
    <n v="0.30233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25T00:00:00"/>
    <s v="Discovery"/>
    <m/>
    <n v="466.41750000000002"/>
    <n v="0.13231874999999998"/>
    <n v="0.17954374999999997"/>
    <n v="0.23430000000000001"/>
    <n v="0.23696875000000001"/>
    <n v="0.28842500000000004"/>
    <n v="0.33682500000000004"/>
    <n v="0.30227499999999996"/>
    <m/>
    <m/>
    <m/>
    <m/>
    <m/>
    <m/>
    <m/>
    <m/>
    <m/>
    <m/>
    <m/>
    <m/>
    <m/>
    <m/>
    <m/>
    <n v="8.5500000000000007"/>
    <m/>
    <m/>
    <m/>
    <m/>
    <m/>
    <n v="1.4"/>
    <n v="8.55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26T00:00:00"/>
    <s v="Discovery"/>
    <m/>
    <n v="462.77906250000001"/>
    <n v="0.12089999999999999"/>
    <n v="0.17531875"/>
    <n v="0.2311375"/>
    <n v="0.23635624999999999"/>
    <n v="0.28809999999999997"/>
    <n v="0.33663750000000003"/>
    <n v="0.30225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27T00:00:00"/>
    <s v="Discovery"/>
    <m/>
    <n v="460.12031250000001"/>
    <n v="0.11375625"/>
    <n v="0.1721375"/>
    <n v="0.22854374999999999"/>
    <n v="0.23565"/>
    <n v="0.28776875000000002"/>
    <n v="0.33665"/>
    <n v="0.302174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28T00:00:00"/>
    <s v="Discovery"/>
    <m/>
    <n v="456.51046874999997"/>
    <n v="0.10770312499999998"/>
    <n v="0.16715000000000002"/>
    <n v="0.22369375"/>
    <n v="0.23433124999999999"/>
    <n v="0.28727499999999995"/>
    <n v="0.33668750000000003"/>
    <n v="0.3022875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29T00:00:00"/>
    <s v="Discovery"/>
    <m/>
    <n v="454.08046875000002"/>
    <n v="0.10344062499999999"/>
    <n v="0.1638"/>
    <n v="0.22070624999999999"/>
    <n v="0.23335"/>
    <n v="0.28699374999999999"/>
    <n v="0.33668124999999999"/>
    <n v="0.30225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1-30T00:00:00"/>
    <s v="Discovery"/>
    <m/>
    <n v="451.92937499999999"/>
    <n v="0.10129374999999999"/>
    <n v="0.16138125"/>
    <n v="0.21746875000000002"/>
    <n v="0.23200000000000001"/>
    <n v="0.28665000000000002"/>
    <n v="0.33673124999999998"/>
    <n v="0.30224375000000003"/>
    <m/>
    <m/>
    <m/>
    <m/>
    <m/>
    <m/>
    <m/>
    <m/>
    <m/>
    <m/>
    <m/>
    <m/>
    <m/>
    <m/>
    <m/>
    <m/>
    <n v="0.42312306686448614"/>
    <n v="0.301863098103055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01T00:00:00"/>
    <s v="Discovery"/>
    <m/>
    <n v="449.90671875000004"/>
    <n v="9.9246875000000012E-2"/>
    <n v="0.15926875000000001"/>
    <n v="0.21489374999999999"/>
    <n v="0.23066249999999999"/>
    <n v="0.28620000000000001"/>
    <n v="0.33660000000000001"/>
    <n v="0.302074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02T00:00:00"/>
    <s v="Discovery"/>
    <m/>
    <n v="446.11734375000003"/>
    <n v="9.5109374999999996E-2"/>
    <n v="0.15510625"/>
    <n v="0.2101625"/>
    <n v="0.22824375"/>
    <n v="0.28491875"/>
    <n v="0.33653749999999999"/>
    <n v="0.30208749999999995"/>
    <m/>
    <m/>
    <m/>
    <m/>
    <m/>
    <m/>
    <m/>
    <m/>
    <m/>
    <m/>
    <m/>
    <m/>
    <m/>
    <m/>
    <m/>
    <n v="8.5500000000000007"/>
    <m/>
    <m/>
    <m/>
    <m/>
    <m/>
    <n v="1.7"/>
    <n v="8.55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03T00:00:00"/>
    <s v="Discovery"/>
    <m/>
    <n v="444.268125"/>
    <n v="9.1131249999999997E-2"/>
    <n v="0.15286875"/>
    <n v="0.20823125000000001"/>
    <n v="0.22746875000000003"/>
    <n v="0.28472500000000001"/>
    <n v="0.3364375"/>
    <n v="0.30203124999999997"/>
    <m/>
    <m/>
    <m/>
    <m/>
    <n v="6.2899016249999997"/>
    <n v="347.90100000000001"/>
    <n v="103.46925000000002"/>
    <m/>
    <m/>
    <m/>
    <m/>
    <m/>
    <m/>
    <m/>
    <n v="0"/>
    <m/>
    <m/>
    <m/>
    <m/>
    <m/>
    <n v="1.2819999999999998"/>
    <m/>
    <m/>
    <n v="0.89"/>
    <n v="3.8321735952213096E-2"/>
    <n v="2.2149292750000003"/>
    <n v="57.798249999999996"/>
    <m/>
    <m/>
    <m/>
    <m/>
    <m/>
    <m/>
    <m/>
    <m/>
    <m/>
    <n v="1.9048385499999998"/>
    <m/>
    <n v="103.46925000000002"/>
    <n v="1.840970674862338E-2"/>
    <n v="1.1708207378952963E-2"/>
    <n v="2.1701337999999999"/>
    <m/>
    <n v="185.35149999999999"/>
    <m/>
    <m/>
    <m/>
    <m/>
    <m/>
    <m/>
    <m/>
    <m/>
    <m/>
    <m/>
    <m/>
    <m/>
    <m/>
    <m/>
    <m/>
    <m/>
    <m/>
    <m/>
    <m/>
    <m/>
    <m/>
  </r>
  <r>
    <s v="Lincoln2015Nit50IrrNil"/>
    <d v="2015-12-04T00:00:00"/>
    <s v="Discovery"/>
    <m/>
    <n v="441.40265625000001"/>
    <n v="8.8746874999999989E-2"/>
    <n v="0.149925"/>
    <n v="0.20416875000000001"/>
    <n v="0.22541874999999997"/>
    <n v="0.28394999999999998"/>
    <n v="0.33638750000000001"/>
    <n v="0.30208125000000002"/>
    <m/>
    <m/>
    <m/>
    <m/>
    <m/>
    <m/>
    <m/>
    <m/>
    <m/>
    <m/>
    <m/>
    <m/>
    <m/>
    <m/>
    <m/>
    <m/>
    <n v="0.4728352681143177"/>
    <n v="0.25306999359592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05T00:00:00"/>
    <s v="Discovery"/>
    <m/>
    <n v="439.23515625000005"/>
    <n v="8.6096875000000003E-2"/>
    <n v="0.14766249999999997"/>
    <n v="0.20169999999999999"/>
    <n v="0.22405625000000001"/>
    <n v="0.28329375000000001"/>
    <n v="0.33618749999999997"/>
    <n v="0.3020000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06T00:00:00"/>
    <s v="Discovery"/>
    <m/>
    <n v="437.28234375"/>
    <n v="8.3228125E-2"/>
    <n v="0.145425"/>
    <n v="0.19938750000000002"/>
    <n v="0.22287499999999996"/>
    <n v="0.28298125000000002"/>
    <n v="0.33609375000000002"/>
    <n v="0.3019437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07T00:00:00"/>
    <s v="Discovery"/>
    <m/>
    <n v="435.35109374999996"/>
    <n v="8.2015625000000009E-2"/>
    <n v="0.1436125"/>
    <n v="0.19668749999999999"/>
    <n v="0.22133750000000002"/>
    <n v="0.28238750000000001"/>
    <n v="0.33606875000000003"/>
    <n v="0.301875"/>
    <m/>
    <m/>
    <m/>
    <m/>
    <m/>
    <m/>
    <m/>
    <m/>
    <m/>
    <m/>
    <m/>
    <m/>
    <m/>
    <m/>
    <m/>
    <m/>
    <n v="0.37218996858855713"/>
    <n v="0.22718414200767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08T00:00:00"/>
    <s v="Discovery"/>
    <m/>
    <n v="433.05703125000002"/>
    <n v="8.0496875000000009E-2"/>
    <n v="0.14178750000000001"/>
    <n v="0.19390625"/>
    <n v="0.21943124999999999"/>
    <n v="0.28143124999999997"/>
    <n v="0.33582499999999998"/>
    <n v="0.30178749999999999"/>
    <m/>
    <m/>
    <m/>
    <m/>
    <m/>
    <m/>
    <m/>
    <m/>
    <m/>
    <m/>
    <m/>
    <m/>
    <m/>
    <m/>
    <m/>
    <n v="8.5500000000000007"/>
    <m/>
    <m/>
    <m/>
    <m/>
    <m/>
    <n v="3.85"/>
    <n v="8.55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09T00:00:00"/>
    <s v="Discovery"/>
    <m/>
    <n v="431.16046874999995"/>
    <n v="7.8415624999999989E-2"/>
    <n v="0.140125"/>
    <n v="0.19198124999999999"/>
    <n v="0.21783125000000003"/>
    <n v="0.28081875000000001"/>
    <n v="0.33559375000000002"/>
    <n v="0.30170625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10T00:00:00"/>
    <s v="Discovery"/>
    <m/>
    <n v="428.60625000000005"/>
    <n v="7.708124999999999E-2"/>
    <n v="0.13785625000000001"/>
    <n v="0.18886875"/>
    <n v="0.21560000000000001"/>
    <n v="0.279725"/>
    <n v="0.33539374999999999"/>
    <n v="0.30163124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11T00:00:00"/>
    <s v="Discovery"/>
    <m/>
    <n v="427.15921874999992"/>
    <n v="7.4584375000000008E-2"/>
    <n v="0.13630624999999999"/>
    <n v="0.18737500000000001"/>
    <n v="0.21489374999999999"/>
    <n v="0.27936874999999994"/>
    <n v="0.335175"/>
    <n v="0.30160624999999996"/>
    <m/>
    <m/>
    <m/>
    <m/>
    <m/>
    <m/>
    <m/>
    <m/>
    <m/>
    <m/>
    <m/>
    <m/>
    <m/>
    <m/>
    <m/>
    <m/>
    <n v="0.53924169928070953"/>
    <n v="0.221802768748279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12T00:00:00"/>
    <s v="Discovery"/>
    <m/>
    <n v="425.44218749999999"/>
    <n v="7.367499999999999E-2"/>
    <n v="0.13473125"/>
    <n v="0.18533125"/>
    <n v="0.213475"/>
    <n v="0.27858749999999999"/>
    <n v="0.33501874999999998"/>
    <n v="0.30152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13T00:00:00"/>
    <s v="Discovery"/>
    <m/>
    <n v="424.12031249999995"/>
    <n v="7.1206249999999999E-2"/>
    <n v="0.13320000000000001"/>
    <n v="0.18403125000000001"/>
    <n v="0.2129125"/>
    <n v="0.27833125000000003"/>
    <n v="0.33486874999999999"/>
    <n v="0.3013875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14T00:00:00"/>
    <s v="Discovery"/>
    <m/>
    <n v="421.70765625000001"/>
    <n v="7.1196874999999993E-2"/>
    <n v="0.13166249999999999"/>
    <n v="0.18103125000000003"/>
    <n v="0.21063124999999999"/>
    <n v="0.27676875000000001"/>
    <n v="0.33451874999999998"/>
    <n v="0.30131249999999998"/>
    <m/>
    <m/>
    <m/>
    <m/>
    <m/>
    <m/>
    <m/>
    <m/>
    <m/>
    <m/>
    <m/>
    <m/>
    <m/>
    <m/>
    <m/>
    <m/>
    <n v="0.39027484197064655"/>
    <n v="0.183199793477940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15T00:00:00"/>
    <s v="Discovery"/>
    <m/>
    <n v="420.11765624999998"/>
    <n v="7.0015624999999998E-2"/>
    <n v="0.13076874999999999"/>
    <n v="0.17977499999999999"/>
    <n v="0.20918750000000003"/>
    <n v="0.27576249999999997"/>
    <n v="0.334175"/>
    <n v="0.30110000000000003"/>
    <m/>
    <m/>
    <m/>
    <m/>
    <n v="6.9895788500000009"/>
    <n v="463.69774999999993"/>
    <n v="181.36199999999999"/>
    <m/>
    <m/>
    <m/>
    <m/>
    <m/>
    <m/>
    <m/>
    <n v="0"/>
    <m/>
    <m/>
    <m/>
    <m/>
    <m/>
    <n v="4.4637500000000001"/>
    <m/>
    <m/>
    <n v="0.67249999999999999"/>
    <n v="3.2161814757344982E-2"/>
    <n v="1.5752535249999999"/>
    <n v="48.978999999999999"/>
    <m/>
    <m/>
    <m/>
    <m/>
    <m/>
    <m/>
    <m/>
    <m/>
    <m/>
    <n v="3.3905968250000003"/>
    <m/>
    <n v="181.36199999999999"/>
    <n v="1.8695188766114184E-2"/>
    <n v="8.8413734801850649E-3"/>
    <n v="2.0237284999999998"/>
    <m/>
    <n v="228.89299999999997"/>
    <m/>
    <m/>
    <m/>
    <m/>
    <m/>
    <m/>
    <m/>
    <m/>
    <m/>
    <m/>
    <m/>
    <m/>
    <m/>
    <m/>
    <m/>
    <m/>
    <m/>
    <m/>
    <m/>
    <m/>
    <m/>
  </r>
  <r>
    <s v="Lincoln2015Nit50IrrNil"/>
    <d v="2015-12-16T00:00:00"/>
    <s v="Discovery"/>
    <m/>
    <n v="418.9715625"/>
    <n v="6.841875E-2"/>
    <n v="0.12943749999999998"/>
    <n v="0.17860625000000002"/>
    <n v="0.20873125000000001"/>
    <n v="0.27527500000000005"/>
    <n v="0.33405000000000001"/>
    <n v="0.30098124999999998"/>
    <m/>
    <m/>
    <m/>
    <m/>
    <m/>
    <m/>
    <m/>
    <m/>
    <m/>
    <m/>
    <m/>
    <m/>
    <m/>
    <m/>
    <m/>
    <n v="8.5500000000000007"/>
    <m/>
    <m/>
    <m/>
    <m/>
    <m/>
    <n v="4.6500000000000004"/>
    <n v="8.55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17T00:00:00"/>
    <s v="Discovery"/>
    <m/>
    <n v="417.84375"/>
    <n v="6.7475000000000007E-2"/>
    <n v="0.12845000000000001"/>
    <n v="0.17727500000000002"/>
    <n v="0.20818749999999997"/>
    <n v="0.27478750000000002"/>
    <n v="0.33377499999999999"/>
    <n v="0.30082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18T00:00:00"/>
    <s v="Discovery"/>
    <m/>
    <n v="416.1121875"/>
    <n v="6.7218749999999994E-2"/>
    <n v="0.1275375"/>
    <n v="0.17558125000000002"/>
    <n v="0.20644999999999999"/>
    <n v="0.27353125"/>
    <n v="0.33340000000000003"/>
    <n v="0.3006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19T00:00:00"/>
    <s v="Discovery"/>
    <m/>
    <n v="415.15593749999994"/>
    <n v="6.5762500000000002E-2"/>
    <n v="0.12661875"/>
    <n v="0.17490624999999999"/>
    <n v="0.20603125"/>
    <n v="0.27298749999999999"/>
    <n v="0.333175"/>
    <n v="0.30056249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20T00:00:00"/>
    <s v="Discovery"/>
    <m/>
    <n v="414.11765625000004"/>
    <n v="6.5284375000000006E-2"/>
    <n v="0.1258"/>
    <n v="0.17377500000000001"/>
    <n v="0.20543125000000001"/>
    <n v="0.27243125000000001"/>
    <n v="0.33279999999999998"/>
    <n v="0.3004124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21T00:00:00"/>
    <s v="Discovery"/>
    <m/>
    <n v="411.85125000000005"/>
    <n v="6.6018750000000001E-2"/>
    <n v="0.12555624999999998"/>
    <n v="0.17219375000000001"/>
    <n v="0.20238124999999998"/>
    <n v="0.27001249999999999"/>
    <n v="0.33231250000000001"/>
    <n v="0.30014999999999997"/>
    <m/>
    <m/>
    <m/>
    <m/>
    <m/>
    <m/>
    <m/>
    <m/>
    <m/>
    <m/>
    <m/>
    <m/>
    <m/>
    <m/>
    <m/>
    <m/>
    <n v="0.34352806807012859"/>
    <n v="0.20092474560576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22T00:00:00"/>
    <s v="Discovery"/>
    <m/>
    <n v="411.62109375"/>
    <n v="6.2640625000000005E-2"/>
    <n v="0.1245"/>
    <n v="0.17255624999999999"/>
    <n v="0.20353749999999998"/>
    <n v="0.27026249999999996"/>
    <n v="0.33210000000000001"/>
    <n v="0.30004374999999994"/>
    <m/>
    <m/>
    <m/>
    <m/>
    <m/>
    <m/>
    <m/>
    <m/>
    <m/>
    <m/>
    <m/>
    <m/>
    <m/>
    <m/>
    <m/>
    <n v="8.5500000000000007"/>
    <m/>
    <m/>
    <m/>
    <m/>
    <m/>
    <n v="5.0999999999999996"/>
    <n v="8.55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23T00:00:00"/>
    <s v="Discovery"/>
    <m/>
    <n v="410.2996875"/>
    <n v="6.2643749999999998E-2"/>
    <n v="0.1236375"/>
    <n v="0.17081875000000002"/>
    <n v="0.20256875000000002"/>
    <n v="0.26948749999999999"/>
    <n v="0.33174375"/>
    <n v="0.299906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24T00:00:00"/>
    <s v="Discovery"/>
    <m/>
    <n v="423.50812500000001"/>
    <n v="0.15153125000000001"/>
    <n v="0.12539375"/>
    <n v="0.17094999999999999"/>
    <n v="0.20223750000000001"/>
    <n v="0.26889374999999999"/>
    <n v="0.33140000000000003"/>
    <n v="0.2997499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25T00:00:00"/>
    <s v="Discovery"/>
    <m/>
    <n v="420.82124999999996"/>
    <n v="0.132025"/>
    <n v="0.126725"/>
    <n v="0.17180000000000001"/>
    <n v="0.2024125"/>
    <n v="0.26851875000000003"/>
    <n v="0.33119375000000001"/>
    <n v="0.2994374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26T00:00:00"/>
    <s v="Discovery"/>
    <m/>
    <n v="419.36812500000002"/>
    <n v="0.12113125"/>
    <n v="0.12734374999999998"/>
    <n v="0.1724125"/>
    <n v="0.20271875"/>
    <n v="0.26823750000000002"/>
    <n v="0.33097500000000002"/>
    <n v="0.2993124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27T00:00:00"/>
    <s v="Discovery"/>
    <m/>
    <n v="418.12171875000001"/>
    <n v="0.11352187499999999"/>
    <n v="0.12788125"/>
    <n v="0.17284999999999998"/>
    <n v="0.20265625000000001"/>
    <n v="0.26777500000000004"/>
    <n v="0.33064375000000001"/>
    <n v="0.2991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28T00:00:00"/>
    <s v="Discovery"/>
    <m/>
    <n v="417.06984374999996"/>
    <n v="0.10697187499999999"/>
    <n v="0.12866875"/>
    <n v="0.17343749999999999"/>
    <n v="0.2024125"/>
    <n v="0.26728125000000003"/>
    <n v="0.3304125"/>
    <n v="0.2988687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29T00:00:00"/>
    <s v="Discovery"/>
    <m/>
    <n v="415.87453125000002"/>
    <n v="0.100490625"/>
    <n v="0.12915625"/>
    <n v="0.173875"/>
    <n v="0.2021125"/>
    <n v="0.26676875"/>
    <n v="0.33005625"/>
    <n v="0.2986125000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30T00:00:00"/>
    <s v="Discovery"/>
    <m/>
    <n v="414.81984375000002"/>
    <n v="9.5546875000000003E-2"/>
    <n v="0.12761875"/>
    <n v="0.17353125"/>
    <n v="0.20245625"/>
    <n v="0.26661249999999997"/>
    <n v="0.33000625"/>
    <n v="0.29854375"/>
    <m/>
    <m/>
    <m/>
    <m/>
    <m/>
    <m/>
    <m/>
    <m/>
    <m/>
    <m/>
    <m/>
    <m/>
    <m/>
    <m/>
    <m/>
    <n v="8.5500000000000007"/>
    <n v="0.44747894567236263"/>
    <n v="0.13654626791725125"/>
    <m/>
    <m/>
    <m/>
    <n v="6.05"/>
    <n v="8.55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5-12-31T00:00:00"/>
    <s v="Discovery"/>
    <m/>
    <n v="413.76421875000005"/>
    <n v="9.2571874999999998E-2"/>
    <n v="0.12851875000000001"/>
    <n v="0.17352499999999998"/>
    <n v="0.20144375"/>
    <n v="0.26573124999999997"/>
    <n v="0.32969999999999999"/>
    <n v="0.2982687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01T00:00:00"/>
    <s v="Discovery"/>
    <m/>
    <n v="412.64203125"/>
    <n v="8.8934374999999996E-2"/>
    <n v="0.12913749999999999"/>
    <n v="0.17388750000000003"/>
    <n v="0.20040625000000001"/>
    <n v="0.26466875000000001"/>
    <n v="0.32933750000000001"/>
    <n v="0.2981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02T00:00:00"/>
    <s v="Discovery"/>
    <m/>
    <n v="412.23046875"/>
    <n v="8.5490625000000001E-2"/>
    <n v="0.12817499999999998"/>
    <n v="0.17426875"/>
    <n v="0.20124375"/>
    <n v="0.26471250000000002"/>
    <n v="0.32908125000000005"/>
    <n v="0.297962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03T00:00:00"/>
    <s v="Discovery"/>
    <m/>
    <n v="411.66703124999998"/>
    <n v="8.3028124999999994E-2"/>
    <n v="0.12696875000000002"/>
    <n v="0.17370625000000001"/>
    <n v="0.20163124999999998"/>
    <n v="0.26493749999999999"/>
    <n v="0.32905000000000001"/>
    <n v="0.29790000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04T00:00:00"/>
    <s v="Discovery"/>
    <m/>
    <n v="410.29312500000003"/>
    <n v="8.1793749999999998E-2"/>
    <n v="0.12670625000000002"/>
    <n v="0.17256250000000001"/>
    <n v="0.2003375"/>
    <n v="0.26411249999999997"/>
    <n v="0.32869375000000001"/>
    <n v="0.2976874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05T00:00:00"/>
    <s v="Discovery"/>
    <m/>
    <n v="409.40953125000004"/>
    <n v="8.0946875000000001E-2"/>
    <n v="0.1272375"/>
    <n v="0.17232500000000001"/>
    <n v="0.19913125000000001"/>
    <n v="0.26315624999999998"/>
    <n v="0.32850000000000001"/>
    <n v="0.29749375"/>
    <m/>
    <m/>
    <m/>
    <m/>
    <m/>
    <m/>
    <m/>
    <m/>
    <m/>
    <m/>
    <m/>
    <m/>
    <m/>
    <m/>
    <m/>
    <m/>
    <m/>
    <n v="8.2908289330874116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06T00:00:00"/>
    <s v="Discovery"/>
    <m/>
    <n v="408.65718749999996"/>
    <n v="7.9250000000000001E-2"/>
    <n v="0.12746874999999999"/>
    <n v="0.17284375000000002"/>
    <n v="0.1983125"/>
    <n v="0.26232499999999997"/>
    <n v="0.32808124999999999"/>
    <n v="0.29726874999999997"/>
    <m/>
    <m/>
    <m/>
    <m/>
    <n v="8.3231571000000013"/>
    <n v="624.91025000000002"/>
    <n v="434.72025000000002"/>
    <m/>
    <n v="6.8468567"/>
    <n v="1.8148457735367045E-2"/>
    <m/>
    <n v="6.0384456000000002"/>
    <m/>
    <m/>
    <n v="332.72500000000002"/>
    <n v="8.5500000000000007"/>
    <n v="0.37038561954669635"/>
    <m/>
    <n v="8.6635144741302929E-3"/>
    <n v="0.19804577499999998"/>
    <n v="22.859750000000002"/>
    <n v="7.3"/>
    <n v="8.5500000000000007"/>
    <n v="0.19999999999999998"/>
    <n v="1.9730606326497223E-2"/>
    <n v="0.331676425"/>
    <n v="16.810250000000003"/>
    <m/>
    <m/>
    <m/>
    <m/>
    <m/>
    <m/>
    <m/>
    <m/>
    <m/>
    <n v="0.80841110000000005"/>
    <m/>
    <n v="101.99525000000001"/>
    <n v="7.9259681210644608E-3"/>
    <n v="6.2887204358224825E-3"/>
    <n v="0.94657819999999993"/>
    <m/>
    <n v="150.51999999999998"/>
    <m/>
    <m/>
    <m/>
    <m/>
    <m/>
    <m/>
    <m/>
    <m/>
    <m/>
    <m/>
    <m/>
    <m/>
    <m/>
    <m/>
    <m/>
    <m/>
    <m/>
    <m/>
    <m/>
    <m/>
    <m/>
  </r>
  <r>
    <s v="Lincoln2015Nit50IrrNil"/>
    <d v="2016-01-07T00:00:00"/>
    <s v="Discovery"/>
    <m/>
    <n v="407.95265625000002"/>
    <n v="7.7859375000000008E-2"/>
    <n v="0.1272375"/>
    <n v="0.17293750000000002"/>
    <n v="0.19795000000000001"/>
    <n v="0.26161875000000001"/>
    <n v="0.32776875"/>
    <n v="0.29701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08T00:00:00"/>
    <s v="Discovery"/>
    <m/>
    <n v="407.20406249999996"/>
    <n v="7.6212500000000002E-2"/>
    <n v="0.12719374999999999"/>
    <n v="0.17314375000000001"/>
    <n v="0.19735625000000001"/>
    <n v="0.2608125"/>
    <n v="0.32745000000000002"/>
    <n v="0.296881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09T00:00:00"/>
    <s v="Discovery"/>
    <m/>
    <n v="406.36640625000001"/>
    <n v="7.4609375000000006E-2"/>
    <n v="0.12638749999999999"/>
    <n v="0.17277500000000001"/>
    <n v="0.19705624999999999"/>
    <n v="0.26037500000000002"/>
    <n v="0.32720000000000005"/>
    <n v="0.29665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10T00:00:00"/>
    <s v="Discovery"/>
    <m/>
    <n v="405.5184375"/>
    <n v="7.3293749999999991E-2"/>
    <n v="0.12563750000000001"/>
    <n v="0.17229375"/>
    <n v="0.19652500000000001"/>
    <n v="0.26001249999999998"/>
    <n v="0.32691874999999998"/>
    <n v="0.29651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11T00:00:00"/>
    <s v="Discovery"/>
    <m/>
    <n v="405.14859375000003"/>
    <n v="7.3315624999999995E-2"/>
    <n v="0.1259875"/>
    <n v="0.1721375"/>
    <n v="0.196075"/>
    <n v="0.2596"/>
    <n v="0.32669999999999999"/>
    <n v="0.29633124999999999"/>
    <m/>
    <m/>
    <m/>
    <m/>
    <m/>
    <m/>
    <m/>
    <m/>
    <m/>
    <m/>
    <m/>
    <m/>
    <m/>
    <m/>
    <m/>
    <m/>
    <n v="0.33324471441667741"/>
    <n v="1.3069917035904814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12T00:00:00"/>
    <s v="Discovery"/>
    <m/>
    <n v="404.8565625"/>
    <n v="7.3668750000000005E-2"/>
    <n v="0.12716250000000001"/>
    <n v="0.17276875000000003"/>
    <n v="0.19513125000000001"/>
    <n v="0.25868124999999997"/>
    <n v="0.32642500000000002"/>
    <n v="0.29610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13T00:00:00"/>
    <s v="Discovery"/>
    <m/>
    <n v="404.57718749999998"/>
    <n v="7.1468749999999998E-2"/>
    <n v="0.12645000000000001"/>
    <n v="0.17324375"/>
    <n v="0.19564375000000001"/>
    <n v="0.25866250000000002"/>
    <n v="0.32624375"/>
    <n v="0.29583750000000003"/>
    <m/>
    <m/>
    <m/>
    <m/>
    <m/>
    <m/>
    <m/>
    <m/>
    <m/>
    <m/>
    <m/>
    <m/>
    <m/>
    <m/>
    <m/>
    <n v="8.5500000000000007"/>
    <m/>
    <m/>
    <m/>
    <m/>
    <m/>
    <n v="8.5"/>
    <n v="8.55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14T00:00:00"/>
    <s v="Discovery"/>
    <m/>
    <n v="404.32078124999998"/>
    <n v="7.1478125000000003E-2"/>
    <n v="0.12649375000000002"/>
    <n v="0.17301875"/>
    <n v="0.19551249999999998"/>
    <n v="0.25856250000000003"/>
    <n v="0.32600625"/>
    <n v="0.29565000000000002"/>
    <m/>
    <m/>
    <m/>
    <m/>
    <m/>
    <m/>
    <m/>
    <m/>
    <m/>
    <m/>
    <m/>
    <m/>
    <m/>
    <m/>
    <m/>
    <m/>
    <n v="0.32374424044974431"/>
    <n v="7.8978828257688326E-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15T00:00:00"/>
    <s v="Discovery"/>
    <m/>
    <n v="403.85906249999994"/>
    <n v="7.0250000000000007E-2"/>
    <n v="0.12604375000000001"/>
    <n v="0.17290624999999998"/>
    <n v="0.19547500000000001"/>
    <n v="0.25838124999999995"/>
    <n v="0.32584999999999997"/>
    <n v="0.295437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16T00:00:00"/>
    <s v="Discovery"/>
    <m/>
    <n v="403.68093750000003"/>
    <n v="6.9662499999999988E-2"/>
    <n v="0.12551875000000001"/>
    <n v="0.17271249999999999"/>
    <n v="0.1958"/>
    <n v="0.25847500000000001"/>
    <n v="0.32574375"/>
    <n v="0.29528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17T00:00:00"/>
    <s v="Discovery"/>
    <m/>
    <n v="403.54453125000003"/>
    <n v="6.9303124999999993E-2"/>
    <n v="0.12516875"/>
    <n v="0.17256250000000001"/>
    <n v="0.19604374999999999"/>
    <n v="0.258575"/>
    <n v="0.32555624999999999"/>
    <n v="0.295175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18T00:00:00"/>
    <s v="Discovery"/>
    <m/>
    <n v="403.28390625000003"/>
    <n v="6.9028124999999996E-2"/>
    <n v="0.12489375"/>
    <n v="0.17236875000000002"/>
    <n v="0.19618749999999999"/>
    <n v="0.25856250000000003"/>
    <n v="0.32535625000000001"/>
    <n v="0.29484374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19T00:00:00"/>
    <s v="Discovery"/>
    <m/>
    <n v="403.18406249999998"/>
    <n v="6.9131250000000005E-2"/>
    <n v="0.12513750000000001"/>
    <n v="0.17231250000000001"/>
    <n v="0.19616875"/>
    <n v="0.25835625000000001"/>
    <n v="0.32524374999999994"/>
    <n v="0.29473125"/>
    <m/>
    <m/>
    <m/>
    <m/>
    <m/>
    <m/>
    <m/>
    <m/>
    <m/>
    <m/>
    <m/>
    <m/>
    <m/>
    <m/>
    <m/>
    <n v="8.5500000000000007"/>
    <n v="0.39498160462724285"/>
    <n v="0"/>
    <m/>
    <m/>
    <m/>
    <n v="8.5500000000000007"/>
    <n v="8.55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20T00:00:00"/>
    <s v="Discovery"/>
    <m/>
    <n v="403.66218749999996"/>
    <n v="7.039999999999999E-2"/>
    <n v="0.12695624999999999"/>
    <n v="0.17319374999999998"/>
    <n v="0.19599374999999997"/>
    <n v="0.25803749999999998"/>
    <n v="0.32509999999999994"/>
    <n v="0.294537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21T00:00:00"/>
    <s v="Discovery"/>
    <m/>
    <n v="404.06578124999993"/>
    <n v="7.0615625000000001E-2"/>
    <n v="0.12825625000000002"/>
    <n v="0.17454375"/>
    <n v="0.19613124999999998"/>
    <n v="0.25774999999999998"/>
    <n v="0.32482499999999997"/>
    <n v="0.294200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22T00:00:00"/>
    <s v="Discovery"/>
    <m/>
    <n v="404.82843750000006"/>
    <n v="7.0837499999999998E-2"/>
    <n v="0.12988125"/>
    <n v="0.17603124999999997"/>
    <n v="0.19659374999999998"/>
    <n v="0.25764375"/>
    <n v="0.32473750000000001"/>
    <n v="0.2940625"/>
    <m/>
    <m/>
    <m/>
    <m/>
    <m/>
    <m/>
    <m/>
    <m/>
    <m/>
    <m/>
    <m/>
    <m/>
    <m/>
    <m/>
    <m/>
    <m/>
    <n v="0.3319037152338357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23T00:00:00"/>
    <s v="Discovery"/>
    <m/>
    <n v="405.31359375"/>
    <n v="6.9965625000000004E-2"/>
    <n v="0.1303375"/>
    <n v="0.17733125"/>
    <n v="0.19740625000000001"/>
    <n v="0.25776875000000005"/>
    <n v="0.32456874999999996"/>
    <n v="0.2938187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24T00:00:00"/>
    <s v="Discovery"/>
    <m/>
    <n v="405.43874999999997"/>
    <n v="6.829375E-2"/>
    <n v="0.12973124999999999"/>
    <n v="0.17771875000000001"/>
    <n v="0.19846875"/>
    <n v="0.25811875000000001"/>
    <n v="0.32451874999999997"/>
    <n v="0.293624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25T00:00:00"/>
    <s v="Discovery"/>
    <m/>
    <n v="405.54937500000005"/>
    <n v="6.8000000000000005E-2"/>
    <n v="0.12947500000000001"/>
    <n v="0.17775625"/>
    <n v="0.19898125"/>
    <n v="0.25839374999999998"/>
    <n v="0.32449374999999997"/>
    <n v="0.29346875"/>
    <m/>
    <m/>
    <m/>
    <m/>
    <m/>
    <m/>
    <m/>
    <m/>
    <m/>
    <m/>
    <m/>
    <m/>
    <m/>
    <m/>
    <m/>
    <m/>
    <n v="0.3983166533866203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26T00:00:00"/>
    <s v="Discovery"/>
    <m/>
    <n v="405.35390625000002"/>
    <n v="6.6509375000000009E-2"/>
    <n v="0.1285125"/>
    <n v="0.17734375000000002"/>
    <n v="0.19954374999999999"/>
    <n v="0.25885625000000001"/>
    <n v="0.32448749999999998"/>
    <n v="0.2934375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27T00:00:00"/>
    <s v="Discovery"/>
    <m/>
    <n v="404.97609375000002"/>
    <n v="6.5815625000000003E-2"/>
    <n v="0.12782499999999999"/>
    <n v="0.17653124999999997"/>
    <n v="0.19974999999999998"/>
    <n v="0.25905624999999999"/>
    <n v="0.32448750000000004"/>
    <n v="0.29327499999999995"/>
    <m/>
    <m/>
    <m/>
    <n v="1.55"/>
    <m/>
    <m/>
    <m/>
    <m/>
    <m/>
    <m/>
    <m/>
    <m/>
    <m/>
    <m/>
    <m/>
    <n v="8.5500000000000007"/>
    <m/>
    <m/>
    <m/>
    <m/>
    <m/>
    <n v="8.5500000000000007"/>
    <n v="8.55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28T00:00:00"/>
    <s v="Discovery"/>
    <m/>
    <n v="404.85046875"/>
    <n v="6.5909375000000006E-2"/>
    <n v="0.12769374999999999"/>
    <n v="0.17615624999999999"/>
    <n v="0.19977500000000001"/>
    <n v="0.25917500000000004"/>
    <n v="0.32439999999999997"/>
    <n v="0.29319375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29T00:00:00"/>
    <s v="Discovery"/>
    <m/>
    <n v="405.07828124999997"/>
    <n v="6.6490624999999998E-2"/>
    <n v="0.12849375000000002"/>
    <n v="0.17631875000000002"/>
    <n v="0.19990625000000001"/>
    <n v="0.25910624999999998"/>
    <n v="0.32433749999999995"/>
    <n v="0.29310000000000003"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30T00:00:00"/>
    <s v="Discovery"/>
    <m/>
    <n v="405.16171875000009"/>
    <n v="6.5934375000000003E-2"/>
    <n v="0.12856875000000001"/>
    <n v="0.17684375000000002"/>
    <n v="0.20023125"/>
    <n v="0.2591"/>
    <n v="0.32408749999999997"/>
    <n v="0.293024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1-31T00:00:00"/>
    <s v="Discovery"/>
    <m/>
    <n v="405.35250000000002"/>
    <n v="6.6099999999999992E-2"/>
    <n v="0.12917499999999998"/>
    <n v="0.17711250000000001"/>
    <n v="0.20048749999999999"/>
    <n v="0.25910624999999998"/>
    <n v="0.32403124999999999"/>
    <n v="0.29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2-01T00:00:00"/>
    <s v="Discovery"/>
    <m/>
    <n v="405.87890625"/>
    <n v="6.6559375000000004E-2"/>
    <n v="0.1300625"/>
    <n v="0.17785000000000001"/>
    <n v="0.200875"/>
    <n v="0.25925000000000004"/>
    <n v="0.32391249999999999"/>
    <n v="0.29273125"/>
    <m/>
    <m/>
    <m/>
    <m/>
    <n v="7.9731637750000006"/>
    <n v="649.61524999999983"/>
    <n v="492.38349999999991"/>
    <m/>
    <m/>
    <n v="1.7756726296364458E-2"/>
    <n v="4.4295000000000001E-2"/>
    <n v="6.9472836500000001"/>
    <n v="8679.2569955555809"/>
    <m/>
    <n v="391.24799999999993"/>
    <m/>
    <n v="0.39849374405702398"/>
    <n v="0"/>
    <m/>
    <m/>
    <n v="28.463249999999999"/>
    <m/>
    <m/>
    <m/>
    <m/>
    <m/>
    <m/>
    <m/>
    <m/>
    <m/>
    <s v="HarvestRipe"/>
    <m/>
    <m/>
    <m/>
    <m/>
    <m/>
    <m/>
    <m/>
    <n v="101.13550000000001"/>
    <m/>
    <m/>
    <m/>
    <m/>
    <n v="128.76849999999999"/>
    <n v="328.71821414425347"/>
    <m/>
    <m/>
    <m/>
    <m/>
    <m/>
    <m/>
    <m/>
    <m/>
    <m/>
    <m/>
    <m/>
    <m/>
    <m/>
    <m/>
    <m/>
    <m/>
    <m/>
    <m/>
    <m/>
    <m/>
  </r>
  <r>
    <s v="Lincoln2015Nit50IrrNil"/>
    <d v="2016-02-02T00:00:00"/>
    <s v="Discovery"/>
    <m/>
    <n v="406.60640624999996"/>
    <n v="6.7040624999999993E-2"/>
    <n v="0.13148124999999999"/>
    <n v="0.17909999999999998"/>
    <n v="0.20143125000000001"/>
    <n v="0.2593125"/>
    <n v="0.32371875"/>
    <n v="0.29253125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2-03T00:00:00"/>
    <s v="Discovery"/>
    <m/>
    <n v="422.91046874999995"/>
    <n v="0.165671875"/>
    <n v="0.13500624999999999"/>
    <n v="0.18144375000000001"/>
    <n v="0.20230624999999997"/>
    <n v="0.25961249999999997"/>
    <n v="0.32363750000000002"/>
    <n v="0.29236250000000003"/>
    <m/>
    <m/>
    <m/>
    <m/>
    <m/>
    <m/>
    <m/>
    <m/>
    <m/>
    <m/>
    <m/>
    <m/>
    <m/>
    <m/>
    <m/>
    <n v="8.5500000000000007"/>
    <m/>
    <m/>
    <m/>
    <m/>
    <m/>
    <n v="8.5500000000000007"/>
    <n v="8.55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2-04T00:00:00"/>
    <s v="Discovery"/>
    <m/>
    <n v="474.448125"/>
    <n v="0.30145624999999998"/>
    <n v="0.25900624999999999"/>
    <n v="0.22294999999999998"/>
    <n v="0.2025875"/>
    <n v="0.25981874999999999"/>
    <n v="0.32354999999999995"/>
    <n v="0.2923562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2-05T00:00:00"/>
    <s v="Discovery"/>
    <m/>
    <n v="472.74000000000007"/>
    <n v="0.27689374999999999"/>
    <n v="0.25981874999999999"/>
    <n v="0.2283"/>
    <n v="0.20329999999999998"/>
    <n v="0.25999375000000002"/>
    <n v="0.32354374999999996"/>
    <n v="0.2923062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2-06T00:00:00"/>
    <s v="Discovery"/>
    <m/>
    <n v="471.05578125"/>
    <n v="0.26039062499999999"/>
    <n v="0.25769374999999994"/>
    <n v="0.23177500000000001"/>
    <n v="0.20373750000000002"/>
    <n v="0.26016875"/>
    <n v="0.32338749999999999"/>
    <n v="0.292074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2-07T00:00:00"/>
    <s v="Discovery"/>
    <m/>
    <n v="469.75874999999996"/>
    <n v="0.24756875"/>
    <n v="0.25536875000000003"/>
    <n v="0.23440000000000003"/>
    <n v="0.20408124999999999"/>
    <n v="0.26033125000000001"/>
    <n v="0.32347499999999996"/>
    <n v="0.29210624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2-08T00:00:00"/>
    <s v="Discovery"/>
    <m/>
    <n v="468.489375"/>
    <n v="0.23586874999999999"/>
    <n v="0.25356875000000001"/>
    <n v="0.23669374999999998"/>
    <n v="0.20446249999999999"/>
    <n v="0.26038124999999995"/>
    <n v="0.32342499999999996"/>
    <n v="0.29194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2-09T00:00:00"/>
    <s v="Discovery"/>
    <m/>
    <n v="467.35312500000003"/>
    <n v="0.22511874999999998"/>
    <n v="0.25150624999999999"/>
    <n v="0.23861874999999999"/>
    <n v="0.20499999999999999"/>
    <n v="0.26051874999999997"/>
    <n v="0.32343125"/>
    <n v="0.2919625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2-10T00:00:00"/>
    <s v="Discovery"/>
    <m/>
    <n v="466.11609375"/>
    <n v="0.21522187500000001"/>
    <n v="0.24929375000000001"/>
    <n v="0.24"/>
    <n v="0.20561874999999999"/>
    <n v="0.26058749999999997"/>
    <n v="0.32332499999999997"/>
    <n v="0.2919312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2-11T00:00:00"/>
    <s v="Discovery"/>
    <m/>
    <n v="465.38015625000003"/>
    <n v="0.20778437499999999"/>
    <n v="0.24763750000000001"/>
    <n v="0.24145625000000001"/>
    <n v="0.20618750000000002"/>
    <n v="0.26074375"/>
    <n v="0.32324375"/>
    <n v="0.291924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2-12T00:00:00"/>
    <s v="Discovery"/>
    <m/>
    <n v="465.05531250000001"/>
    <n v="0.20123750000000001"/>
    <n v="0.24655624999999998"/>
    <n v="0.24328125"/>
    <n v="0.20703125"/>
    <n v="0.26088125000000001"/>
    <n v="0.32318124999999998"/>
    <n v="0.29191250000000002"/>
    <m/>
    <m/>
    <m/>
    <m/>
    <m/>
    <m/>
    <m/>
    <m/>
    <m/>
    <m/>
    <m/>
    <m/>
    <m/>
    <m/>
    <m/>
    <n v="8.5500000000000007"/>
    <m/>
    <m/>
    <m/>
    <m/>
    <m/>
    <n v="8.5500000000000007"/>
    <n v="8.55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2-13T00:00:00"/>
    <s v="Discovery"/>
    <m/>
    <n v="464.48390625000008"/>
    <n v="0.194834375"/>
    <n v="0.24431249999999999"/>
    <n v="0.24459999999999998"/>
    <n v="0.20811875000000002"/>
    <n v="0.26096249999999999"/>
    <n v="0.32325000000000004"/>
    <n v="0.291775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2-14T00:00:00"/>
    <s v="Discovery"/>
    <m/>
    <n v="464.28796874999995"/>
    <n v="0.19082812500000002"/>
    <n v="0.24304999999999999"/>
    <n v="0.24543750000000003"/>
    <n v="0.20897500000000002"/>
    <n v="0.26130624999999996"/>
    <n v="0.32319999999999999"/>
    <n v="0.29176874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2-15T00:00:00"/>
    <s v="Discovery"/>
    <m/>
    <n v="464.21953124999999"/>
    <n v="0.18672187499999998"/>
    <n v="0.24198750000000002"/>
    <n v="0.24670625000000002"/>
    <n v="0.20990625000000002"/>
    <n v="0.26152500000000001"/>
    <n v="0.32323124999999997"/>
    <n v="0.29167500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ncoln2015Nit50IrrNil"/>
    <d v="2016-02-16T00:00:00"/>
    <s v="Discovery"/>
    <m/>
    <m/>
    <m/>
    <m/>
    <m/>
    <m/>
    <m/>
    <m/>
    <m/>
    <m/>
    <m/>
    <m/>
    <m/>
    <m/>
    <m/>
    <m/>
    <m/>
    <m/>
    <m/>
    <m/>
    <m/>
    <m/>
    <m/>
    <m/>
    <n v="8.5500000000000007"/>
    <m/>
    <m/>
    <m/>
    <m/>
    <m/>
    <n v="8.5500000000000007"/>
    <n v="8.55000000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20" firstHeaderRow="1" firstDataRow="1" firstDataCol="0"/>
  <pivotFields count="7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defaultRowHeight="15" x14ac:dyDescent="0.25"/>
  <sheetData>
    <row r="3" spans="1:3" x14ac:dyDescent="0.25">
      <c r="A3" s="52"/>
      <c r="B3" s="53"/>
      <c r="C3" s="54"/>
    </row>
    <row r="4" spans="1:3" x14ac:dyDescent="0.25">
      <c r="A4" s="55"/>
      <c r="B4" s="56"/>
      <c r="C4" s="57"/>
    </row>
    <row r="5" spans="1:3" x14ac:dyDescent="0.25">
      <c r="A5" s="55"/>
      <c r="B5" s="56"/>
      <c r="C5" s="57"/>
    </row>
    <row r="6" spans="1:3" x14ac:dyDescent="0.25">
      <c r="A6" s="55"/>
      <c r="B6" s="56"/>
      <c r="C6" s="57"/>
    </row>
    <row r="7" spans="1:3" x14ac:dyDescent="0.25">
      <c r="A7" s="55"/>
      <c r="B7" s="56"/>
      <c r="C7" s="57"/>
    </row>
    <row r="8" spans="1:3" x14ac:dyDescent="0.25">
      <c r="A8" s="55"/>
      <c r="B8" s="56"/>
      <c r="C8" s="57"/>
    </row>
    <row r="9" spans="1:3" x14ac:dyDescent="0.25">
      <c r="A9" s="55"/>
      <c r="B9" s="56"/>
      <c r="C9" s="57"/>
    </row>
    <row r="10" spans="1:3" x14ac:dyDescent="0.25">
      <c r="A10" s="55"/>
      <c r="B10" s="56"/>
      <c r="C10" s="57"/>
    </row>
    <row r="11" spans="1:3" x14ac:dyDescent="0.25">
      <c r="A11" s="55"/>
      <c r="B11" s="56"/>
      <c r="C11" s="57"/>
    </row>
    <row r="12" spans="1:3" x14ac:dyDescent="0.25">
      <c r="A12" s="55"/>
      <c r="B12" s="56"/>
      <c r="C12" s="57"/>
    </row>
    <row r="13" spans="1:3" x14ac:dyDescent="0.25">
      <c r="A13" s="55"/>
      <c r="B13" s="56"/>
      <c r="C13" s="57"/>
    </row>
    <row r="14" spans="1:3" x14ac:dyDescent="0.25">
      <c r="A14" s="55"/>
      <c r="B14" s="56"/>
      <c r="C14" s="57"/>
    </row>
    <row r="15" spans="1:3" x14ac:dyDescent="0.25">
      <c r="A15" s="55"/>
      <c r="B15" s="56"/>
      <c r="C15" s="57"/>
    </row>
    <row r="16" spans="1:3" x14ac:dyDescent="0.25">
      <c r="A16" s="55"/>
      <c r="B16" s="56"/>
      <c r="C16" s="57"/>
    </row>
    <row r="17" spans="1:3" x14ac:dyDescent="0.25">
      <c r="A17" s="55"/>
      <c r="B17" s="56"/>
      <c r="C17" s="57"/>
    </row>
    <row r="18" spans="1:3" x14ac:dyDescent="0.25">
      <c r="A18" s="55"/>
      <c r="B18" s="56"/>
      <c r="C18" s="57"/>
    </row>
    <row r="19" spans="1:3" x14ac:dyDescent="0.25">
      <c r="A19" s="55"/>
      <c r="B19" s="56"/>
      <c r="C19" s="57"/>
    </row>
    <row r="20" spans="1:3" x14ac:dyDescent="0.25">
      <c r="A20" s="58"/>
      <c r="B20" s="59"/>
      <c r="C20" s="6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Y6992"/>
  <sheetViews>
    <sheetView tabSelected="1" zoomScaleNormal="100" workbookViewId="0">
      <pane xSplit="7365" ySplit="570" topLeftCell="N5452" activePane="bottomRight"/>
      <selection sqref="A1:XFD1"/>
      <selection pane="topRight" activeCell="W1" sqref="W1"/>
      <selection pane="bottomLeft" activeCell="A5469" sqref="A5469:XFD6992"/>
      <selection pane="bottomRight" activeCell="V5462" sqref="V5462"/>
    </sheetView>
  </sheetViews>
  <sheetFormatPr defaultRowHeight="15" x14ac:dyDescent="0.25"/>
  <cols>
    <col min="1" max="1" width="47.140625" style="3" bestFit="1" customWidth="1"/>
    <col min="2" max="2" width="18.28515625" style="32" bestFit="1" customWidth="1"/>
    <col min="3" max="3" width="24.42578125" bestFit="1" customWidth="1"/>
    <col min="4" max="4" width="10.5703125" customWidth="1"/>
    <col min="5" max="5" width="11.5703125" bestFit="1" customWidth="1"/>
    <col min="6" max="14" width="18.5703125" bestFit="1" customWidth="1"/>
    <col min="15" max="15" width="19.5703125" bestFit="1" customWidth="1"/>
    <col min="16" max="16" width="7.42578125" customWidth="1"/>
    <col min="17" max="17" width="21" bestFit="1" customWidth="1"/>
    <col min="18" max="18" width="22.28515625" customWidth="1"/>
    <col min="19" max="19" width="12.7109375" bestFit="1" customWidth="1"/>
    <col min="20" max="20" width="15.7109375" customWidth="1"/>
    <col min="21" max="21" width="11.7109375" customWidth="1"/>
    <col min="22" max="22" width="21" style="47" bestFit="1" customWidth="1"/>
    <col min="23" max="23" width="20" bestFit="1" customWidth="1"/>
    <col min="24" max="24" width="20.85546875" customWidth="1"/>
    <col min="25" max="25" width="19.28515625" customWidth="1"/>
    <col min="26" max="26" width="18.42578125" bestFit="1" customWidth="1"/>
    <col min="27" max="27" width="18.5703125" bestFit="1" customWidth="1"/>
    <col min="28" max="28" width="31.140625" bestFit="1" customWidth="1"/>
    <col min="29" max="30" width="20.5703125" customWidth="1"/>
    <col min="31" max="31" width="21.7109375" customWidth="1"/>
    <col min="32" max="32" width="17.7109375" customWidth="1"/>
    <col min="33" max="33" width="18.7109375" customWidth="1"/>
    <col min="34" max="34" width="24.140625" bestFit="1" customWidth="1"/>
    <col min="35" max="35" width="28.28515625" customWidth="1"/>
    <col min="36" max="36" width="19.85546875" customWidth="1"/>
    <col min="37" max="37" width="20.7109375" bestFit="1" customWidth="1"/>
    <col min="38" max="38" width="26.140625" customWidth="1"/>
    <col min="39" max="39" width="23.5703125" customWidth="1"/>
    <col min="40" max="41" width="17.7109375" customWidth="1"/>
    <col min="42" max="42" width="21.85546875" bestFit="1" customWidth="1"/>
    <col min="43" max="43" width="33.28515625" customWidth="1"/>
    <col min="44" max="44" width="32.85546875" bestFit="1" customWidth="1"/>
    <col min="45" max="45" width="34.28515625" customWidth="1"/>
    <col min="46" max="46" width="40.42578125" bestFit="1" customWidth="1"/>
    <col min="47" max="47" width="27.5703125" bestFit="1" customWidth="1"/>
    <col min="48" max="48" width="16.42578125" bestFit="1" customWidth="1"/>
    <col min="49" max="49" width="13.7109375" bestFit="1" customWidth="1"/>
    <col min="50" max="50" width="13.7109375" customWidth="1"/>
    <col min="51" max="51" width="14.7109375" bestFit="1" customWidth="1"/>
    <col min="52" max="52" width="14.7109375" customWidth="1"/>
    <col min="53" max="53" width="17.5703125" bestFit="1" customWidth="1"/>
    <col min="54" max="54" width="13.42578125" bestFit="1" customWidth="1"/>
    <col min="55" max="55" width="13.42578125" customWidth="1"/>
    <col min="56" max="56" width="14.5703125" bestFit="1" customWidth="1"/>
    <col min="57" max="57" width="28.85546875" bestFit="1" customWidth="1"/>
    <col min="58" max="58" width="30.42578125" customWidth="1"/>
    <col min="59" max="59" width="26" customWidth="1"/>
    <col min="60" max="67" width="26" bestFit="1" customWidth="1"/>
    <col min="68" max="76" width="27" bestFit="1" customWidth="1"/>
  </cols>
  <sheetData>
    <row r="1" spans="1:77" x14ac:dyDescent="0.25">
      <c r="A1" s="2" t="s">
        <v>0</v>
      </c>
      <c r="B1" s="31" t="s">
        <v>1</v>
      </c>
      <c r="C1" s="5" t="s">
        <v>865</v>
      </c>
      <c r="D1" s="1" t="s">
        <v>213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214</v>
      </c>
      <c r="O1" s="1" t="s">
        <v>215</v>
      </c>
      <c r="P1" s="1" t="s">
        <v>205</v>
      </c>
      <c r="Q1" s="1" t="s">
        <v>218</v>
      </c>
      <c r="R1" s="1" t="s">
        <v>217</v>
      </c>
      <c r="S1" s="1" t="s">
        <v>758</v>
      </c>
      <c r="T1" s="1" t="s">
        <v>923</v>
      </c>
      <c r="U1" s="1" t="s">
        <v>924</v>
      </c>
      <c r="V1" s="46" t="s">
        <v>1024</v>
      </c>
      <c r="W1" s="1" t="s">
        <v>1069</v>
      </c>
      <c r="X1" s="1" t="s">
        <v>757</v>
      </c>
      <c r="Y1" s="1" t="s">
        <v>216</v>
      </c>
      <c r="Z1" s="1" t="s">
        <v>73</v>
      </c>
      <c r="AA1" s="1" t="s">
        <v>2</v>
      </c>
      <c r="AB1" s="1" t="s">
        <v>824</v>
      </c>
      <c r="AC1" s="1" t="s">
        <v>272</v>
      </c>
      <c r="AD1" s="1" t="s">
        <v>1020</v>
      </c>
      <c r="AE1" s="1" t="s">
        <v>1025</v>
      </c>
      <c r="AF1" s="1" t="s">
        <v>17</v>
      </c>
      <c r="AG1" s="1" t="s">
        <v>15</v>
      </c>
      <c r="AH1" s="1" t="s">
        <v>271</v>
      </c>
      <c r="AI1" s="1" t="s">
        <v>148</v>
      </c>
      <c r="AJ1" s="1" t="s">
        <v>95</v>
      </c>
      <c r="AK1" s="1" t="s">
        <v>1021</v>
      </c>
      <c r="AL1" s="1" t="s">
        <v>16</v>
      </c>
      <c r="AM1" s="1" t="s">
        <v>14</v>
      </c>
      <c r="AN1" s="1" t="s">
        <v>945</v>
      </c>
      <c r="AO1" s="1" t="s">
        <v>934</v>
      </c>
      <c r="AP1" s="1" t="s">
        <v>273</v>
      </c>
      <c r="AQ1" s="1" t="s">
        <v>140</v>
      </c>
      <c r="AR1" s="1" t="s">
        <v>962</v>
      </c>
      <c r="AS1" s="1" t="s">
        <v>963</v>
      </c>
      <c r="AT1" s="1" t="s">
        <v>964</v>
      </c>
      <c r="AU1" s="1" t="s">
        <v>208</v>
      </c>
      <c r="AV1" s="1" t="s">
        <v>759</v>
      </c>
      <c r="AW1" s="1" t="s">
        <v>760</v>
      </c>
      <c r="AX1" s="1" t="s">
        <v>944</v>
      </c>
      <c r="AY1" s="1" t="s">
        <v>761</v>
      </c>
      <c r="AZ1" s="1" t="s">
        <v>1023</v>
      </c>
      <c r="BA1" s="1" t="s">
        <v>1022</v>
      </c>
      <c r="BB1" s="1" t="s">
        <v>762</v>
      </c>
      <c r="BC1" s="1" t="s">
        <v>943</v>
      </c>
      <c r="BD1" s="1" t="s">
        <v>763</v>
      </c>
      <c r="BE1" s="1" t="s">
        <v>147</v>
      </c>
      <c r="BF1" s="9" t="s">
        <v>965</v>
      </c>
      <c r="BG1" t="s">
        <v>866</v>
      </c>
      <c r="BH1" t="s">
        <v>867</v>
      </c>
      <c r="BI1" t="s">
        <v>868</v>
      </c>
      <c r="BJ1" t="s">
        <v>869</v>
      </c>
      <c r="BK1" t="s">
        <v>870</v>
      </c>
      <c r="BL1" t="s">
        <v>871</v>
      </c>
      <c r="BM1" t="s">
        <v>872</v>
      </c>
      <c r="BN1" t="s">
        <v>873</v>
      </c>
      <c r="BO1" t="s">
        <v>874</v>
      </c>
      <c r="BP1" t="s">
        <v>875</v>
      </c>
      <c r="BQ1" t="s">
        <v>876</v>
      </c>
      <c r="BR1" t="s">
        <v>877</v>
      </c>
      <c r="BS1" t="s">
        <v>878</v>
      </c>
      <c r="BT1" t="s">
        <v>879</v>
      </c>
      <c r="BU1" t="s">
        <v>880</v>
      </c>
      <c r="BV1" t="s">
        <v>881</v>
      </c>
      <c r="BW1" t="s">
        <v>882</v>
      </c>
      <c r="BX1" t="s">
        <v>883</v>
      </c>
      <c r="BY1" t="s">
        <v>954</v>
      </c>
    </row>
    <row r="2" spans="1:77" x14ac:dyDescent="0.25">
      <c r="A2" s="2" t="s">
        <v>49</v>
      </c>
      <c r="B2" s="31"/>
      <c r="C2" s="11"/>
      <c r="V2"/>
      <c r="AA2">
        <v>830</v>
      </c>
      <c r="AQ2" t="s">
        <v>925</v>
      </c>
      <c r="AU2">
        <v>90</v>
      </c>
    </row>
    <row r="3" spans="1:77" x14ac:dyDescent="0.25">
      <c r="A3" s="2" t="s">
        <v>48</v>
      </c>
      <c r="B3" s="31"/>
      <c r="C3" s="11"/>
      <c r="V3"/>
      <c r="AA3">
        <v>1000</v>
      </c>
      <c r="AQ3" t="s">
        <v>925</v>
      </c>
      <c r="AU3">
        <v>90</v>
      </c>
    </row>
    <row r="4" spans="1:77" x14ac:dyDescent="0.25">
      <c r="A4" s="2" t="s">
        <v>47</v>
      </c>
      <c r="B4" s="31"/>
      <c r="C4" s="11"/>
      <c r="V4"/>
      <c r="AA4">
        <v>797.5</v>
      </c>
      <c r="AQ4" t="s">
        <v>925</v>
      </c>
      <c r="AU4">
        <v>90</v>
      </c>
    </row>
    <row r="5" spans="1:77" x14ac:dyDescent="0.25">
      <c r="A5" s="2" t="s">
        <v>50</v>
      </c>
      <c r="B5" s="31"/>
      <c r="C5" s="11"/>
      <c r="V5"/>
      <c r="AA5">
        <v>904.2</v>
      </c>
      <c r="AQ5" t="s">
        <v>925</v>
      </c>
      <c r="AU5">
        <v>90</v>
      </c>
    </row>
    <row r="6" spans="1:77" x14ac:dyDescent="0.25">
      <c r="A6" s="2" t="s">
        <v>46</v>
      </c>
      <c r="B6" s="31"/>
      <c r="C6" s="11"/>
      <c r="V6"/>
      <c r="AA6">
        <v>820.8</v>
      </c>
      <c r="AQ6" t="s">
        <v>925</v>
      </c>
      <c r="AU6">
        <v>90</v>
      </c>
    </row>
    <row r="7" spans="1:77" x14ac:dyDescent="0.25">
      <c r="A7" s="2" t="s">
        <v>53</v>
      </c>
      <c r="B7" s="31"/>
      <c r="C7" s="11"/>
      <c r="V7"/>
      <c r="AA7">
        <v>760.3</v>
      </c>
      <c r="AQ7" t="s">
        <v>925</v>
      </c>
      <c r="AU7">
        <v>90</v>
      </c>
    </row>
    <row r="8" spans="1:77" x14ac:dyDescent="0.25">
      <c r="A8" s="2" t="s">
        <v>52</v>
      </c>
      <c r="B8" s="31"/>
      <c r="C8" s="11"/>
      <c r="V8"/>
      <c r="AA8">
        <v>690.1</v>
      </c>
      <c r="AQ8" t="s">
        <v>925</v>
      </c>
      <c r="AU8">
        <v>90</v>
      </c>
    </row>
    <row r="9" spans="1:77" x14ac:dyDescent="0.25">
      <c r="A9" s="2" t="s">
        <v>54</v>
      </c>
      <c r="B9" s="31"/>
      <c r="C9" s="11"/>
      <c r="V9"/>
      <c r="AA9">
        <v>810.5</v>
      </c>
      <c r="AQ9" t="s">
        <v>925</v>
      </c>
      <c r="AU9">
        <v>90</v>
      </c>
    </row>
    <row r="10" spans="1:77" x14ac:dyDescent="0.25">
      <c r="A10" s="2" t="s">
        <v>51</v>
      </c>
      <c r="B10" s="31"/>
      <c r="C10" s="11"/>
      <c r="V10"/>
      <c r="AA10">
        <v>635.20000000000005</v>
      </c>
      <c r="AQ10" t="s">
        <v>925</v>
      </c>
      <c r="AU10">
        <v>90</v>
      </c>
    </row>
    <row r="11" spans="1:77" x14ac:dyDescent="0.25">
      <c r="A11" s="2" t="s">
        <v>58</v>
      </c>
      <c r="B11" s="31"/>
      <c r="C11" s="11"/>
      <c r="V11"/>
      <c r="AA11">
        <v>983.4</v>
      </c>
      <c r="AQ11" t="s">
        <v>925</v>
      </c>
      <c r="AU11">
        <v>90</v>
      </c>
    </row>
    <row r="12" spans="1:77" x14ac:dyDescent="0.25">
      <c r="A12" s="2" t="s">
        <v>57</v>
      </c>
      <c r="B12" s="31"/>
      <c r="C12" s="11"/>
      <c r="V12"/>
      <c r="AA12">
        <v>782.8</v>
      </c>
      <c r="AQ12" t="s">
        <v>925</v>
      </c>
      <c r="AU12">
        <v>90</v>
      </c>
    </row>
    <row r="13" spans="1:77" x14ac:dyDescent="0.25">
      <c r="A13" s="2" t="s">
        <v>56</v>
      </c>
      <c r="B13" s="31"/>
      <c r="C13" s="11"/>
      <c r="V13"/>
      <c r="AA13">
        <v>1085.8</v>
      </c>
      <c r="AQ13" t="s">
        <v>925</v>
      </c>
      <c r="AU13">
        <v>90</v>
      </c>
    </row>
    <row r="14" spans="1:77" x14ac:dyDescent="0.25">
      <c r="A14" s="2" t="s">
        <v>59</v>
      </c>
      <c r="B14" s="31"/>
      <c r="C14" s="11"/>
      <c r="V14"/>
      <c r="AA14">
        <v>1001.3</v>
      </c>
      <c r="AQ14" t="s">
        <v>925</v>
      </c>
      <c r="AU14">
        <v>90</v>
      </c>
    </row>
    <row r="15" spans="1:77" x14ac:dyDescent="0.25">
      <c r="A15" s="2" t="s">
        <v>55</v>
      </c>
      <c r="B15" s="31"/>
      <c r="C15" s="11"/>
      <c r="V15"/>
      <c r="AA15">
        <v>929.2</v>
      </c>
      <c r="AQ15" t="s">
        <v>925</v>
      </c>
      <c r="AU15">
        <v>90</v>
      </c>
    </row>
    <row r="16" spans="1:77" x14ac:dyDescent="0.25">
      <c r="A16" s="2" t="s">
        <v>63</v>
      </c>
      <c r="B16" s="31"/>
      <c r="C16" s="11"/>
      <c r="V16"/>
      <c r="AA16">
        <v>985.2</v>
      </c>
      <c r="AQ16" t="s">
        <v>925</v>
      </c>
      <c r="AU16">
        <v>90</v>
      </c>
    </row>
    <row r="17" spans="1:47" x14ac:dyDescent="0.25">
      <c r="A17" s="2" t="s">
        <v>62</v>
      </c>
      <c r="B17" s="31"/>
      <c r="C17" s="11"/>
      <c r="V17"/>
      <c r="AA17">
        <v>800.7</v>
      </c>
      <c r="AQ17" t="s">
        <v>925</v>
      </c>
      <c r="AU17">
        <v>90</v>
      </c>
    </row>
    <row r="18" spans="1:47" x14ac:dyDescent="0.25">
      <c r="A18" s="2" t="s">
        <v>61</v>
      </c>
      <c r="B18" s="31"/>
      <c r="C18" s="11"/>
      <c r="V18"/>
      <c r="AA18">
        <v>1019.6</v>
      </c>
      <c r="AQ18" t="s">
        <v>925</v>
      </c>
      <c r="AU18">
        <v>90</v>
      </c>
    </row>
    <row r="19" spans="1:47" x14ac:dyDescent="0.25">
      <c r="A19" s="2" t="s">
        <v>64</v>
      </c>
      <c r="B19" s="31"/>
      <c r="C19" s="11"/>
      <c r="V19"/>
      <c r="AA19">
        <v>1140.9000000000001</v>
      </c>
      <c r="AQ19" t="s">
        <v>925</v>
      </c>
      <c r="AU19">
        <v>90</v>
      </c>
    </row>
    <row r="20" spans="1:47" x14ac:dyDescent="0.25">
      <c r="A20" s="2" t="s">
        <v>60</v>
      </c>
      <c r="B20" s="31"/>
      <c r="C20" s="11"/>
      <c r="V20"/>
      <c r="AA20">
        <v>822.6</v>
      </c>
      <c r="AQ20" t="s">
        <v>925</v>
      </c>
      <c r="AU20">
        <v>90</v>
      </c>
    </row>
    <row r="21" spans="1:47" x14ac:dyDescent="0.25">
      <c r="A21" s="2" t="s">
        <v>68</v>
      </c>
      <c r="B21" s="31"/>
      <c r="C21" s="11"/>
      <c r="V21"/>
      <c r="AA21">
        <v>919.1</v>
      </c>
      <c r="AQ21" t="s">
        <v>925</v>
      </c>
      <c r="AU21">
        <v>90</v>
      </c>
    </row>
    <row r="22" spans="1:47" x14ac:dyDescent="0.25">
      <c r="A22" s="2" t="s">
        <v>67</v>
      </c>
      <c r="B22" s="31"/>
      <c r="C22" s="11"/>
      <c r="V22"/>
      <c r="AA22">
        <v>833.4</v>
      </c>
      <c r="AQ22" t="s">
        <v>925</v>
      </c>
      <c r="AU22">
        <v>90</v>
      </c>
    </row>
    <row r="23" spans="1:47" x14ac:dyDescent="0.25">
      <c r="A23" s="2" t="s">
        <v>66</v>
      </c>
      <c r="B23" s="31"/>
      <c r="C23" s="11"/>
      <c r="V23"/>
      <c r="AA23">
        <v>998.3</v>
      </c>
      <c r="AQ23" t="s">
        <v>925</v>
      </c>
      <c r="AU23">
        <v>90</v>
      </c>
    </row>
    <row r="24" spans="1:47" x14ac:dyDescent="0.25">
      <c r="A24" s="2" t="s">
        <v>69</v>
      </c>
      <c r="B24" s="31"/>
      <c r="C24" s="11"/>
      <c r="V24"/>
      <c r="AA24">
        <v>1052.5</v>
      </c>
      <c r="AQ24" t="s">
        <v>925</v>
      </c>
      <c r="AU24">
        <v>90</v>
      </c>
    </row>
    <row r="25" spans="1:47" x14ac:dyDescent="0.25">
      <c r="A25" s="2" t="s">
        <v>65</v>
      </c>
      <c r="B25" s="31"/>
      <c r="C25" s="11"/>
      <c r="V25"/>
      <c r="AA25">
        <v>862.8</v>
      </c>
      <c r="AQ25" t="s">
        <v>925</v>
      </c>
      <c r="AU25">
        <v>90</v>
      </c>
    </row>
    <row r="26" spans="1:47" x14ac:dyDescent="0.25">
      <c r="A26" s="2" t="s">
        <v>884</v>
      </c>
      <c r="B26" s="31"/>
      <c r="C26" s="11"/>
      <c r="Q26">
        <v>2.9830000000000001</v>
      </c>
      <c r="R26">
        <v>346.221</v>
      </c>
      <c r="V26">
        <v>2.0199999999999999E-2</v>
      </c>
      <c r="X26">
        <v>2.544</v>
      </c>
      <c r="AA26">
        <v>125.983</v>
      </c>
      <c r="AQ26" t="s">
        <v>925</v>
      </c>
      <c r="AU26">
        <v>90</v>
      </c>
    </row>
    <row r="27" spans="1:47" x14ac:dyDescent="0.25">
      <c r="A27" s="2" t="s">
        <v>3</v>
      </c>
      <c r="B27" s="31"/>
      <c r="C27" s="11"/>
      <c r="Q27">
        <v>5.6619999999999999</v>
      </c>
      <c r="R27">
        <v>734.98099999999999</v>
      </c>
      <c r="V27">
        <v>1.72E-2</v>
      </c>
      <c r="X27">
        <v>4.8310000000000004</v>
      </c>
      <c r="AA27">
        <v>280.96699999999998</v>
      </c>
      <c r="AQ27" t="s">
        <v>925</v>
      </c>
      <c r="AU27">
        <v>90</v>
      </c>
    </row>
    <row r="28" spans="1:47" x14ac:dyDescent="0.25">
      <c r="A28" s="2" t="s">
        <v>4</v>
      </c>
      <c r="B28" s="31"/>
      <c r="C28" s="11"/>
      <c r="Q28">
        <v>7.4859999999999998</v>
      </c>
      <c r="R28">
        <v>1034.248</v>
      </c>
      <c r="V28">
        <v>1.61E-2</v>
      </c>
      <c r="X28">
        <v>6.1210000000000004</v>
      </c>
      <c r="AA28">
        <v>379.03300000000002</v>
      </c>
      <c r="AQ28" t="s">
        <v>925</v>
      </c>
      <c r="AU28">
        <v>90</v>
      </c>
    </row>
    <row r="29" spans="1:47" x14ac:dyDescent="0.25">
      <c r="A29" s="2" t="s">
        <v>5</v>
      </c>
      <c r="B29" s="31"/>
      <c r="C29" s="11"/>
      <c r="Q29">
        <v>14.121</v>
      </c>
      <c r="R29">
        <v>1371.894</v>
      </c>
      <c r="V29">
        <v>2.12E-2</v>
      </c>
      <c r="X29">
        <v>10.96</v>
      </c>
      <c r="AA29">
        <v>516.48299999999995</v>
      </c>
      <c r="AQ29" t="s">
        <v>925</v>
      </c>
      <c r="AU29">
        <v>90</v>
      </c>
    </row>
    <row r="30" spans="1:47" x14ac:dyDescent="0.25">
      <c r="A30" s="2" t="s">
        <v>6</v>
      </c>
      <c r="B30" s="31"/>
      <c r="C30" s="11"/>
      <c r="Q30">
        <v>6.8559999999999999</v>
      </c>
      <c r="R30">
        <v>911.28300000000002</v>
      </c>
      <c r="V30">
        <v>1.6299999999999999E-2</v>
      </c>
      <c r="X30">
        <v>5.7670000000000003</v>
      </c>
      <c r="AA30">
        <v>352.91699999999997</v>
      </c>
      <c r="AQ30" t="s">
        <v>925</v>
      </c>
      <c r="AU30">
        <v>90</v>
      </c>
    </row>
    <row r="31" spans="1:47" x14ac:dyDescent="0.25">
      <c r="A31" s="2" t="s">
        <v>7</v>
      </c>
      <c r="B31" s="31"/>
      <c r="C31" s="11"/>
      <c r="Q31">
        <v>9.81</v>
      </c>
      <c r="R31">
        <v>1196.74</v>
      </c>
      <c r="V31">
        <v>1.7000000000000001E-2</v>
      </c>
      <c r="X31">
        <v>8.2219999999999995</v>
      </c>
      <c r="AA31">
        <v>484.017</v>
      </c>
      <c r="AQ31" t="s">
        <v>925</v>
      </c>
      <c r="AU31">
        <v>90</v>
      </c>
    </row>
    <row r="32" spans="1:47" x14ac:dyDescent="0.25">
      <c r="A32" s="2" t="s">
        <v>8</v>
      </c>
      <c r="B32" s="31"/>
      <c r="C32" s="11"/>
      <c r="Q32">
        <v>11.769</v>
      </c>
      <c r="R32">
        <v>1273.463</v>
      </c>
      <c r="V32">
        <v>1.8100000000000002E-2</v>
      </c>
      <c r="X32">
        <v>9.6199999999999992</v>
      </c>
      <c r="AA32">
        <v>531.9</v>
      </c>
      <c r="AQ32" t="s">
        <v>925</v>
      </c>
      <c r="AU32">
        <v>90</v>
      </c>
    </row>
    <row r="33" spans="1:56" x14ac:dyDescent="0.25">
      <c r="A33" s="2" t="s">
        <v>9</v>
      </c>
      <c r="B33" s="31"/>
      <c r="C33" s="11"/>
      <c r="Q33">
        <v>19.905000000000001</v>
      </c>
      <c r="R33">
        <v>1559.067</v>
      </c>
      <c r="V33">
        <v>2.4400000000000002E-2</v>
      </c>
      <c r="X33">
        <v>14.659000000000001</v>
      </c>
      <c r="AA33">
        <v>600.18299999999999</v>
      </c>
      <c r="AQ33" t="s">
        <v>925</v>
      </c>
      <c r="AU33">
        <v>90</v>
      </c>
    </row>
    <row r="34" spans="1:56" x14ac:dyDescent="0.25">
      <c r="A34" s="2" t="s">
        <v>10</v>
      </c>
      <c r="B34" s="31"/>
      <c r="C34" s="11"/>
      <c r="Q34">
        <v>2.3769999999999998</v>
      </c>
      <c r="R34">
        <v>237.78299999999999</v>
      </c>
      <c r="V34">
        <v>2.3400000000000001E-2</v>
      </c>
      <c r="X34">
        <v>1.9079999999999999</v>
      </c>
      <c r="AA34">
        <v>81.45</v>
      </c>
      <c r="AQ34" t="s">
        <v>925</v>
      </c>
      <c r="AU34">
        <v>90</v>
      </c>
    </row>
    <row r="35" spans="1:56" x14ac:dyDescent="0.25">
      <c r="A35" s="2" t="s">
        <v>11</v>
      </c>
      <c r="B35" s="31"/>
      <c r="C35" s="11"/>
      <c r="Q35">
        <v>4.2850000000000001</v>
      </c>
      <c r="R35">
        <v>547.74599999999998</v>
      </c>
      <c r="V35">
        <v>1.7299999999999999E-2</v>
      </c>
      <c r="X35">
        <v>3.653</v>
      </c>
      <c r="AA35">
        <v>210.68199999999999</v>
      </c>
      <c r="AQ35" t="s">
        <v>925</v>
      </c>
      <c r="AU35">
        <v>90</v>
      </c>
    </row>
    <row r="36" spans="1:56" x14ac:dyDescent="0.25">
      <c r="A36" s="2" t="s">
        <v>12</v>
      </c>
      <c r="B36" s="31"/>
      <c r="C36" s="11"/>
      <c r="Q36">
        <v>7.1130000000000004</v>
      </c>
      <c r="R36">
        <v>966.14099999999996</v>
      </c>
      <c r="V36">
        <v>1.6199999999999999E-2</v>
      </c>
      <c r="X36">
        <v>6.0519999999999996</v>
      </c>
      <c r="AA36">
        <v>374.25</v>
      </c>
      <c r="AQ36" t="s">
        <v>925</v>
      </c>
      <c r="AU36">
        <v>90</v>
      </c>
    </row>
    <row r="37" spans="1:56" x14ac:dyDescent="0.25">
      <c r="A37" s="2" t="s">
        <v>13</v>
      </c>
      <c r="B37" s="31"/>
      <c r="C37" s="11"/>
      <c r="Q37">
        <v>14.515000000000001</v>
      </c>
      <c r="R37">
        <v>1401.587</v>
      </c>
      <c r="V37">
        <v>1.9900000000000001E-2</v>
      </c>
      <c r="X37">
        <v>11.95</v>
      </c>
      <c r="AA37">
        <v>600.33299999999997</v>
      </c>
      <c r="AQ37" t="s">
        <v>925</v>
      </c>
      <c r="AU37">
        <v>90</v>
      </c>
    </row>
    <row r="38" spans="1:56" s="39" customFormat="1" x14ac:dyDescent="0.25">
      <c r="A38" s="36" t="s">
        <v>22</v>
      </c>
      <c r="B38" s="37">
        <v>34912</v>
      </c>
      <c r="C38" s="38"/>
      <c r="Q38" s="39">
        <v>2</v>
      </c>
      <c r="R38" s="39">
        <v>52.7</v>
      </c>
      <c r="AA38" s="39">
        <v>0</v>
      </c>
      <c r="AF38" s="40">
        <v>0</v>
      </c>
      <c r="AG38" s="41">
        <v>0</v>
      </c>
      <c r="AJ38" s="39">
        <v>0.46</v>
      </c>
      <c r="AL38" s="41">
        <v>1.4686472940239417</v>
      </c>
      <c r="AM38" s="42">
        <v>35.300616112633826</v>
      </c>
      <c r="BB38" s="40">
        <v>0.50900917469018669</v>
      </c>
      <c r="BD38" s="41">
        <v>17.366050554032842</v>
      </c>
    </row>
    <row r="39" spans="1:56" s="39" customFormat="1" x14ac:dyDescent="0.25">
      <c r="A39" s="36" t="s">
        <v>22</v>
      </c>
      <c r="B39" s="37">
        <v>34942</v>
      </c>
      <c r="C39" s="38"/>
      <c r="Q39" s="39">
        <v>1.8</v>
      </c>
      <c r="R39" s="39">
        <v>187.2</v>
      </c>
      <c r="AA39" s="39">
        <v>0</v>
      </c>
      <c r="AF39" s="43">
        <v>9.5479569885218288E-2</v>
      </c>
      <c r="AG39" s="44">
        <v>12.396649408572941</v>
      </c>
      <c r="AJ39" s="39">
        <v>0.81</v>
      </c>
      <c r="AL39" s="44">
        <v>0.93854187800729372</v>
      </c>
      <c r="AM39" s="45">
        <v>42.042412593910427</v>
      </c>
      <c r="BB39" s="43">
        <v>0.79487311724022014</v>
      </c>
      <c r="BD39" s="44">
        <v>132.7276046641833</v>
      </c>
    </row>
    <row r="40" spans="1:56" s="39" customFormat="1" x14ac:dyDescent="0.25">
      <c r="A40" s="36" t="s">
        <v>22</v>
      </c>
      <c r="B40" s="37">
        <v>34962</v>
      </c>
      <c r="C40" s="38"/>
      <c r="Q40" s="39">
        <v>2</v>
      </c>
      <c r="R40" s="39">
        <v>258.7</v>
      </c>
      <c r="S40" s="44">
        <v>72.041876473361626</v>
      </c>
      <c r="U40" s="43">
        <v>0.90885708910891105</v>
      </c>
      <c r="AA40" s="39">
        <v>0</v>
      </c>
      <c r="AF40" s="43">
        <v>7.8137798019801988E-2</v>
      </c>
      <c r="AG40" s="44">
        <v>22.515155115511547</v>
      </c>
      <c r="AJ40" s="39">
        <v>0.31</v>
      </c>
      <c r="AL40" s="44">
        <v>0.43029220839226778</v>
      </c>
      <c r="AM40" s="45">
        <v>27.516393210749644</v>
      </c>
      <c r="BB40" s="43">
        <v>0.59097306496935409</v>
      </c>
      <c r="BD40" s="44">
        <v>136.59324186704384</v>
      </c>
    </row>
    <row r="41" spans="1:56" s="39" customFormat="1" x14ac:dyDescent="0.25">
      <c r="A41" s="36" t="s">
        <v>22</v>
      </c>
      <c r="B41" s="37">
        <v>34964</v>
      </c>
      <c r="C41" s="38"/>
      <c r="E41" s="39">
        <v>443.23677883604302</v>
      </c>
    </row>
    <row r="42" spans="1:56" s="39" customFormat="1" x14ac:dyDescent="0.25">
      <c r="A42" s="36" t="s">
        <v>22</v>
      </c>
      <c r="B42" s="37">
        <v>34991</v>
      </c>
      <c r="C42" s="38"/>
      <c r="E42" s="39">
        <v>430.37541025726898</v>
      </c>
      <c r="Q42" s="39">
        <v>2.5</v>
      </c>
      <c r="R42" s="39">
        <v>320.3</v>
      </c>
      <c r="S42" s="44">
        <v>190.29999999999998</v>
      </c>
      <c r="V42" s="39">
        <f>X42/AA42</f>
        <v>1.5575984902099552E-2</v>
      </c>
      <c r="W42" s="39">
        <v>4.07E-2</v>
      </c>
      <c r="X42" s="43">
        <v>2.2008866666666669</v>
      </c>
      <c r="Y42" s="39">
        <v>3468.9</v>
      </c>
      <c r="AA42" s="39">
        <v>141.30000000000001</v>
      </c>
      <c r="AJ42" s="39">
        <v>0</v>
      </c>
      <c r="AQ42" s="39" t="s">
        <v>925</v>
      </c>
      <c r="AS42" s="39">
        <v>88</v>
      </c>
      <c r="AT42" s="39">
        <v>120</v>
      </c>
      <c r="AU42" s="39">
        <v>90</v>
      </c>
    </row>
    <row r="43" spans="1:56" s="39" customFormat="1" x14ac:dyDescent="0.25">
      <c r="A43" s="36" t="s">
        <v>18</v>
      </c>
      <c r="B43" s="37">
        <v>34912</v>
      </c>
      <c r="C43" s="38"/>
      <c r="Q43" s="39">
        <v>1.5</v>
      </c>
      <c r="R43" s="39">
        <v>35.1</v>
      </c>
      <c r="AA43" s="39">
        <v>0</v>
      </c>
      <c r="AF43" s="41">
        <v>0</v>
      </c>
      <c r="AG43" s="41">
        <v>0</v>
      </c>
      <c r="AJ43" s="39">
        <v>0.39</v>
      </c>
      <c r="AL43" s="41">
        <v>1.0992142191142189</v>
      </c>
      <c r="AM43" s="42">
        <v>23.63240093240093</v>
      </c>
      <c r="BB43" s="41">
        <v>0.36177869463869466</v>
      </c>
      <c r="BD43" s="41">
        <v>11.467599067599068</v>
      </c>
    </row>
    <row r="44" spans="1:56" s="39" customFormat="1" x14ac:dyDescent="0.25">
      <c r="A44" s="36" t="s">
        <v>18</v>
      </c>
      <c r="B44" s="37">
        <v>34942</v>
      </c>
      <c r="C44" s="38"/>
      <c r="Q44" s="39">
        <v>1.8</v>
      </c>
      <c r="R44" s="39">
        <v>162.19999999999999</v>
      </c>
      <c r="AA44" s="39">
        <v>0</v>
      </c>
      <c r="AF44" s="44">
        <v>0.11299350741457126</v>
      </c>
      <c r="AG44" s="44">
        <v>14.031399097356543</v>
      </c>
      <c r="AJ44" s="39">
        <v>1</v>
      </c>
      <c r="AL44" s="44">
        <v>1.1474180526849038</v>
      </c>
      <c r="AM44" s="45">
        <v>51.967250621718712</v>
      </c>
      <c r="BB44" s="44">
        <v>0.49874572275951001</v>
      </c>
      <c r="BD44" s="44">
        <v>96.168016947591425</v>
      </c>
    </row>
    <row r="45" spans="1:56" s="39" customFormat="1" x14ac:dyDescent="0.25">
      <c r="A45" s="36" t="s">
        <v>18</v>
      </c>
      <c r="B45" s="37">
        <v>34962</v>
      </c>
      <c r="C45" s="38"/>
      <c r="Q45" s="39">
        <v>2.4</v>
      </c>
      <c r="R45" s="39">
        <v>299.39999999999998</v>
      </c>
      <c r="S45" s="44">
        <v>58.491272714798491</v>
      </c>
      <c r="U45" s="44">
        <v>0.81886072858252168</v>
      </c>
      <c r="AA45" s="39">
        <v>0</v>
      </c>
      <c r="AF45" s="44">
        <v>0.12783276165171317</v>
      </c>
      <c r="AG45" s="44">
        <v>24.980945234998952</v>
      </c>
      <c r="AJ45" s="39">
        <v>0.78</v>
      </c>
      <c r="AL45" s="44">
        <v>0.69750344513364571</v>
      </c>
      <c r="AM45" s="45">
        <v>37.364040778267388</v>
      </c>
      <c r="BB45" s="44">
        <v>0.74623844800583783</v>
      </c>
      <c r="BD45" s="44">
        <v>178.56374127193513</v>
      </c>
    </row>
    <row r="46" spans="1:56" s="39" customFormat="1" x14ac:dyDescent="0.25">
      <c r="A46" s="36" t="s">
        <v>18</v>
      </c>
      <c r="B46" s="37">
        <v>34964</v>
      </c>
      <c r="C46" s="38"/>
      <c r="E46" s="39">
        <v>566.214515678628</v>
      </c>
    </row>
    <row r="47" spans="1:56" s="39" customFormat="1" x14ac:dyDescent="0.25">
      <c r="A47" s="36" t="s">
        <v>18</v>
      </c>
      <c r="B47" s="37">
        <v>34991</v>
      </c>
      <c r="C47" s="38"/>
      <c r="Q47" s="39">
        <v>4.5999999999999996</v>
      </c>
      <c r="R47" s="39">
        <v>467.7</v>
      </c>
      <c r="S47" s="44">
        <v>265.06666666666666</v>
      </c>
      <c r="V47" s="39">
        <v>1.9300000000000001E-2</v>
      </c>
      <c r="W47" s="39">
        <v>3.8100000000000002E-2</v>
      </c>
      <c r="X47" s="39">
        <v>3.9</v>
      </c>
      <c r="Y47" s="39">
        <v>5295.7</v>
      </c>
      <c r="AA47" s="39">
        <v>201.8</v>
      </c>
      <c r="AQ47" s="39" t="s">
        <v>925</v>
      </c>
      <c r="AS47" s="39">
        <v>90</v>
      </c>
      <c r="AT47" s="39">
        <v>126</v>
      </c>
      <c r="AU47" s="39">
        <v>90</v>
      </c>
    </row>
    <row r="48" spans="1:56" s="39" customFormat="1" x14ac:dyDescent="0.25">
      <c r="A48" s="36" t="s">
        <v>25</v>
      </c>
      <c r="B48" s="37">
        <v>34864</v>
      </c>
      <c r="C48" s="38"/>
      <c r="E48" s="39">
        <v>516.59275781389795</v>
      </c>
      <c r="F48" s="39">
        <v>0.32744924271650899</v>
      </c>
      <c r="G48" s="39">
        <v>0.34294956238945101</v>
      </c>
      <c r="H48" s="39">
        <v>0.33403789108434701</v>
      </c>
      <c r="I48" s="39">
        <v>0.33034410475322701</v>
      </c>
      <c r="J48" s="39">
        <v>0.31063222100162002</v>
      </c>
      <c r="K48" s="39">
        <v>0.30604032268599601</v>
      </c>
      <c r="L48" s="39">
        <v>0.26944653865974499</v>
      </c>
    </row>
    <row r="49" spans="1:56" s="39" customFormat="1" x14ac:dyDescent="0.25">
      <c r="A49" s="36" t="s">
        <v>25</v>
      </c>
      <c r="B49" s="37">
        <v>34879</v>
      </c>
      <c r="C49" s="38"/>
      <c r="E49" s="39">
        <v>521.71251254502999</v>
      </c>
      <c r="G49" s="39">
        <v>0.34946910024931999</v>
      </c>
      <c r="H49" s="39">
        <v>0.33703618122311002</v>
      </c>
      <c r="I49" s="39">
        <v>0.32992573868735298</v>
      </c>
      <c r="J49" s="39">
        <v>0.32238133468491398</v>
      </c>
      <c r="K49" s="39">
        <v>0.30733028472244101</v>
      </c>
      <c r="L49" s="39">
        <v>0.267633619040957</v>
      </c>
    </row>
    <row r="50" spans="1:56" s="39" customFormat="1" x14ac:dyDescent="0.25">
      <c r="A50" s="36" t="s">
        <v>25</v>
      </c>
      <c r="B50" s="37">
        <v>34885</v>
      </c>
      <c r="C50" s="38"/>
      <c r="E50" s="39">
        <v>518.919919055322</v>
      </c>
      <c r="G50" s="39">
        <v>0.34451843513647801</v>
      </c>
      <c r="H50" s="39">
        <v>0.33076069023499999</v>
      </c>
      <c r="I50" s="39">
        <v>0.32901927887795901</v>
      </c>
      <c r="J50" s="39">
        <v>0.317151758861489</v>
      </c>
      <c r="K50" s="39">
        <v>0.30774865078831498</v>
      </c>
      <c r="L50" s="39">
        <v>0.27279346718673603</v>
      </c>
    </row>
    <row r="51" spans="1:56" s="39" customFormat="1" x14ac:dyDescent="0.25">
      <c r="A51" s="36" t="s">
        <v>25</v>
      </c>
      <c r="B51" s="37">
        <v>34894</v>
      </c>
      <c r="C51" s="38"/>
      <c r="E51" s="39">
        <v>537.84052438447202</v>
      </c>
      <c r="G51" s="39">
        <v>0.35630241265859502</v>
      </c>
      <c r="H51" s="39">
        <v>0.34188225481948298</v>
      </c>
      <c r="I51" s="39">
        <v>0.31639856922409398</v>
      </c>
      <c r="J51" s="39">
        <v>0.34807598389734001</v>
      </c>
      <c r="K51" s="39">
        <v>0.307295420883618</v>
      </c>
      <c r="L51" s="39">
        <v>0.30099831279440598</v>
      </c>
    </row>
    <row r="52" spans="1:56" s="39" customFormat="1" x14ac:dyDescent="0.25">
      <c r="A52" s="36" t="s">
        <v>25</v>
      </c>
      <c r="B52" s="37">
        <v>34901</v>
      </c>
      <c r="C52" s="38"/>
      <c r="E52" s="39">
        <v>520.00767082659399</v>
      </c>
      <c r="G52" s="39">
        <v>0.34716808688701301</v>
      </c>
      <c r="H52" s="39">
        <v>0.33313143127495298</v>
      </c>
      <c r="I52" s="39">
        <v>0.33525990602724598</v>
      </c>
      <c r="J52" s="39">
        <v>0.31446724327213099</v>
      </c>
      <c r="K52" s="39">
        <v>0.30551736510365302</v>
      </c>
      <c r="L52" s="39">
        <v>0.27139891363382301</v>
      </c>
    </row>
    <row r="53" spans="1:56" s="39" customFormat="1" x14ac:dyDescent="0.25">
      <c r="A53" s="36" t="s">
        <v>25</v>
      </c>
      <c r="B53" s="37">
        <v>34908</v>
      </c>
      <c r="C53" s="38"/>
      <c r="E53" s="39">
        <v>515.59913840744696</v>
      </c>
      <c r="G53" s="39">
        <v>0.33046830809087702</v>
      </c>
      <c r="H53" s="39">
        <v>0.33316629511377599</v>
      </c>
      <c r="I53" s="39">
        <v>0.331634066789671</v>
      </c>
      <c r="J53" s="39">
        <v>0.31446724327213099</v>
      </c>
      <c r="K53" s="39">
        <v>0.30635409723540102</v>
      </c>
      <c r="L53" s="39">
        <v>0.26780793823507199</v>
      </c>
    </row>
    <row r="54" spans="1:56" s="39" customFormat="1" x14ac:dyDescent="0.25">
      <c r="A54" s="36" t="s">
        <v>25</v>
      </c>
      <c r="B54" s="37">
        <v>34912</v>
      </c>
      <c r="C54" s="38"/>
      <c r="Q54" s="39">
        <v>4.5999999999999996</v>
      </c>
      <c r="R54" s="39">
        <v>88.3</v>
      </c>
      <c r="AA54" s="39">
        <v>0</v>
      </c>
      <c r="AF54" s="41">
        <v>0</v>
      </c>
      <c r="AG54" s="41">
        <v>0</v>
      </c>
      <c r="AJ54" s="39">
        <v>0.87</v>
      </c>
      <c r="AL54" s="41">
        <v>3.3747505472350228</v>
      </c>
      <c r="AM54" s="42">
        <v>60.298867127496159</v>
      </c>
      <c r="BB54" s="41">
        <v>1.2278411194316436</v>
      </c>
      <c r="BD54" s="41">
        <v>28.034466205837173</v>
      </c>
    </row>
    <row r="55" spans="1:56" s="39" customFormat="1" x14ac:dyDescent="0.25">
      <c r="A55" s="36" t="s">
        <v>25</v>
      </c>
      <c r="B55" s="37">
        <v>34915</v>
      </c>
      <c r="C55" s="38"/>
      <c r="E55" s="39">
        <v>507.04878193614798</v>
      </c>
      <c r="G55" s="39">
        <v>0.31537226588059197</v>
      </c>
      <c r="H55" s="39">
        <v>0.31970885332816301</v>
      </c>
      <c r="I55" s="39">
        <v>0.32316215395572401</v>
      </c>
      <c r="J55" s="39">
        <v>0.312898370525104</v>
      </c>
      <c r="K55" s="39">
        <v>0.30816701685418901</v>
      </c>
      <c r="L55" s="39">
        <v>0.26854007885035103</v>
      </c>
    </row>
    <row r="56" spans="1:56" s="39" customFormat="1" x14ac:dyDescent="0.25">
      <c r="A56" s="36" t="s">
        <v>25</v>
      </c>
      <c r="B56" s="37">
        <v>34921</v>
      </c>
      <c r="C56" s="38"/>
      <c r="E56" s="39">
        <v>498.880184499959</v>
      </c>
      <c r="G56" s="39">
        <v>0.299822993765609</v>
      </c>
      <c r="H56" s="39">
        <v>0.31050479987893598</v>
      </c>
      <c r="I56" s="39">
        <v>0.32030331917225202</v>
      </c>
      <c r="J56" s="39">
        <v>0.30962116967575798</v>
      </c>
      <c r="K56" s="39">
        <v>0.30346039861310597</v>
      </c>
      <c r="L56" s="39">
        <v>0.26913276411033898</v>
      </c>
    </row>
    <row r="57" spans="1:56" s="39" customFormat="1" x14ac:dyDescent="0.25">
      <c r="A57" s="36" t="s">
        <v>25</v>
      </c>
      <c r="B57" s="37">
        <v>34929</v>
      </c>
      <c r="C57" s="38"/>
      <c r="E57" s="39">
        <v>488.30598218499398</v>
      </c>
      <c r="G57" s="39">
        <v>0.28678391804587</v>
      </c>
      <c r="H57" s="39">
        <v>0.28909840284171801</v>
      </c>
      <c r="I57" s="39">
        <v>0.31001848671951598</v>
      </c>
      <c r="J57" s="39">
        <v>0.308644982188719</v>
      </c>
      <c r="K57" s="39">
        <v>0.307853242304783</v>
      </c>
      <c r="L57" s="39">
        <v>0.268679534205642</v>
      </c>
    </row>
    <row r="58" spans="1:56" s="39" customFormat="1" x14ac:dyDescent="0.25">
      <c r="A58" s="36" t="s">
        <v>25</v>
      </c>
      <c r="B58" s="37">
        <v>34936</v>
      </c>
      <c r="C58" s="38"/>
      <c r="E58" s="39">
        <v>470.04953298541898</v>
      </c>
      <c r="G58" s="39">
        <v>0.27845146056721398</v>
      </c>
      <c r="H58" s="39">
        <v>0.269923291489161</v>
      </c>
      <c r="I58" s="39">
        <v>0.29405084853865998</v>
      </c>
      <c r="J58" s="39">
        <v>0.29787205599246402</v>
      </c>
      <c r="K58" s="39">
        <v>0.30032265311905199</v>
      </c>
      <c r="L58" s="39">
        <v>0.26543719719511899</v>
      </c>
    </row>
    <row r="59" spans="1:56" s="39" customFormat="1" x14ac:dyDescent="0.25">
      <c r="A59" s="36" t="s">
        <v>25</v>
      </c>
      <c r="B59" s="37">
        <v>34942</v>
      </c>
      <c r="C59" s="38"/>
      <c r="Q59" s="39">
        <v>7.4</v>
      </c>
      <c r="R59" s="39">
        <v>447.7</v>
      </c>
      <c r="AA59" s="39">
        <v>0</v>
      </c>
      <c r="AF59" s="44">
        <v>0.17438514232414395</v>
      </c>
      <c r="AG59" s="44">
        <v>14.988954464131821</v>
      </c>
      <c r="AJ59" s="39">
        <v>2.83</v>
      </c>
      <c r="AL59" s="44">
        <v>4.7530630432093597</v>
      </c>
      <c r="AM59" s="45">
        <v>141.96913013387766</v>
      </c>
      <c r="BB59" s="44">
        <v>2.4253300451824891</v>
      </c>
      <c r="BD59" s="44">
        <v>290.74191540199052</v>
      </c>
    </row>
    <row r="60" spans="1:56" s="39" customFormat="1" x14ac:dyDescent="0.25">
      <c r="A60" s="36" t="s">
        <v>25</v>
      </c>
      <c r="B60" s="37">
        <v>34943</v>
      </c>
      <c r="C60" s="38"/>
      <c r="E60" s="39">
        <v>447.24335281946401</v>
      </c>
      <c r="G60" s="39">
        <v>0.26795744508154201</v>
      </c>
      <c r="H60" s="39">
        <v>0.25196841449540303</v>
      </c>
      <c r="I60" s="39">
        <v>0.27529410325197701</v>
      </c>
      <c r="J60" s="39">
        <v>0.27827857857403299</v>
      </c>
      <c r="K60" s="39">
        <v>0.29097914431453298</v>
      </c>
      <c r="L60" s="39">
        <v>0.26031221288816297</v>
      </c>
    </row>
    <row r="61" spans="1:56" s="39" customFormat="1" x14ac:dyDescent="0.25">
      <c r="A61" s="36" t="s">
        <v>25</v>
      </c>
      <c r="B61" s="37">
        <v>34948</v>
      </c>
      <c r="C61" s="38"/>
      <c r="E61" s="39">
        <v>431.67490559312898</v>
      </c>
      <c r="G61" s="39">
        <v>0.26645830001215998</v>
      </c>
      <c r="H61" s="39">
        <v>0.25005090336014701</v>
      </c>
      <c r="I61" s="39">
        <v>0.27271417917908802</v>
      </c>
      <c r="J61" s="39">
        <v>0.27608215672819503</v>
      </c>
      <c r="K61" s="39">
        <v>0.25186191715531703</v>
      </c>
      <c r="L61" s="39">
        <v>0.25497804554827003</v>
      </c>
    </row>
    <row r="62" spans="1:56" s="39" customFormat="1" x14ac:dyDescent="0.25">
      <c r="A62" s="36" t="s">
        <v>25</v>
      </c>
      <c r="B62" s="37">
        <v>34957</v>
      </c>
      <c r="C62" s="38"/>
      <c r="E62" s="39">
        <v>422.38717893072698</v>
      </c>
      <c r="G62" s="39">
        <v>0.26136817954402702</v>
      </c>
      <c r="H62" s="39">
        <v>0.24248545033559299</v>
      </c>
      <c r="I62" s="39">
        <v>0.26375417260161999</v>
      </c>
      <c r="J62" s="39">
        <v>0.25749973063562598</v>
      </c>
      <c r="K62" s="39">
        <v>0.27257103741607802</v>
      </c>
      <c r="L62" s="39">
        <v>0.24096278234149199</v>
      </c>
    </row>
    <row r="63" spans="1:56" s="39" customFormat="1" x14ac:dyDescent="0.25">
      <c r="A63" s="36" t="s">
        <v>25</v>
      </c>
      <c r="B63" s="37">
        <v>34962</v>
      </c>
      <c r="C63" s="38"/>
      <c r="Q63" s="39">
        <v>10.9</v>
      </c>
      <c r="R63" s="39">
        <v>742.5</v>
      </c>
      <c r="S63" s="44">
        <v>240.20508757621147</v>
      </c>
      <c r="U63" s="44">
        <v>4.386528587058498</v>
      </c>
      <c r="AA63" s="39">
        <v>0</v>
      </c>
      <c r="AF63" s="44">
        <v>0.36119436151766005</v>
      </c>
      <c r="AG63" s="44">
        <v>49.867126965731096</v>
      </c>
      <c r="AJ63" s="39">
        <v>1.74</v>
      </c>
      <c r="AL63" s="44">
        <v>3.4057704935745821</v>
      </c>
      <c r="AM63" s="45">
        <v>108.4650281522653</v>
      </c>
      <c r="BB63" s="44">
        <v>2.7445608816067484</v>
      </c>
      <c r="BD63" s="44">
        <v>343.96275730579208</v>
      </c>
    </row>
    <row r="64" spans="1:56" s="39" customFormat="1" x14ac:dyDescent="0.25">
      <c r="A64" s="36" t="s">
        <v>25</v>
      </c>
      <c r="B64" s="37">
        <v>34964</v>
      </c>
      <c r="C64" s="38"/>
      <c r="E64" s="39">
        <v>401.25446302826799</v>
      </c>
      <c r="F64" s="39">
        <v>0.20843729735721001</v>
      </c>
      <c r="G64" s="39">
        <v>0.25261735599949597</v>
      </c>
      <c r="H64" s="39">
        <v>0.22993446835937401</v>
      </c>
      <c r="I64" s="39">
        <v>0.25566576199472302</v>
      </c>
      <c r="J64" s="39">
        <v>0.247493808893473</v>
      </c>
      <c r="K64" s="39">
        <v>0.25635935236346202</v>
      </c>
      <c r="L64" s="39">
        <v>0.221752807150112</v>
      </c>
    </row>
    <row r="65" spans="1:56" s="39" customFormat="1" x14ac:dyDescent="0.25">
      <c r="A65" s="36" t="s">
        <v>25</v>
      </c>
      <c r="B65" s="37">
        <v>34971</v>
      </c>
      <c r="C65" s="38"/>
      <c r="E65" s="39">
        <v>389.23689778603801</v>
      </c>
      <c r="G65" s="39">
        <v>0.25024661495954398</v>
      </c>
      <c r="H65" s="39">
        <v>0.22850505096763801</v>
      </c>
      <c r="I65" s="39">
        <v>0.248553538874866</v>
      </c>
      <c r="J65" s="39">
        <v>0.24038158577361601</v>
      </c>
      <c r="K65" s="39">
        <v>0.24562129000603</v>
      </c>
      <c r="L65" s="39">
        <v>0.20927155285153901</v>
      </c>
    </row>
    <row r="66" spans="1:56" s="39" customFormat="1" x14ac:dyDescent="0.25">
      <c r="A66" s="36" t="s">
        <v>25</v>
      </c>
      <c r="B66" s="37">
        <v>34981</v>
      </c>
      <c r="C66" s="38"/>
      <c r="E66" s="39">
        <v>374.07112789810702</v>
      </c>
      <c r="G66" s="39">
        <v>0.24710886946548899</v>
      </c>
      <c r="H66" s="39">
        <v>0.221671738558363</v>
      </c>
      <c r="I66" s="39">
        <v>0.24290559698556699</v>
      </c>
      <c r="J66" s="39">
        <v>0.235152009950191</v>
      </c>
      <c r="K66" s="39">
        <v>0.23143170760513801</v>
      </c>
      <c r="L66" s="39">
        <v>0.19218827182835199</v>
      </c>
    </row>
    <row r="67" spans="1:56" s="39" customFormat="1" x14ac:dyDescent="0.25">
      <c r="A67" s="36" t="s">
        <v>25</v>
      </c>
      <c r="B67" s="37">
        <v>34988</v>
      </c>
      <c r="C67" s="38"/>
      <c r="E67" s="39">
        <v>371.79626241491701</v>
      </c>
      <c r="G67" s="39">
        <v>0.245818907429044</v>
      </c>
      <c r="H67" s="39">
        <v>0.22076527874897001</v>
      </c>
      <c r="I67" s="39">
        <v>0.242173456370288</v>
      </c>
      <c r="J67" s="39">
        <v>0.23159589839026301</v>
      </c>
      <c r="K67" s="39">
        <v>0.23042065627927599</v>
      </c>
      <c r="L67" s="39">
        <v>0.19145613121307201</v>
      </c>
    </row>
    <row r="68" spans="1:56" s="39" customFormat="1" x14ac:dyDescent="0.25">
      <c r="A68" s="36" t="s">
        <v>25</v>
      </c>
      <c r="B68" s="37">
        <v>34991</v>
      </c>
      <c r="C68" s="38"/>
      <c r="E68" s="39">
        <v>372.21462848079102</v>
      </c>
      <c r="F68" s="39">
        <v>0.207104383352366</v>
      </c>
      <c r="G68" s="39">
        <v>0.24484271994200499</v>
      </c>
      <c r="H68" s="39">
        <v>0.220486368038387</v>
      </c>
      <c r="I68" s="39">
        <v>0.244300150538481</v>
      </c>
      <c r="J68" s="39">
        <v>0.23281613274906199</v>
      </c>
      <c r="K68" s="39">
        <v>0.23195466518748101</v>
      </c>
      <c r="L68" s="39">
        <v>0.18873675178489199</v>
      </c>
      <c r="Q68" s="39">
        <v>12.8</v>
      </c>
      <c r="R68" s="39">
        <v>1039.4000000000001</v>
      </c>
      <c r="S68" s="44">
        <v>635.33333333333337</v>
      </c>
      <c r="V68" s="39">
        <v>2.1299999999999999E-2</v>
      </c>
      <c r="W68" s="39">
        <v>3.8899999999999997E-2</v>
      </c>
      <c r="X68" s="39">
        <v>10.5</v>
      </c>
      <c r="Y68" s="39">
        <v>12634.6</v>
      </c>
      <c r="AA68" s="39">
        <v>491.1</v>
      </c>
      <c r="AQ68" s="39" t="s">
        <v>925</v>
      </c>
      <c r="AS68" s="39">
        <v>85</v>
      </c>
      <c r="AT68" s="39">
        <v>122</v>
      </c>
      <c r="AU68" s="39">
        <v>90</v>
      </c>
    </row>
    <row r="69" spans="1:56" s="39" customFormat="1" x14ac:dyDescent="0.25">
      <c r="A69" s="36" t="s">
        <v>21</v>
      </c>
      <c r="B69" s="37">
        <v>34912</v>
      </c>
      <c r="C69" s="38"/>
      <c r="Q69" s="39">
        <v>4.3</v>
      </c>
      <c r="R69" s="39">
        <v>73.3</v>
      </c>
      <c r="AA69" s="39">
        <v>0</v>
      </c>
      <c r="AF69" s="41">
        <v>0</v>
      </c>
      <c r="AG69" s="41">
        <v>0</v>
      </c>
      <c r="AJ69" s="39">
        <v>0.76</v>
      </c>
      <c r="AL69" s="41">
        <v>2.960629557533061</v>
      </c>
      <c r="AM69" s="42">
        <v>47.837296584682569</v>
      </c>
      <c r="BB69" s="41">
        <v>1.3386125332674166</v>
      </c>
      <c r="BD69" s="41">
        <v>25.4293700819841</v>
      </c>
    </row>
    <row r="70" spans="1:56" s="39" customFormat="1" x14ac:dyDescent="0.25">
      <c r="A70" s="36" t="s">
        <v>21</v>
      </c>
      <c r="B70" s="37">
        <v>34942</v>
      </c>
      <c r="C70" s="38"/>
      <c r="Q70" s="39">
        <v>11.7</v>
      </c>
      <c r="R70" s="39">
        <v>464.6</v>
      </c>
      <c r="AA70" s="39">
        <v>0</v>
      </c>
      <c r="AF70" s="44">
        <v>0.50386382670970975</v>
      </c>
      <c r="AG70" s="44">
        <v>26.340301197266971</v>
      </c>
      <c r="AJ70" s="39">
        <v>5.97</v>
      </c>
      <c r="AL70" s="44">
        <v>8.4400262135126098</v>
      </c>
      <c r="AM70" s="45">
        <v>220.62953101819929</v>
      </c>
      <c r="BB70" s="44">
        <v>2.7888138563279625</v>
      </c>
      <c r="BD70" s="44">
        <v>217.66350111786707</v>
      </c>
    </row>
    <row r="71" spans="1:56" s="39" customFormat="1" x14ac:dyDescent="0.25">
      <c r="A71" s="36" t="s">
        <v>21</v>
      </c>
      <c r="B71" s="37"/>
      <c r="C71" s="38"/>
      <c r="AQ71" s="39" t="s">
        <v>925</v>
      </c>
    </row>
    <row r="72" spans="1:56" s="39" customFormat="1" x14ac:dyDescent="0.25">
      <c r="A72" s="36" t="s">
        <v>21</v>
      </c>
      <c r="B72" s="37">
        <v>34962</v>
      </c>
      <c r="C72" s="38"/>
      <c r="Q72" s="39">
        <v>14.2</v>
      </c>
      <c r="R72" s="39">
        <v>823.9</v>
      </c>
      <c r="S72" s="44">
        <v>143.7629757034517</v>
      </c>
      <c r="U72" s="44">
        <v>2.5179405849545353</v>
      </c>
      <c r="AA72" s="39">
        <v>0</v>
      </c>
      <c r="AF72" s="44">
        <v>0.87112324587202306</v>
      </c>
      <c r="AG72" s="44">
        <v>76.968996966156197</v>
      </c>
      <c r="AJ72" s="39">
        <v>4.4000000000000004</v>
      </c>
      <c r="AL72" s="44">
        <v>5.8282870345528908</v>
      </c>
      <c r="AM72" s="45">
        <v>187.03513297674431</v>
      </c>
      <c r="BB72" s="44">
        <v>5.0244621979166162</v>
      </c>
      <c r="BD72" s="44">
        <v>416.09956102031447</v>
      </c>
    </row>
    <row r="73" spans="1:56" s="39" customFormat="1" x14ac:dyDescent="0.25">
      <c r="A73" s="36" t="s">
        <v>21</v>
      </c>
      <c r="B73" s="37">
        <v>34964</v>
      </c>
      <c r="C73" s="38"/>
    </row>
    <row r="74" spans="1:56" s="39" customFormat="1" x14ac:dyDescent="0.25">
      <c r="A74" s="36" t="s">
        <v>21</v>
      </c>
      <c r="B74" s="37">
        <v>34991</v>
      </c>
      <c r="C74" s="38"/>
      <c r="Q74" s="39">
        <v>15.6</v>
      </c>
      <c r="R74" s="39">
        <v>1282</v>
      </c>
      <c r="S74" s="44">
        <v>692.76666666666677</v>
      </c>
      <c r="V74" s="39">
        <v>2.1700000000000001E-2</v>
      </c>
      <c r="W74" s="39">
        <v>4.0599999999999997E-2</v>
      </c>
      <c r="X74" s="39">
        <v>11.8</v>
      </c>
      <c r="Y74" s="39">
        <v>13360.7</v>
      </c>
      <c r="AA74" s="39">
        <v>542</v>
      </c>
      <c r="AQ74" s="39" t="s">
        <v>925</v>
      </c>
      <c r="AS74" s="39">
        <v>92</v>
      </c>
      <c r="AT74" s="39">
        <v>130</v>
      </c>
      <c r="AU74" s="39">
        <v>90</v>
      </c>
    </row>
    <row r="75" spans="1:56" s="39" customFormat="1" x14ac:dyDescent="0.25">
      <c r="A75" s="36" t="s">
        <v>23</v>
      </c>
      <c r="B75" s="37">
        <v>34912</v>
      </c>
      <c r="C75" s="38"/>
      <c r="Q75" s="39">
        <v>2</v>
      </c>
      <c r="R75" s="39">
        <v>66.900000000000006</v>
      </c>
      <c r="S75" s="41"/>
      <c r="U75" s="41"/>
      <c r="AA75" s="39">
        <v>0</v>
      </c>
      <c r="AF75" s="41">
        <v>0</v>
      </c>
      <c r="AG75" s="41">
        <v>0</v>
      </c>
      <c r="AJ75" s="39">
        <v>0.64</v>
      </c>
      <c r="AL75" s="41">
        <v>1.3890651400862069</v>
      </c>
      <c r="AM75" s="42">
        <v>43.834638409961684</v>
      </c>
      <c r="BB75" s="41">
        <v>0.57257536637931039</v>
      </c>
      <c r="BD75" s="41">
        <v>23.065361590038311</v>
      </c>
    </row>
    <row r="76" spans="1:56" s="39" customFormat="1" x14ac:dyDescent="0.25">
      <c r="A76" s="36" t="s">
        <v>23</v>
      </c>
      <c r="B76" s="37">
        <v>34942</v>
      </c>
      <c r="C76" s="38"/>
      <c r="Q76" s="39">
        <v>3.4</v>
      </c>
      <c r="R76" s="39">
        <v>310.8</v>
      </c>
      <c r="S76" s="44"/>
      <c r="U76" s="44"/>
      <c r="AA76" s="39">
        <v>0</v>
      </c>
      <c r="AF76" s="44">
        <v>0.1460527277623431</v>
      </c>
      <c r="AG76" s="44">
        <v>17.837918845081926</v>
      </c>
      <c r="AJ76" s="39">
        <v>1.46</v>
      </c>
      <c r="AL76" s="44">
        <v>1.856164973829002</v>
      </c>
      <c r="AM76" s="45">
        <v>74.089165026797545</v>
      </c>
      <c r="BB76" s="44">
        <v>1.3527659027609207</v>
      </c>
      <c r="BD76" s="44">
        <v>218.87291612812052</v>
      </c>
    </row>
    <row r="77" spans="1:56" s="39" customFormat="1" x14ac:dyDescent="0.25">
      <c r="A77" s="36" t="s">
        <v>23</v>
      </c>
      <c r="B77" s="37">
        <v>34962</v>
      </c>
      <c r="C77" s="38"/>
      <c r="Q77" s="39">
        <v>4.4000000000000004</v>
      </c>
      <c r="R77" s="39">
        <v>464.2</v>
      </c>
      <c r="S77" s="44">
        <v>144.24940137214858</v>
      </c>
      <c r="U77" s="44">
        <v>2.0932200779582146</v>
      </c>
      <c r="AA77" s="39">
        <v>0</v>
      </c>
      <c r="AF77" s="44">
        <v>0.14745796851526516</v>
      </c>
      <c r="AG77" s="44">
        <v>33.01077668348109</v>
      </c>
      <c r="AJ77" s="39">
        <v>0.69</v>
      </c>
      <c r="AL77" s="44">
        <v>0.95245196315991365</v>
      </c>
      <c r="AM77" s="45">
        <v>45.875936707769966</v>
      </c>
      <c r="BB77" s="44">
        <v>1.253063132049766</v>
      </c>
      <c r="BD77" s="44">
        <v>241.030551903267</v>
      </c>
    </row>
    <row r="78" spans="1:56" s="39" customFormat="1" x14ac:dyDescent="0.25">
      <c r="A78" s="36" t="s">
        <v>23</v>
      </c>
      <c r="B78" s="37">
        <v>34991</v>
      </c>
      <c r="C78" s="38"/>
      <c r="Q78" s="39">
        <v>5.9</v>
      </c>
      <c r="R78" s="39">
        <v>699.4</v>
      </c>
      <c r="S78" s="44">
        <v>428.73333333333329</v>
      </c>
      <c r="U78" s="44"/>
      <c r="V78" s="39">
        <v>1.6E-2</v>
      </c>
      <c r="W78" s="39">
        <v>4.36E-2</v>
      </c>
      <c r="X78" s="39">
        <v>5.2</v>
      </c>
      <c r="Y78" s="39">
        <v>7412.1</v>
      </c>
      <c r="AA78" s="39">
        <v>323.2</v>
      </c>
      <c r="AF78" s="44"/>
      <c r="AG78" s="44"/>
      <c r="AL78" s="44"/>
      <c r="AM78" s="45"/>
      <c r="AQ78" s="39" t="s">
        <v>925</v>
      </c>
      <c r="AS78" s="39">
        <v>84</v>
      </c>
      <c r="AT78" s="39">
        <v>117</v>
      </c>
      <c r="AU78" s="39">
        <v>90</v>
      </c>
      <c r="BB78" s="44"/>
      <c r="BD78" s="44"/>
    </row>
    <row r="79" spans="1:56" s="39" customFormat="1" x14ac:dyDescent="0.25">
      <c r="A79" s="36" t="s">
        <v>19</v>
      </c>
      <c r="B79" s="37">
        <v>34912</v>
      </c>
      <c r="C79" s="38"/>
      <c r="Q79" s="39">
        <v>2.5</v>
      </c>
      <c r="R79" s="39">
        <v>50.4</v>
      </c>
      <c r="S79" s="41"/>
      <c r="U79" s="41"/>
      <c r="AA79" s="39">
        <v>0</v>
      </c>
      <c r="AF79" s="41">
        <v>0</v>
      </c>
      <c r="AG79" s="41">
        <v>0</v>
      </c>
      <c r="AJ79" s="39">
        <v>0.51</v>
      </c>
      <c r="AL79" s="41">
        <v>1.827599763888889</v>
      </c>
      <c r="AM79" s="42">
        <v>33.552361111111111</v>
      </c>
      <c r="BB79" s="41">
        <v>0.63913538888888877</v>
      </c>
      <c r="BD79" s="41">
        <v>16.847638888888888</v>
      </c>
    </row>
    <row r="80" spans="1:56" s="39" customFormat="1" x14ac:dyDescent="0.25">
      <c r="A80" s="36" t="s">
        <v>19</v>
      </c>
      <c r="B80" s="37">
        <v>34942</v>
      </c>
      <c r="C80" s="38"/>
      <c r="Q80" s="39">
        <v>3.7</v>
      </c>
      <c r="R80" s="39">
        <v>310.7</v>
      </c>
      <c r="S80" s="44"/>
      <c r="U80" s="44"/>
      <c r="AA80" s="39">
        <v>0</v>
      </c>
      <c r="AF80" s="44">
        <v>0.13428140482274745</v>
      </c>
      <c r="AG80" s="44">
        <v>19.98966028164244</v>
      </c>
      <c r="AJ80" s="39">
        <v>2.1</v>
      </c>
      <c r="AL80" s="44">
        <v>2.3513809878313894</v>
      </c>
      <c r="AM80" s="45">
        <v>99.012613002769612</v>
      </c>
      <c r="BB80" s="44">
        <v>1.1779822529940442</v>
      </c>
      <c r="BD80" s="44">
        <v>191.66439338225462</v>
      </c>
    </row>
    <row r="81" spans="1:57" s="39" customFormat="1" x14ac:dyDescent="0.25">
      <c r="A81" s="36" t="s">
        <v>19</v>
      </c>
      <c r="B81" s="37">
        <v>34962</v>
      </c>
      <c r="C81" s="38"/>
      <c r="Q81" s="39">
        <v>4.9000000000000004</v>
      </c>
      <c r="R81" s="39">
        <v>611</v>
      </c>
      <c r="S81" s="44">
        <v>103.45369749774854</v>
      </c>
      <c r="U81" s="44">
        <v>1.4452792372782468</v>
      </c>
      <c r="AA81" s="39">
        <v>0</v>
      </c>
      <c r="AF81" s="44">
        <v>0.27351347620512684</v>
      </c>
      <c r="AG81" s="44">
        <v>61.908431109444962</v>
      </c>
      <c r="AJ81" s="39">
        <v>1.64</v>
      </c>
      <c r="AL81" s="44">
        <v>1.6661445524033589</v>
      </c>
      <c r="AM81" s="45">
        <v>88.655387463319414</v>
      </c>
      <c r="BB81" s="44">
        <v>1.5626995692663022</v>
      </c>
      <c r="BD81" s="44">
        <v>356.98248392948716</v>
      </c>
    </row>
    <row r="82" spans="1:57" s="39" customFormat="1" x14ac:dyDescent="0.25">
      <c r="A82" s="36" t="s">
        <v>19</v>
      </c>
      <c r="B82" s="37">
        <v>34991</v>
      </c>
      <c r="C82" s="38"/>
      <c r="Q82" s="39">
        <v>8.3000000000000007</v>
      </c>
      <c r="R82" s="39">
        <v>928.4</v>
      </c>
      <c r="S82" s="44">
        <v>530.1</v>
      </c>
      <c r="U82" s="44"/>
      <c r="V82" s="39">
        <v>1.7399999999999999E-2</v>
      </c>
      <c r="W82" s="39">
        <v>3.9399999999999998E-2</v>
      </c>
      <c r="X82" s="39">
        <v>7.1</v>
      </c>
      <c r="Y82" s="39">
        <v>10383.200000000001</v>
      </c>
      <c r="AA82" s="39">
        <v>409.1</v>
      </c>
      <c r="AF82" s="44"/>
      <c r="AG82" s="44"/>
      <c r="AL82" s="44"/>
      <c r="AM82" s="45"/>
      <c r="AQ82" s="39" t="s">
        <v>925</v>
      </c>
      <c r="AS82" s="39">
        <v>92</v>
      </c>
      <c r="AT82" s="39">
        <v>126</v>
      </c>
      <c r="AU82" s="39">
        <v>90</v>
      </c>
      <c r="BB82" s="44"/>
      <c r="BD82" s="44"/>
    </row>
    <row r="83" spans="1:57" s="39" customFormat="1" x14ac:dyDescent="0.25">
      <c r="A83" s="36" t="s">
        <v>24</v>
      </c>
      <c r="B83" s="37">
        <v>34912</v>
      </c>
      <c r="C83" s="38"/>
      <c r="Q83" s="39">
        <v>3.3</v>
      </c>
      <c r="R83" s="39">
        <v>70.2</v>
      </c>
      <c r="S83" s="41"/>
      <c r="U83" s="41"/>
      <c r="AA83" s="39">
        <v>0</v>
      </c>
      <c r="AF83" s="41">
        <v>0</v>
      </c>
      <c r="AG83" s="41">
        <v>0</v>
      </c>
      <c r="AJ83" s="39">
        <v>0.57999999999999996</v>
      </c>
      <c r="AL83" s="41">
        <v>2.3510132656453244</v>
      </c>
      <c r="AM83" s="42">
        <v>45.610416566298916</v>
      </c>
      <c r="BB83" s="41">
        <v>0.96695577331342042</v>
      </c>
      <c r="BD83" s="41">
        <v>24.556250100367748</v>
      </c>
    </row>
    <row r="84" spans="1:57" s="39" customFormat="1" x14ac:dyDescent="0.25">
      <c r="A84" s="36" t="s">
        <v>24</v>
      </c>
      <c r="B84" s="37">
        <v>34942</v>
      </c>
      <c r="C84" s="38"/>
      <c r="Q84" s="39">
        <v>4.8</v>
      </c>
      <c r="R84" s="39">
        <v>374.7</v>
      </c>
      <c r="S84" s="44"/>
      <c r="U84" s="44"/>
      <c r="AA84" s="39">
        <v>0</v>
      </c>
      <c r="AF84" s="44">
        <v>0.1485360618408916</v>
      </c>
      <c r="AG84" s="44">
        <v>16.006104639229374</v>
      </c>
      <c r="AJ84" s="39">
        <v>1.89</v>
      </c>
      <c r="AL84" s="44">
        <v>2.6159992558207881</v>
      </c>
      <c r="AM84" s="45">
        <v>98.189063173775935</v>
      </c>
      <c r="BB84" s="44">
        <v>2.0089032285571466</v>
      </c>
      <c r="BD84" s="44">
        <v>260.50483218699469</v>
      </c>
    </row>
    <row r="85" spans="1:57" s="39" customFormat="1" x14ac:dyDescent="0.25">
      <c r="A85" s="36" t="s">
        <v>24</v>
      </c>
      <c r="B85" s="37">
        <v>34962</v>
      </c>
      <c r="C85" s="38"/>
      <c r="Q85" s="39">
        <v>8.6999999999999993</v>
      </c>
      <c r="R85" s="39">
        <v>710.7</v>
      </c>
      <c r="S85" s="44">
        <v>216.72175761999185</v>
      </c>
      <c r="U85" s="44">
        <v>3.4011871697204854</v>
      </c>
      <c r="AA85" s="39">
        <v>0</v>
      </c>
      <c r="AF85" s="44">
        <v>0.27903788674120444</v>
      </c>
      <c r="AG85" s="44">
        <v>48.71735482063638</v>
      </c>
      <c r="AJ85" s="39">
        <v>1.8</v>
      </c>
      <c r="AL85" s="44">
        <v>2.4336294896920112</v>
      </c>
      <c r="AM85" s="45">
        <v>93.874561644911367</v>
      </c>
      <c r="BB85" s="44">
        <v>2.5645340278739095</v>
      </c>
      <c r="BD85" s="44">
        <v>351.41965924779379</v>
      </c>
    </row>
    <row r="86" spans="1:57" s="39" customFormat="1" x14ac:dyDescent="0.25">
      <c r="A86" s="36" t="s">
        <v>24</v>
      </c>
      <c r="B86" s="37">
        <v>34991</v>
      </c>
      <c r="C86" s="38"/>
      <c r="E86" s="39">
        <v>395.47191224766101</v>
      </c>
      <c r="Q86" s="39">
        <v>9.4</v>
      </c>
      <c r="R86" s="39">
        <v>912.4</v>
      </c>
      <c r="S86" s="44">
        <v>544.36666666666667</v>
      </c>
      <c r="U86" s="44"/>
      <c r="V86" s="39">
        <v>1.8800000000000001E-2</v>
      </c>
      <c r="W86" s="39">
        <v>4.0899999999999999E-2</v>
      </c>
      <c r="X86" s="39">
        <v>7.6</v>
      </c>
      <c r="Y86" s="39">
        <v>9886.7000000000007</v>
      </c>
      <c r="AA86" s="39">
        <v>404.4</v>
      </c>
      <c r="AF86" s="44"/>
      <c r="AG86" s="44"/>
      <c r="AL86" s="44"/>
      <c r="AM86" s="45"/>
      <c r="AQ86" s="39" t="s">
        <v>925</v>
      </c>
      <c r="AS86" s="39">
        <v>85</v>
      </c>
      <c r="AT86" s="39">
        <v>124</v>
      </c>
      <c r="AU86" s="39">
        <v>90</v>
      </c>
      <c r="BB86" s="44"/>
      <c r="BD86" s="44"/>
    </row>
    <row r="87" spans="1:57" s="39" customFormat="1" x14ac:dyDescent="0.25">
      <c r="A87" s="36" t="s">
        <v>20</v>
      </c>
      <c r="B87" s="37">
        <v>34912</v>
      </c>
      <c r="C87" s="38"/>
      <c r="Q87" s="39">
        <v>3.6</v>
      </c>
      <c r="R87" s="39">
        <v>63.2</v>
      </c>
      <c r="S87" s="41"/>
      <c r="U87" s="41"/>
      <c r="AA87" s="39">
        <v>0</v>
      </c>
      <c r="AF87" s="41">
        <v>0</v>
      </c>
      <c r="AG87" s="41">
        <v>0</v>
      </c>
      <c r="AJ87" s="39">
        <v>0.66</v>
      </c>
      <c r="AL87" s="41">
        <v>2.1410860237358098</v>
      </c>
      <c r="AM87" s="42">
        <v>35.582565437658317</v>
      </c>
      <c r="BB87" s="41">
        <v>0.79601701421334081</v>
      </c>
      <c r="BD87" s="41">
        <v>16.634101229008351</v>
      </c>
    </row>
    <row r="88" spans="1:57" s="39" customFormat="1" x14ac:dyDescent="0.25">
      <c r="A88" s="36" t="s">
        <v>20</v>
      </c>
      <c r="B88" s="37">
        <v>34942</v>
      </c>
      <c r="C88" s="38"/>
      <c r="Q88" s="39">
        <v>7.4</v>
      </c>
      <c r="R88" s="39">
        <v>423.6</v>
      </c>
      <c r="S88" s="44"/>
      <c r="U88" s="44"/>
      <c r="AA88" s="39">
        <v>0</v>
      </c>
      <c r="AF88" s="44">
        <v>0.21725812925247859</v>
      </c>
      <c r="AG88" s="44">
        <v>23.035572525280553</v>
      </c>
      <c r="AJ88" s="39">
        <v>3.91</v>
      </c>
      <c r="AL88" s="44">
        <v>4.4670311482934295</v>
      </c>
      <c r="AM88" s="45">
        <v>151.58572847688447</v>
      </c>
      <c r="BB88" s="44">
        <v>1.9947933156425217</v>
      </c>
      <c r="BD88" s="44">
        <v>240.07869899783501</v>
      </c>
    </row>
    <row r="89" spans="1:57" s="39" customFormat="1" x14ac:dyDescent="0.25">
      <c r="A89" s="36" t="s">
        <v>20</v>
      </c>
      <c r="B89" s="37">
        <v>34962</v>
      </c>
      <c r="C89" s="38"/>
      <c r="Q89" s="39">
        <v>8.5</v>
      </c>
      <c r="R89" s="39">
        <v>716.7</v>
      </c>
      <c r="S89" s="44">
        <v>147.9357056019536</v>
      </c>
      <c r="U89" s="44">
        <v>2.2986820865401287</v>
      </c>
      <c r="AA89" s="39">
        <v>0</v>
      </c>
      <c r="AF89" s="44">
        <v>0.30763956315612256</v>
      </c>
      <c r="AG89" s="44">
        <v>52.022277459213534</v>
      </c>
      <c r="AJ89" s="39">
        <v>2.82</v>
      </c>
      <c r="AL89" s="44">
        <v>2.666393905454818</v>
      </c>
      <c r="AM89" s="45">
        <v>114.21220207328646</v>
      </c>
      <c r="BB89" s="44">
        <v>2.5660428426219171</v>
      </c>
      <c r="BD89" s="44">
        <v>418.47981486554636</v>
      </c>
    </row>
    <row r="90" spans="1:57" s="39" customFormat="1" x14ac:dyDescent="0.25">
      <c r="A90" s="36" t="s">
        <v>20</v>
      </c>
      <c r="B90" s="37">
        <v>34991</v>
      </c>
      <c r="C90" s="38"/>
      <c r="Q90" s="39">
        <v>12.1</v>
      </c>
      <c r="R90" s="39">
        <v>1106.0999999999999</v>
      </c>
      <c r="S90" s="44">
        <v>594.83333333333337</v>
      </c>
      <c r="U90" s="44"/>
      <c r="V90" s="39">
        <v>1.9300000000000001E-2</v>
      </c>
      <c r="W90" s="39">
        <v>4.2000000000000003E-2</v>
      </c>
      <c r="X90" s="39">
        <v>9.1999999999999993</v>
      </c>
      <c r="Y90" s="39">
        <v>11395.6</v>
      </c>
      <c r="AA90" s="39">
        <v>478.2</v>
      </c>
      <c r="AF90" s="44"/>
      <c r="AL90" s="44"/>
      <c r="AM90" s="45"/>
      <c r="AQ90" s="39" t="s">
        <v>925</v>
      </c>
      <c r="AS90" s="39">
        <v>95</v>
      </c>
      <c r="AT90" s="39">
        <v>128</v>
      </c>
      <c r="AU90" s="39">
        <v>90</v>
      </c>
      <c r="BB90" s="44"/>
      <c r="BD90" s="44"/>
    </row>
    <row r="91" spans="1:57" x14ac:dyDescent="0.25">
      <c r="A91" s="2" t="s">
        <v>206</v>
      </c>
      <c r="B91" s="31">
        <v>33420</v>
      </c>
      <c r="C91" s="11"/>
      <c r="P91">
        <v>6.1333333333333302</v>
      </c>
      <c r="V91"/>
      <c r="AB91">
        <v>5.8571428571428603</v>
      </c>
      <c r="AH91">
        <v>0</v>
      </c>
      <c r="BE91">
        <f>60*P91</f>
        <v>367.99999999999983</v>
      </c>
    </row>
    <row r="92" spans="1:57" x14ac:dyDescent="0.25">
      <c r="A92" s="2" t="s">
        <v>206</v>
      </c>
      <c r="B92" s="31">
        <v>33423</v>
      </c>
      <c r="C92" s="11"/>
      <c r="Q92">
        <v>2.2424918618860099</v>
      </c>
      <c r="R92">
        <v>35.313913161281597</v>
      </c>
      <c r="V92"/>
      <c r="AJ92">
        <v>0.68653969189475805</v>
      </c>
    </row>
    <row r="93" spans="1:57" x14ac:dyDescent="0.25">
      <c r="A93" s="2" t="s">
        <v>206</v>
      </c>
      <c r="B93" s="31">
        <v>33434</v>
      </c>
      <c r="C93" s="11"/>
      <c r="P93">
        <v>11.266666666666699</v>
      </c>
      <c r="V93"/>
      <c r="AB93">
        <v>7.93333333333333</v>
      </c>
      <c r="AH93">
        <v>1.6</v>
      </c>
      <c r="AI93">
        <v>6</v>
      </c>
      <c r="BE93">
        <f>60*P93</f>
        <v>676.00000000000193</v>
      </c>
    </row>
    <row r="94" spans="1:57" x14ac:dyDescent="0.25">
      <c r="A94" s="2" t="s">
        <v>206</v>
      </c>
      <c r="B94" s="31">
        <v>33442</v>
      </c>
      <c r="C94" s="11"/>
      <c r="Q94">
        <v>9.4329815227589595</v>
      </c>
      <c r="R94">
        <v>182.431848383485</v>
      </c>
      <c r="V94"/>
      <c r="AJ94">
        <v>2.7445178577371498</v>
      </c>
    </row>
    <row r="95" spans="1:57" x14ac:dyDescent="0.25">
      <c r="A95" s="2" t="s">
        <v>206</v>
      </c>
      <c r="B95" s="31">
        <v>33449</v>
      </c>
      <c r="C95" s="11"/>
      <c r="P95">
        <v>10.7</v>
      </c>
      <c r="V95"/>
      <c r="AB95">
        <v>9.0526315789474001</v>
      </c>
      <c r="AH95">
        <v>3.2631578947368398</v>
      </c>
      <c r="AI95">
        <v>7.6315789473684204</v>
      </c>
      <c r="BE95">
        <f>60*P95</f>
        <v>642</v>
      </c>
    </row>
    <row r="96" spans="1:57" x14ac:dyDescent="0.25">
      <c r="A96" s="2" t="s">
        <v>206</v>
      </c>
      <c r="B96" s="31">
        <v>33466</v>
      </c>
      <c r="C96" s="11"/>
      <c r="P96">
        <v>9.4</v>
      </c>
      <c r="Q96">
        <v>18.498999702466399</v>
      </c>
      <c r="R96">
        <v>670.20951505517098</v>
      </c>
      <c r="V96"/>
      <c r="AB96">
        <v>10.6666666666667</v>
      </c>
      <c r="AH96">
        <v>5.8</v>
      </c>
      <c r="AI96">
        <v>10.533333333333299</v>
      </c>
      <c r="AJ96">
        <v>5.5488860835139704</v>
      </c>
      <c r="BE96">
        <f>60*P96</f>
        <v>564</v>
      </c>
    </row>
    <row r="97" spans="1:57" x14ac:dyDescent="0.25">
      <c r="A97" s="2" t="s">
        <v>206</v>
      </c>
      <c r="B97" s="31">
        <v>33480</v>
      </c>
      <c r="C97" s="11"/>
      <c r="P97">
        <v>6.7333333333333298</v>
      </c>
      <c r="V97"/>
      <c r="AB97">
        <v>10.6666666666667</v>
      </c>
      <c r="AH97">
        <v>6.3333333333333304</v>
      </c>
      <c r="AI97">
        <v>10.6666666666667</v>
      </c>
      <c r="BE97">
        <f>60*P97</f>
        <v>403.99999999999977</v>
      </c>
    </row>
    <row r="98" spans="1:57" x14ac:dyDescent="0.25">
      <c r="A98" s="2" t="s">
        <v>206</v>
      </c>
      <c r="B98" s="31">
        <v>33491</v>
      </c>
      <c r="C98" s="11"/>
      <c r="P98">
        <v>5</v>
      </c>
      <c r="Q98">
        <v>14.8452921871404</v>
      </c>
      <c r="R98">
        <v>924.10003844885898</v>
      </c>
      <c r="V98"/>
      <c r="AB98">
        <v>10.6666666666667</v>
      </c>
      <c r="AH98">
        <v>6.6666666666666696</v>
      </c>
      <c r="AI98">
        <v>10.6666666666667</v>
      </c>
      <c r="AJ98">
        <v>3.5856666666666701</v>
      </c>
      <c r="BE98">
        <f>60*P98</f>
        <v>300</v>
      </c>
    </row>
    <row r="99" spans="1:57" x14ac:dyDescent="0.25">
      <c r="A99" s="2" t="s">
        <v>206</v>
      </c>
      <c r="B99" s="31">
        <v>33513</v>
      </c>
      <c r="C99" s="11"/>
      <c r="Q99">
        <v>18.2339951272244</v>
      </c>
      <c r="R99">
        <v>1298.4713931264</v>
      </c>
      <c r="V99"/>
      <c r="AJ99">
        <v>1.71</v>
      </c>
    </row>
    <row r="100" spans="1:57" x14ac:dyDescent="0.25">
      <c r="A100" s="2" t="s">
        <v>206</v>
      </c>
      <c r="B100" s="31">
        <v>33529</v>
      </c>
      <c r="C100" s="11"/>
      <c r="Q100">
        <v>18.644127998804599</v>
      </c>
      <c r="R100">
        <v>1604.4136276852</v>
      </c>
      <c r="V100"/>
      <c r="W100">
        <v>4.0899999999999999E-2</v>
      </c>
      <c r="Y100">
        <v>17741.658403475802</v>
      </c>
      <c r="AA100">
        <v>725.23290576948204</v>
      </c>
      <c r="AJ100">
        <v>0</v>
      </c>
      <c r="AQ100" t="s">
        <v>925</v>
      </c>
      <c r="AU100">
        <v>90</v>
      </c>
    </row>
    <row r="101" spans="1:57" x14ac:dyDescent="0.25">
      <c r="A101" s="2" t="s">
        <v>207</v>
      </c>
      <c r="B101" s="31">
        <v>33483</v>
      </c>
      <c r="C101" s="11"/>
      <c r="P101">
        <v>5.6</v>
      </c>
      <c r="V101"/>
      <c r="AB101">
        <v>5.9285714285714297</v>
      </c>
      <c r="AH101">
        <v>2</v>
      </c>
      <c r="AI101">
        <v>4.21428571428571</v>
      </c>
      <c r="BE101">
        <f>60*P101</f>
        <v>336</v>
      </c>
    </row>
    <row r="102" spans="1:57" x14ac:dyDescent="0.25">
      <c r="A102" s="2" t="s">
        <v>207</v>
      </c>
      <c r="B102" s="31">
        <v>33487</v>
      </c>
      <c r="C102" s="11"/>
      <c r="Q102">
        <v>2.7294763765373902</v>
      </c>
      <c r="R102">
        <v>43.749995654063397</v>
      </c>
      <c r="V102"/>
      <c r="AJ102">
        <v>0.62</v>
      </c>
    </row>
    <row r="103" spans="1:57" x14ac:dyDescent="0.25">
      <c r="A103" s="2" t="s">
        <v>207</v>
      </c>
      <c r="B103" s="31">
        <v>33506</v>
      </c>
      <c r="C103" s="11"/>
      <c r="Q103">
        <v>11.4253567865458</v>
      </c>
      <c r="R103">
        <v>277.06931765688699</v>
      </c>
      <c r="V103"/>
      <c r="AJ103">
        <v>3.7066666666666701</v>
      </c>
    </row>
    <row r="104" spans="1:57" x14ac:dyDescent="0.25">
      <c r="A104" s="2" t="s">
        <v>207</v>
      </c>
      <c r="B104" s="31">
        <v>33507</v>
      </c>
      <c r="C104" s="11"/>
      <c r="P104">
        <v>11.1666666666667</v>
      </c>
      <c r="V104"/>
      <c r="AB104">
        <v>10</v>
      </c>
      <c r="AH104">
        <v>5</v>
      </c>
      <c r="AI104">
        <v>9</v>
      </c>
      <c r="BE104">
        <f>60*P104</f>
        <v>670.00000000000205</v>
      </c>
    </row>
    <row r="105" spans="1:57" x14ac:dyDescent="0.25">
      <c r="A105" s="2" t="s">
        <v>207</v>
      </c>
      <c r="B105" s="31">
        <v>33518</v>
      </c>
      <c r="C105" s="11"/>
      <c r="P105">
        <v>11.2</v>
      </c>
      <c r="V105"/>
      <c r="AB105">
        <v>9.5</v>
      </c>
      <c r="AH105">
        <v>5.5</v>
      </c>
      <c r="AI105">
        <v>9.5</v>
      </c>
      <c r="BE105">
        <f>60*P105</f>
        <v>672</v>
      </c>
    </row>
    <row r="106" spans="1:57" x14ac:dyDescent="0.25">
      <c r="A106" s="2" t="s">
        <v>207</v>
      </c>
      <c r="B106" s="31">
        <v>33535</v>
      </c>
      <c r="C106" s="11"/>
      <c r="Q106">
        <v>18.097752757724901</v>
      </c>
      <c r="R106">
        <v>1068.9052750845501</v>
      </c>
      <c r="V106"/>
      <c r="AJ106">
        <v>3.9766666666666701</v>
      </c>
    </row>
    <row r="107" spans="1:57" x14ac:dyDescent="0.25">
      <c r="A107" s="2" t="s">
        <v>207</v>
      </c>
      <c r="B107" s="31">
        <v>33541</v>
      </c>
      <c r="C107" s="11"/>
      <c r="P107">
        <v>5.8888888888888902</v>
      </c>
      <c r="V107"/>
      <c r="AB107">
        <v>9.6999999999999993</v>
      </c>
      <c r="AH107">
        <v>7.3</v>
      </c>
      <c r="AI107">
        <v>9.6999999999999993</v>
      </c>
      <c r="BE107">
        <f>60*P107</f>
        <v>353.33333333333343</v>
      </c>
    </row>
    <row r="108" spans="1:57" x14ac:dyDescent="0.25">
      <c r="A108" s="2" t="s">
        <v>207</v>
      </c>
      <c r="B108" s="31">
        <v>33554</v>
      </c>
      <c r="C108" s="11"/>
      <c r="Q108">
        <v>16.353745439800502</v>
      </c>
      <c r="R108">
        <v>1164.5275665177801</v>
      </c>
      <c r="V108"/>
      <c r="W108">
        <v>2.87E-2</v>
      </c>
      <c r="Y108">
        <v>16295.3319298855</v>
      </c>
      <c r="AA108">
        <v>468.44832234248503</v>
      </c>
      <c r="AJ108">
        <v>0</v>
      </c>
      <c r="AQ108" t="s">
        <v>925</v>
      </c>
      <c r="AU108">
        <v>90</v>
      </c>
    </row>
    <row r="109" spans="1:57" x14ac:dyDescent="0.25">
      <c r="A109" s="2" t="s">
        <v>74</v>
      </c>
      <c r="B109" s="31">
        <v>33797</v>
      </c>
      <c r="C109" s="11"/>
      <c r="Q109">
        <v>0.16</v>
      </c>
      <c r="R109">
        <v>4.0999999999999996</v>
      </c>
      <c r="V109"/>
      <c r="AJ109">
        <v>0.06</v>
      </c>
      <c r="AK109">
        <v>4.1935483870967703E-2</v>
      </c>
      <c r="AL109">
        <v>0.13</v>
      </c>
      <c r="AM109">
        <v>3.1</v>
      </c>
      <c r="AP109">
        <v>19354.838709677399</v>
      </c>
      <c r="BA109">
        <v>0.03</v>
      </c>
      <c r="BB109">
        <v>0.03</v>
      </c>
      <c r="BD109">
        <v>1</v>
      </c>
    </row>
    <row r="110" spans="1:57" x14ac:dyDescent="0.25">
      <c r="A110" s="2" t="s">
        <v>74</v>
      </c>
      <c r="B110" s="31">
        <v>33798</v>
      </c>
      <c r="C110" s="11"/>
      <c r="V110"/>
      <c r="BE110">
        <v>127.499996185303</v>
      </c>
    </row>
    <row r="111" spans="1:57" x14ac:dyDescent="0.25">
      <c r="A111" s="2" t="s">
        <v>74</v>
      </c>
      <c r="B111" s="31">
        <v>33812</v>
      </c>
      <c r="C111" s="11"/>
      <c r="Q111">
        <v>0.43</v>
      </c>
      <c r="R111">
        <v>15.02</v>
      </c>
      <c r="V111"/>
      <c r="AJ111">
        <v>0.17</v>
      </c>
      <c r="AK111">
        <v>3.3333333333333298E-2</v>
      </c>
      <c r="AL111">
        <v>0.35</v>
      </c>
      <c r="AM111">
        <v>10.5</v>
      </c>
      <c r="AP111">
        <v>16190.4761904762</v>
      </c>
      <c r="BA111">
        <v>1.9565217391304301E-2</v>
      </c>
      <c r="BB111">
        <v>0.09</v>
      </c>
      <c r="BD111">
        <v>4.5999999999999996</v>
      </c>
    </row>
    <row r="112" spans="1:57" x14ac:dyDescent="0.25">
      <c r="A112" s="2" t="s">
        <v>74</v>
      </c>
      <c r="B112" s="31">
        <v>33813</v>
      </c>
      <c r="C112" s="11"/>
      <c r="V112"/>
      <c r="BE112">
        <v>106.666667938232</v>
      </c>
    </row>
    <row r="113" spans="1:57" x14ac:dyDescent="0.25">
      <c r="A113" s="2" t="s">
        <v>74</v>
      </c>
      <c r="B113" s="31">
        <v>33840</v>
      </c>
      <c r="C113" s="11"/>
      <c r="Q113">
        <v>0.59</v>
      </c>
      <c r="R113">
        <v>48.6</v>
      </c>
      <c r="V113"/>
      <c r="AE113">
        <v>6.1224489795918399E-3</v>
      </c>
      <c r="AF113">
        <v>0.03</v>
      </c>
      <c r="AG113">
        <v>4.9000000000000004</v>
      </c>
      <c r="AJ113">
        <v>0.35</v>
      </c>
      <c r="AK113">
        <v>1.9774011299434999E-2</v>
      </c>
      <c r="AL113">
        <v>0.35</v>
      </c>
      <c r="AM113">
        <v>17.7</v>
      </c>
      <c r="AP113">
        <v>19774.011299434998</v>
      </c>
      <c r="BA113">
        <v>8.1081081081081103E-3</v>
      </c>
      <c r="BB113">
        <v>0.21</v>
      </c>
      <c r="BD113">
        <v>25.9</v>
      </c>
      <c r="BE113">
        <v>243.58333587646499</v>
      </c>
    </row>
    <row r="114" spans="1:57" x14ac:dyDescent="0.25">
      <c r="A114" s="2" t="s">
        <v>74</v>
      </c>
      <c r="B114" s="31">
        <v>33856</v>
      </c>
      <c r="C114" s="11"/>
      <c r="Q114">
        <v>0.56999999999999995</v>
      </c>
      <c r="R114">
        <v>65.27</v>
      </c>
      <c r="V114"/>
      <c r="AE114">
        <v>4.3859649122806998E-3</v>
      </c>
      <c r="AF114">
        <v>0.05</v>
      </c>
      <c r="AG114">
        <v>11.4</v>
      </c>
      <c r="AJ114">
        <v>0.22</v>
      </c>
      <c r="AK114">
        <v>1.7699115044247801E-2</v>
      </c>
      <c r="AL114">
        <v>0.2</v>
      </c>
      <c r="AM114">
        <v>11.3</v>
      </c>
      <c r="AP114">
        <v>19469.026548672598</v>
      </c>
      <c r="BA114">
        <v>6.3013698630136998E-3</v>
      </c>
      <c r="BB114">
        <v>0.23</v>
      </c>
      <c r="BD114">
        <v>36.5</v>
      </c>
      <c r="BE114">
        <v>161.875</v>
      </c>
    </row>
    <row r="115" spans="1:57" x14ac:dyDescent="0.25">
      <c r="A115" s="2" t="s">
        <v>74</v>
      </c>
      <c r="B115" s="31">
        <v>33877</v>
      </c>
      <c r="C115" s="11"/>
      <c r="Q115">
        <v>1.2</v>
      </c>
      <c r="R115">
        <v>128.74</v>
      </c>
      <c r="V115"/>
      <c r="AE115">
        <v>4.7999999999999996E-3</v>
      </c>
      <c r="AF115">
        <v>0.06</v>
      </c>
      <c r="AG115">
        <v>12.5</v>
      </c>
      <c r="AJ115">
        <v>0.11</v>
      </c>
      <c r="AK115">
        <v>1.6494845360824701E-2</v>
      </c>
      <c r="AL115">
        <v>0.16</v>
      </c>
      <c r="AM115">
        <v>9.6999999999999993</v>
      </c>
      <c r="AP115">
        <v>11340.206185567</v>
      </c>
      <c r="BA115">
        <v>5.8015267175572502E-3</v>
      </c>
      <c r="BB115">
        <v>0.38</v>
      </c>
      <c r="BD115">
        <v>65.5</v>
      </c>
      <c r="BE115">
        <v>130.902912139893</v>
      </c>
    </row>
    <row r="116" spans="1:57" x14ac:dyDescent="0.25">
      <c r="A116" s="2" t="s">
        <v>74</v>
      </c>
      <c r="B116" s="31">
        <v>33889</v>
      </c>
      <c r="C116" s="11"/>
      <c r="Q116">
        <v>1.74</v>
      </c>
      <c r="R116">
        <v>162.91999999999999</v>
      </c>
      <c r="V116"/>
      <c r="AA116">
        <v>48.75</v>
      </c>
      <c r="AE116">
        <v>4.5801526717557297E-3</v>
      </c>
      <c r="AF116">
        <v>0.06</v>
      </c>
      <c r="AG116">
        <v>13.1</v>
      </c>
      <c r="AJ116">
        <v>0.11</v>
      </c>
      <c r="AK116">
        <v>1.2987012987013E-2</v>
      </c>
      <c r="AL116">
        <v>0.1</v>
      </c>
      <c r="AM116">
        <v>7.7</v>
      </c>
      <c r="AP116">
        <v>14285.714285714301</v>
      </c>
      <c r="BA116">
        <v>4.6325878594249198E-3</v>
      </c>
      <c r="BB116">
        <v>0.28999999999999998</v>
      </c>
      <c r="BD116">
        <v>62.6</v>
      </c>
      <c r="BE116">
        <v>125.541667938232</v>
      </c>
    </row>
    <row r="117" spans="1:57" x14ac:dyDescent="0.25">
      <c r="A117" s="2" t="s">
        <v>74</v>
      </c>
      <c r="B117" s="31">
        <v>33907</v>
      </c>
      <c r="C117" s="11"/>
      <c r="Q117">
        <v>1.97</v>
      </c>
      <c r="R117">
        <v>198.73</v>
      </c>
      <c r="V117">
        <v>1.9300000000000001E-2</v>
      </c>
      <c r="W117">
        <v>4.07E-2</v>
      </c>
      <c r="X117">
        <v>1.66</v>
      </c>
      <c r="Y117">
        <v>2102.69</v>
      </c>
      <c r="Z117">
        <v>11</v>
      </c>
      <c r="AA117">
        <v>85.93</v>
      </c>
      <c r="AQ117" t="s">
        <v>925</v>
      </c>
      <c r="AU117">
        <v>90</v>
      </c>
      <c r="BD117">
        <v>61</v>
      </c>
      <c r="BE117">
        <v>135</v>
      </c>
    </row>
    <row r="118" spans="1:57" x14ac:dyDescent="0.25">
      <c r="A118" s="2" t="s">
        <v>77</v>
      </c>
      <c r="B118" s="31">
        <v>33797</v>
      </c>
      <c r="C118" s="11"/>
      <c r="Q118">
        <v>0.53</v>
      </c>
      <c r="R118">
        <v>8.9499999999999993</v>
      </c>
      <c r="V118"/>
      <c r="AJ118">
        <v>0.13</v>
      </c>
      <c r="AK118">
        <v>6.30769230769231E-2</v>
      </c>
      <c r="AL118">
        <v>0.41</v>
      </c>
      <c r="AM118">
        <v>6.5</v>
      </c>
      <c r="AP118">
        <v>20000</v>
      </c>
      <c r="BA118">
        <v>0.05</v>
      </c>
      <c r="BB118">
        <v>0.12</v>
      </c>
      <c r="BD118">
        <v>2.4</v>
      </c>
    </row>
    <row r="119" spans="1:57" x14ac:dyDescent="0.25">
      <c r="A119" s="2" t="s">
        <v>77</v>
      </c>
      <c r="B119" s="31">
        <v>33798</v>
      </c>
      <c r="C119" s="11"/>
      <c r="V119"/>
      <c r="BE119">
        <v>118.75</v>
      </c>
    </row>
    <row r="120" spans="1:57" x14ac:dyDescent="0.25">
      <c r="A120" s="2" t="s">
        <v>77</v>
      </c>
      <c r="B120" s="31">
        <v>33812</v>
      </c>
      <c r="C120" s="11"/>
      <c r="Q120">
        <v>2.44</v>
      </c>
      <c r="R120">
        <v>52.61</v>
      </c>
      <c r="V120"/>
      <c r="AJ120">
        <v>0.79</v>
      </c>
      <c r="AK120">
        <v>5.1862464183381099E-2</v>
      </c>
      <c r="AL120">
        <v>1.81</v>
      </c>
      <c r="AM120">
        <v>34.9</v>
      </c>
      <c r="AP120">
        <v>22636.103151862499</v>
      </c>
      <c r="BA120">
        <v>3.55932203389831E-2</v>
      </c>
      <c r="BB120">
        <v>0.63</v>
      </c>
      <c r="BD120">
        <v>17.7</v>
      </c>
    </row>
    <row r="121" spans="1:57" x14ac:dyDescent="0.25">
      <c r="A121" s="2" t="s">
        <v>77</v>
      </c>
      <c r="B121" s="31">
        <v>33813</v>
      </c>
      <c r="C121" s="11"/>
      <c r="V121"/>
      <c r="BE121">
        <v>112.5</v>
      </c>
    </row>
    <row r="122" spans="1:57" x14ac:dyDescent="0.25">
      <c r="A122" s="2" t="s">
        <v>77</v>
      </c>
      <c r="B122" s="31">
        <v>33840</v>
      </c>
      <c r="C122" s="11"/>
      <c r="Q122">
        <v>6.6</v>
      </c>
      <c r="R122">
        <v>360.62</v>
      </c>
      <c r="V122"/>
      <c r="AE122">
        <v>8.3333333333333297E-3</v>
      </c>
      <c r="AF122">
        <v>0.13</v>
      </c>
      <c r="AG122">
        <v>15.6</v>
      </c>
      <c r="AJ122">
        <v>3.27</v>
      </c>
      <c r="AK122">
        <v>3.1057764441110299E-2</v>
      </c>
      <c r="AL122">
        <v>4.1399999999999997</v>
      </c>
      <c r="AM122">
        <v>133.30000000000001</v>
      </c>
      <c r="AP122">
        <v>24531.132783195801</v>
      </c>
      <c r="BA122">
        <v>1.1006140765233799E-2</v>
      </c>
      <c r="BB122">
        <v>2.33</v>
      </c>
      <c r="BD122">
        <v>211.7</v>
      </c>
      <c r="BE122">
        <v>523.5</v>
      </c>
    </row>
    <row r="123" spans="1:57" x14ac:dyDescent="0.25">
      <c r="A123" s="2" t="s">
        <v>77</v>
      </c>
      <c r="B123" s="31">
        <v>33856</v>
      </c>
      <c r="C123" s="11"/>
      <c r="Q123">
        <v>6.93</v>
      </c>
      <c r="R123">
        <v>604.07000000000005</v>
      </c>
      <c r="V123"/>
      <c r="AE123">
        <v>5.9322033898305104E-3</v>
      </c>
      <c r="AF123">
        <v>0.21</v>
      </c>
      <c r="AG123">
        <v>35.4</v>
      </c>
      <c r="AJ123">
        <v>3.6</v>
      </c>
      <c r="AK123">
        <v>2.48627450980392E-2</v>
      </c>
      <c r="AL123">
        <v>3.17</v>
      </c>
      <c r="AM123">
        <v>127.5</v>
      </c>
      <c r="AP123">
        <v>28235.294117647099</v>
      </c>
      <c r="BA123">
        <v>6.18612157073695E-3</v>
      </c>
      <c r="BB123">
        <v>2.2999999999999998</v>
      </c>
      <c r="BD123">
        <v>371.8</v>
      </c>
      <c r="BE123">
        <v>501.52915954589798</v>
      </c>
    </row>
    <row r="124" spans="1:57" x14ac:dyDescent="0.25">
      <c r="A124" s="2" t="s">
        <v>77</v>
      </c>
      <c r="B124" s="31">
        <v>33877</v>
      </c>
      <c r="C124" s="11"/>
      <c r="Q124">
        <v>8.07</v>
      </c>
      <c r="R124">
        <v>1070.5899999999999</v>
      </c>
      <c r="V124"/>
      <c r="AE124">
        <v>4.6742209631728104E-3</v>
      </c>
      <c r="AF124">
        <v>0.33</v>
      </c>
      <c r="AG124">
        <v>70.599999999999994</v>
      </c>
      <c r="AJ124">
        <v>2.2799999999999998</v>
      </c>
      <c r="AK124">
        <v>1.53434433541481E-2</v>
      </c>
      <c r="AL124">
        <v>1.72</v>
      </c>
      <c r="AM124">
        <v>112.1</v>
      </c>
      <c r="AP124">
        <v>20338.983050847499</v>
      </c>
      <c r="BA124">
        <v>3.7487828627069098E-3</v>
      </c>
      <c r="BB124">
        <v>2.31</v>
      </c>
      <c r="BD124">
        <v>616.20000000000005</v>
      </c>
      <c r="BE124">
        <v>369.16665649414102</v>
      </c>
    </row>
    <row r="125" spans="1:57" x14ac:dyDescent="0.25">
      <c r="A125" s="2" t="s">
        <v>77</v>
      </c>
      <c r="B125" s="31">
        <v>33889</v>
      </c>
      <c r="C125" s="11"/>
      <c r="Q125">
        <v>10.15</v>
      </c>
      <c r="R125">
        <v>1294.04</v>
      </c>
      <c r="V125"/>
      <c r="AA125">
        <v>332.07</v>
      </c>
      <c r="AE125">
        <v>4.9836601307189504E-3</v>
      </c>
      <c r="AF125">
        <v>0.61</v>
      </c>
      <c r="AG125">
        <v>122.4</v>
      </c>
      <c r="AJ125">
        <v>1.06</v>
      </c>
      <c r="AK125">
        <v>9.7069597069597106E-3</v>
      </c>
      <c r="AL125">
        <v>0.53</v>
      </c>
      <c r="AM125">
        <v>54.6</v>
      </c>
      <c r="AP125">
        <v>19413.919413919401</v>
      </c>
      <c r="BA125">
        <v>2.8446033810143002E-3</v>
      </c>
      <c r="BB125">
        <v>1.75</v>
      </c>
      <c r="BD125">
        <v>615.20000000000005</v>
      </c>
      <c r="BE125">
        <v>351.59709167480497</v>
      </c>
    </row>
    <row r="126" spans="1:57" x14ac:dyDescent="0.25">
      <c r="A126" s="2" t="s">
        <v>77</v>
      </c>
      <c r="B126" s="31">
        <v>33907</v>
      </c>
      <c r="C126" s="11"/>
      <c r="Q126">
        <v>8.41</v>
      </c>
      <c r="R126">
        <v>1202.75</v>
      </c>
      <c r="V126">
        <v>1.43E-2</v>
      </c>
      <c r="W126">
        <v>4.0800000000000003E-2</v>
      </c>
      <c r="X126">
        <v>6.89</v>
      </c>
      <c r="Y126">
        <v>11760.51</v>
      </c>
      <c r="Z126">
        <v>8.15</v>
      </c>
      <c r="AA126">
        <v>480.18</v>
      </c>
      <c r="AQ126" t="s">
        <v>925</v>
      </c>
      <c r="AU126">
        <v>90</v>
      </c>
      <c r="BD126">
        <v>407.6</v>
      </c>
      <c r="BE126">
        <v>297.5</v>
      </c>
    </row>
    <row r="127" spans="1:57" x14ac:dyDescent="0.25">
      <c r="A127" s="2" t="s">
        <v>78</v>
      </c>
      <c r="B127" s="31">
        <v>33797</v>
      </c>
      <c r="C127" s="11"/>
      <c r="Q127">
        <v>0.5</v>
      </c>
      <c r="R127">
        <v>9.08</v>
      </c>
      <c r="V127"/>
      <c r="AJ127">
        <v>0.16</v>
      </c>
      <c r="AK127">
        <v>5.75342465753425E-2</v>
      </c>
      <c r="AL127">
        <v>0.42</v>
      </c>
      <c r="AM127">
        <v>7.3</v>
      </c>
      <c r="AP127">
        <v>21917.8082191781</v>
      </c>
      <c r="BA127">
        <v>4.4444444444444398E-2</v>
      </c>
      <c r="BB127">
        <v>0.08</v>
      </c>
      <c r="BD127">
        <v>1.8</v>
      </c>
    </row>
    <row r="128" spans="1:57" x14ac:dyDescent="0.25">
      <c r="A128" s="2" t="s">
        <v>78</v>
      </c>
      <c r="B128" s="31">
        <v>33798</v>
      </c>
      <c r="C128" s="11"/>
      <c r="V128"/>
      <c r="BE128">
        <v>135</v>
      </c>
    </row>
    <row r="129" spans="1:57" x14ac:dyDescent="0.25">
      <c r="A129" s="2" t="s">
        <v>78</v>
      </c>
      <c r="B129" s="31">
        <v>33812</v>
      </c>
      <c r="C129" s="11"/>
      <c r="Q129">
        <v>1.82</v>
      </c>
      <c r="R129">
        <v>48.19</v>
      </c>
      <c r="V129"/>
      <c r="AJ129">
        <v>0.8</v>
      </c>
      <c r="AK129">
        <v>4.3076923076923103E-2</v>
      </c>
      <c r="AL129">
        <v>1.4</v>
      </c>
      <c r="AM129">
        <v>32.5</v>
      </c>
      <c r="AP129">
        <v>24615.384615384599</v>
      </c>
      <c r="BA129">
        <v>2.73885350318471E-2</v>
      </c>
      <c r="BB129">
        <v>0.43</v>
      </c>
      <c r="BD129">
        <v>15.7</v>
      </c>
    </row>
    <row r="130" spans="1:57" x14ac:dyDescent="0.25">
      <c r="A130" s="2" t="s">
        <v>78</v>
      </c>
      <c r="B130" s="31">
        <v>33813</v>
      </c>
      <c r="C130" s="11"/>
      <c r="V130"/>
      <c r="BE130">
        <v>112.083332061768</v>
      </c>
    </row>
    <row r="131" spans="1:57" x14ac:dyDescent="0.25">
      <c r="A131" s="2" t="s">
        <v>78</v>
      </c>
      <c r="B131" s="31">
        <v>33840</v>
      </c>
      <c r="C131" s="11"/>
      <c r="Q131">
        <v>7.99</v>
      </c>
      <c r="R131">
        <v>323.04000000000002</v>
      </c>
      <c r="V131"/>
      <c r="AE131">
        <v>1.05263157894737E-2</v>
      </c>
      <c r="AF131">
        <v>0.08</v>
      </c>
      <c r="AG131">
        <v>7.6</v>
      </c>
      <c r="AJ131">
        <v>3.72</v>
      </c>
      <c r="AK131">
        <v>3.6924167257264301E-2</v>
      </c>
      <c r="AL131">
        <v>5.21</v>
      </c>
      <c r="AM131">
        <v>141.1</v>
      </c>
      <c r="AP131">
        <v>26364.280652019799</v>
      </c>
      <c r="BA131">
        <v>1.5433161216293701E-2</v>
      </c>
      <c r="BB131">
        <v>2.69</v>
      </c>
      <c r="BD131">
        <v>174.3</v>
      </c>
      <c r="BE131">
        <v>518.87501525878895</v>
      </c>
    </row>
    <row r="132" spans="1:57" x14ac:dyDescent="0.25">
      <c r="A132" s="2" t="s">
        <v>78</v>
      </c>
      <c r="B132" s="31">
        <v>33856</v>
      </c>
      <c r="C132" s="11"/>
      <c r="Q132">
        <v>10.33</v>
      </c>
      <c r="R132">
        <v>604.15</v>
      </c>
      <c r="V132"/>
      <c r="AE132">
        <v>7.9710144927536194E-3</v>
      </c>
      <c r="AF132">
        <v>0.11</v>
      </c>
      <c r="AG132">
        <v>13.8</v>
      </c>
      <c r="AJ132">
        <v>5</v>
      </c>
      <c r="AK132">
        <v>3.2391930835734897E-2</v>
      </c>
      <c r="AL132">
        <v>5.62</v>
      </c>
      <c r="AM132">
        <v>173.5</v>
      </c>
      <c r="AP132">
        <v>28818.443804034599</v>
      </c>
      <c r="BA132">
        <v>9.5238095238095195E-3</v>
      </c>
      <c r="BB132">
        <v>3.4</v>
      </c>
      <c r="BD132">
        <v>357</v>
      </c>
      <c r="BE132">
        <v>534.09584045410202</v>
      </c>
    </row>
    <row r="133" spans="1:57" x14ac:dyDescent="0.25">
      <c r="A133" s="2" t="s">
        <v>78</v>
      </c>
      <c r="B133" s="31">
        <v>33877</v>
      </c>
      <c r="C133" s="11"/>
      <c r="Q133">
        <v>10.91</v>
      </c>
      <c r="R133">
        <v>1105.1600000000001</v>
      </c>
      <c r="V133"/>
      <c r="AE133">
        <v>5.5655296229802503E-3</v>
      </c>
      <c r="AF133">
        <v>0.31</v>
      </c>
      <c r="AG133">
        <v>55.7</v>
      </c>
      <c r="AJ133">
        <v>3.64</v>
      </c>
      <c r="AK133">
        <v>2.1433182698515199E-2</v>
      </c>
      <c r="AL133">
        <v>3.32</v>
      </c>
      <c r="AM133">
        <v>154.9</v>
      </c>
      <c r="AP133">
        <v>23499.031633311799</v>
      </c>
      <c r="BA133">
        <v>5.0136590069098496E-3</v>
      </c>
      <c r="BB133">
        <v>3.12</v>
      </c>
      <c r="BD133">
        <v>622.29999999999995</v>
      </c>
      <c r="BE133">
        <v>389.58332824707003</v>
      </c>
    </row>
    <row r="134" spans="1:57" x14ac:dyDescent="0.25">
      <c r="A134" s="2" t="s">
        <v>78</v>
      </c>
      <c r="B134" s="31">
        <v>33889</v>
      </c>
      <c r="C134" s="11"/>
      <c r="Q134">
        <v>14.36</v>
      </c>
      <c r="R134">
        <v>1414.58</v>
      </c>
      <c r="V134"/>
      <c r="AA134">
        <v>321.08999999999997</v>
      </c>
      <c r="AE134">
        <v>5.5722891566265097E-3</v>
      </c>
      <c r="AF134">
        <v>0.37</v>
      </c>
      <c r="AG134">
        <v>66.400000000000006</v>
      </c>
      <c r="AJ134">
        <v>2.58</v>
      </c>
      <c r="AK134">
        <v>1.7808219178082198E-2</v>
      </c>
      <c r="AL134">
        <v>2.34</v>
      </c>
      <c r="AM134">
        <v>131.4</v>
      </c>
      <c r="AP134">
        <v>19634.703196347</v>
      </c>
      <c r="BA134">
        <v>4.1370979918465998E-3</v>
      </c>
      <c r="BB134">
        <v>2.74</v>
      </c>
      <c r="BD134">
        <v>662.3</v>
      </c>
      <c r="BE134">
        <v>455</v>
      </c>
    </row>
    <row r="135" spans="1:57" x14ac:dyDescent="0.25">
      <c r="A135" s="2" t="s">
        <v>78</v>
      </c>
      <c r="B135" s="31">
        <v>33907</v>
      </c>
      <c r="C135" s="11"/>
      <c r="Q135">
        <v>13.78</v>
      </c>
      <c r="R135">
        <v>1720.61</v>
      </c>
      <c r="V135">
        <v>1.6199999999999999E-2</v>
      </c>
      <c r="W135">
        <v>4.36E-2</v>
      </c>
      <c r="X135">
        <v>11.06</v>
      </c>
      <c r="Y135">
        <v>15809.27</v>
      </c>
      <c r="Z135">
        <v>9.23</v>
      </c>
      <c r="AA135">
        <v>684.42</v>
      </c>
      <c r="AQ135" t="s">
        <v>925</v>
      </c>
      <c r="AU135">
        <v>90</v>
      </c>
      <c r="BD135">
        <v>556</v>
      </c>
      <c r="BE135">
        <v>373.61125183105497</v>
      </c>
    </row>
    <row r="136" spans="1:57" x14ac:dyDescent="0.25">
      <c r="A136" s="2" t="s">
        <v>79</v>
      </c>
      <c r="B136" s="31"/>
      <c r="C136" s="11"/>
      <c r="V136"/>
      <c r="AQ136" t="s">
        <v>925</v>
      </c>
      <c r="AS136">
        <v>91</v>
      </c>
      <c r="AT136">
        <v>129</v>
      </c>
    </row>
    <row r="137" spans="1:57" x14ac:dyDescent="0.25">
      <c r="A137" s="2" t="s">
        <v>79</v>
      </c>
      <c r="B137" s="31">
        <v>33797</v>
      </c>
      <c r="C137" s="11"/>
      <c r="Q137">
        <v>0.56999999999999995</v>
      </c>
      <c r="R137">
        <v>9.11</v>
      </c>
      <c r="V137"/>
      <c r="AJ137">
        <v>0.14000000000000001</v>
      </c>
      <c r="AK137">
        <v>6.5714285714285697E-2</v>
      </c>
      <c r="AL137">
        <v>0.46</v>
      </c>
      <c r="AM137">
        <v>7</v>
      </c>
      <c r="AP137">
        <v>20000</v>
      </c>
      <c r="BA137">
        <v>5.4545454545454501E-2</v>
      </c>
      <c r="BB137">
        <v>0.12</v>
      </c>
      <c r="BD137">
        <v>2.2000000000000002</v>
      </c>
    </row>
    <row r="138" spans="1:57" x14ac:dyDescent="0.25">
      <c r="A138" s="2" t="s">
        <v>79</v>
      </c>
      <c r="B138" s="31">
        <v>33798</v>
      </c>
      <c r="C138" s="11"/>
      <c r="V138"/>
      <c r="BE138">
        <v>121.249996185303</v>
      </c>
    </row>
    <row r="139" spans="1:57" x14ac:dyDescent="0.25">
      <c r="A139" s="2" t="s">
        <v>79</v>
      </c>
      <c r="B139" s="31">
        <v>33812</v>
      </c>
      <c r="C139" s="11"/>
      <c r="Q139">
        <v>3.5</v>
      </c>
      <c r="R139">
        <v>66.2</v>
      </c>
      <c r="V139"/>
      <c r="AJ139">
        <v>1.03</v>
      </c>
      <c r="AK139">
        <v>5.8144796380090499E-2</v>
      </c>
      <c r="AL139">
        <v>2.57</v>
      </c>
      <c r="AM139">
        <v>44.2</v>
      </c>
      <c r="AP139">
        <v>23303.167420814501</v>
      </c>
      <c r="BA139">
        <v>4.2272727272727302E-2</v>
      </c>
      <c r="BB139">
        <v>0.93</v>
      </c>
      <c r="BD139">
        <v>22</v>
      </c>
    </row>
    <row r="140" spans="1:57" x14ac:dyDescent="0.25">
      <c r="A140" s="2" t="s">
        <v>79</v>
      </c>
      <c r="B140" s="31">
        <v>33813</v>
      </c>
      <c r="C140" s="11"/>
      <c r="V140"/>
      <c r="BE140">
        <v>115.833332061768</v>
      </c>
    </row>
    <row r="141" spans="1:57" x14ac:dyDescent="0.25">
      <c r="A141" s="2" t="s">
        <v>79</v>
      </c>
      <c r="B141" s="31">
        <v>33840</v>
      </c>
      <c r="C141" s="11"/>
      <c r="Q141">
        <v>15.68</v>
      </c>
      <c r="R141">
        <v>465.18</v>
      </c>
      <c r="V141"/>
      <c r="AE141">
        <v>1.37931034482759E-2</v>
      </c>
      <c r="AF141">
        <v>0.2</v>
      </c>
      <c r="AG141">
        <v>14.5</v>
      </c>
      <c r="AJ141">
        <v>6.27</v>
      </c>
      <c r="AK141">
        <v>4.2731092436974802E-2</v>
      </c>
      <c r="AL141">
        <v>10.17</v>
      </c>
      <c r="AM141">
        <v>238</v>
      </c>
      <c r="AP141">
        <v>26344.537815126099</v>
      </c>
      <c r="BA141">
        <v>2.4917724494593299E-2</v>
      </c>
      <c r="BB141">
        <v>5.3</v>
      </c>
      <c r="BD141">
        <v>212.7</v>
      </c>
      <c r="BE141">
        <v>786.08334350585903</v>
      </c>
    </row>
    <row r="142" spans="1:57" x14ac:dyDescent="0.25">
      <c r="A142" s="2" t="s">
        <v>79</v>
      </c>
      <c r="B142" s="31">
        <v>33856</v>
      </c>
      <c r="C142" s="11"/>
      <c r="Q142">
        <v>16.2</v>
      </c>
      <c r="R142">
        <v>702.86</v>
      </c>
      <c r="V142"/>
      <c r="AE142">
        <v>1.27768313458262E-2</v>
      </c>
      <c r="AF142">
        <v>0.75</v>
      </c>
      <c r="AG142">
        <v>58.7</v>
      </c>
      <c r="AJ142">
        <v>7.25</v>
      </c>
      <c r="AK142">
        <v>3.7963376507369397E-2</v>
      </c>
      <c r="AL142">
        <v>8.5</v>
      </c>
      <c r="AM142">
        <v>223.9</v>
      </c>
      <c r="AP142">
        <v>32380.5270209915</v>
      </c>
      <c r="BA142">
        <v>1.58826504805261E-2</v>
      </c>
      <c r="BB142">
        <v>6.28</v>
      </c>
      <c r="BD142">
        <v>395.4</v>
      </c>
      <c r="BE142">
        <v>836.48747253418003</v>
      </c>
    </row>
    <row r="143" spans="1:57" x14ac:dyDescent="0.25">
      <c r="A143" s="2" t="s">
        <v>79</v>
      </c>
      <c r="B143" s="31">
        <v>33877</v>
      </c>
      <c r="C143" s="11"/>
      <c r="Q143">
        <v>23.38</v>
      </c>
      <c r="R143">
        <v>1317.75</v>
      </c>
      <c r="V143"/>
      <c r="AE143">
        <v>1.1265164644714E-2</v>
      </c>
      <c r="AF143">
        <v>0.65</v>
      </c>
      <c r="AG143">
        <v>57.7</v>
      </c>
      <c r="AJ143">
        <v>6.44</v>
      </c>
      <c r="AK143">
        <v>3.56317093311313E-2</v>
      </c>
      <c r="AL143">
        <v>8.6300000000000008</v>
      </c>
      <c r="AM143">
        <v>242.2</v>
      </c>
      <c r="AP143">
        <v>26589.5953757225</v>
      </c>
      <c r="BA143">
        <v>1.1982019946621699E-2</v>
      </c>
      <c r="BB143">
        <v>8.5299999999999994</v>
      </c>
      <c r="BD143">
        <v>711.9</v>
      </c>
      <c r="BE143">
        <v>450.20832824707003</v>
      </c>
    </row>
    <row r="144" spans="1:57" x14ac:dyDescent="0.25">
      <c r="A144" s="2" t="s">
        <v>79</v>
      </c>
      <c r="B144" s="31">
        <v>33889</v>
      </c>
      <c r="C144" s="11"/>
      <c r="Q144">
        <v>26.93</v>
      </c>
      <c r="R144">
        <v>1484.85</v>
      </c>
      <c r="V144"/>
      <c r="AA144">
        <v>273.06</v>
      </c>
      <c r="AE144">
        <v>1.29177958446251E-2</v>
      </c>
      <c r="AF144">
        <v>1.43</v>
      </c>
      <c r="AG144">
        <v>110.7</v>
      </c>
      <c r="AJ144">
        <v>3.84</v>
      </c>
      <c r="AK144">
        <v>3.13946922642575E-2</v>
      </c>
      <c r="AL144">
        <v>5.56</v>
      </c>
      <c r="AM144">
        <v>177.1</v>
      </c>
      <c r="AP144">
        <v>21682.665160926001</v>
      </c>
      <c r="BA144">
        <v>1.23743016759777E-2</v>
      </c>
      <c r="BB144">
        <v>8.86</v>
      </c>
      <c r="BD144">
        <v>716</v>
      </c>
      <c r="BE144">
        <v>504.86123657226602</v>
      </c>
    </row>
    <row r="145" spans="1:57" x14ac:dyDescent="0.25">
      <c r="A145" s="2" t="s">
        <v>79</v>
      </c>
      <c r="B145" s="31">
        <v>33907</v>
      </c>
      <c r="C145" s="11"/>
      <c r="Q145">
        <v>25.97</v>
      </c>
      <c r="R145">
        <v>1768.45</v>
      </c>
      <c r="V145">
        <v>2.4199999999999999E-2</v>
      </c>
      <c r="W145">
        <v>3.44E-2</v>
      </c>
      <c r="X145">
        <v>16.7</v>
      </c>
      <c r="Y145">
        <v>20225.400000000001</v>
      </c>
      <c r="Z145">
        <v>13.8</v>
      </c>
      <c r="AA145">
        <v>689.52</v>
      </c>
      <c r="AQ145" t="s">
        <v>925</v>
      </c>
      <c r="AS145">
        <v>91</v>
      </c>
      <c r="AT145">
        <v>129</v>
      </c>
      <c r="AU145">
        <v>90</v>
      </c>
      <c r="BD145">
        <v>617.70000000000005</v>
      </c>
      <c r="BE145">
        <v>422.36125183105497</v>
      </c>
    </row>
    <row r="146" spans="1:57" x14ac:dyDescent="0.25">
      <c r="A146" s="2" t="s">
        <v>75</v>
      </c>
      <c r="B146" s="31">
        <v>33797</v>
      </c>
      <c r="C146" s="11"/>
      <c r="Q146">
        <v>0.43</v>
      </c>
      <c r="R146">
        <v>7.34</v>
      </c>
      <c r="V146"/>
      <c r="AJ146">
        <v>0.11</v>
      </c>
      <c r="AK146">
        <v>6.14035087719298E-2</v>
      </c>
      <c r="AL146">
        <v>0.35</v>
      </c>
      <c r="AM146">
        <v>5.7</v>
      </c>
      <c r="AP146">
        <v>19298.245614035099</v>
      </c>
      <c r="BA146">
        <v>4.7058823529411799E-2</v>
      </c>
      <c r="BB146">
        <v>0.08</v>
      </c>
      <c r="BD146">
        <v>1.7</v>
      </c>
    </row>
    <row r="147" spans="1:57" x14ac:dyDescent="0.25">
      <c r="A147" s="2" t="s">
        <v>75</v>
      </c>
      <c r="B147" s="31">
        <v>33798</v>
      </c>
      <c r="C147" s="11"/>
      <c r="V147"/>
      <c r="BE147">
        <v>109.583332061768</v>
      </c>
    </row>
    <row r="148" spans="1:57" x14ac:dyDescent="0.25">
      <c r="A148" s="2" t="s">
        <v>75</v>
      </c>
      <c r="B148" s="31">
        <v>33812</v>
      </c>
      <c r="C148" s="11"/>
      <c r="Q148">
        <v>1.74</v>
      </c>
      <c r="R148">
        <v>42.48</v>
      </c>
      <c r="V148"/>
      <c r="AJ148">
        <v>0.7</v>
      </c>
      <c r="AK148">
        <v>4.6735395189003402E-2</v>
      </c>
      <c r="AL148">
        <v>1.36</v>
      </c>
      <c r="AM148">
        <v>29.1</v>
      </c>
      <c r="AP148">
        <v>24054.982817869401</v>
      </c>
      <c r="BA148">
        <v>2.8358208955223899E-2</v>
      </c>
      <c r="BB148">
        <v>0.38</v>
      </c>
      <c r="BD148">
        <v>13.4</v>
      </c>
    </row>
    <row r="149" spans="1:57" x14ac:dyDescent="0.25">
      <c r="A149" s="2" t="s">
        <v>75</v>
      </c>
      <c r="B149" s="31">
        <v>33813</v>
      </c>
      <c r="C149" s="11"/>
      <c r="V149"/>
      <c r="BE149">
        <v>100.416667938232</v>
      </c>
    </row>
    <row r="150" spans="1:57" x14ac:dyDescent="0.25">
      <c r="A150" s="2" t="s">
        <v>75</v>
      </c>
      <c r="B150" s="31">
        <v>33840</v>
      </c>
      <c r="C150" s="11"/>
      <c r="Q150">
        <v>2.59</v>
      </c>
      <c r="R150">
        <v>231.15</v>
      </c>
      <c r="V150"/>
      <c r="AE150">
        <v>5.7692307692307704E-3</v>
      </c>
      <c r="AF150">
        <v>0.09</v>
      </c>
      <c r="AG150">
        <v>15.6</v>
      </c>
      <c r="AJ150">
        <v>1.72</v>
      </c>
      <c r="AK150">
        <v>1.9538834951456301E-2</v>
      </c>
      <c r="AL150">
        <v>1.61</v>
      </c>
      <c r="AM150">
        <v>82.4</v>
      </c>
      <c r="AP150">
        <v>20873.786407766998</v>
      </c>
      <c r="BA150">
        <v>6.6867017280240401E-3</v>
      </c>
      <c r="BB150">
        <v>0.89</v>
      </c>
      <c r="BD150">
        <v>133.1</v>
      </c>
      <c r="BE150">
        <v>468.5</v>
      </c>
    </row>
    <row r="151" spans="1:57" x14ac:dyDescent="0.25">
      <c r="A151" s="2" t="s">
        <v>75</v>
      </c>
      <c r="B151" s="31">
        <v>33856</v>
      </c>
      <c r="C151" s="11"/>
      <c r="Q151">
        <v>2.59</v>
      </c>
      <c r="R151">
        <v>344.94</v>
      </c>
      <c r="V151"/>
      <c r="AE151">
        <v>3.8585209003215398E-3</v>
      </c>
      <c r="AF151">
        <v>0.12</v>
      </c>
      <c r="AG151">
        <v>31.1</v>
      </c>
      <c r="AJ151">
        <v>1.5</v>
      </c>
      <c r="AK151">
        <v>1.6147859922179E-2</v>
      </c>
      <c r="AL151">
        <v>0.83</v>
      </c>
      <c r="AM151">
        <v>51.4</v>
      </c>
      <c r="AP151">
        <v>29182.879377431898</v>
      </c>
      <c r="BA151">
        <v>4.1489863272041504E-3</v>
      </c>
      <c r="BB151">
        <v>0.88</v>
      </c>
      <c r="BD151">
        <v>212.1</v>
      </c>
      <c r="BE151">
        <v>424.16667175292997</v>
      </c>
    </row>
    <row r="152" spans="1:57" x14ac:dyDescent="0.25">
      <c r="A152" s="2" t="s">
        <v>75</v>
      </c>
      <c r="B152" s="31">
        <v>33877</v>
      </c>
      <c r="C152" s="11"/>
      <c r="Q152">
        <v>3.21</v>
      </c>
      <c r="R152">
        <v>527.84</v>
      </c>
      <c r="V152"/>
      <c r="AE152">
        <v>3.2692307692307699E-3</v>
      </c>
      <c r="AF152">
        <v>0.17</v>
      </c>
      <c r="AG152">
        <v>52</v>
      </c>
      <c r="AJ152">
        <v>0.47</v>
      </c>
      <c r="AK152">
        <v>1.1598746081504701E-2</v>
      </c>
      <c r="AL152">
        <v>0.37</v>
      </c>
      <c r="AM152">
        <v>31.9</v>
      </c>
      <c r="AP152">
        <v>14733.5423197492</v>
      </c>
      <c r="BA152">
        <v>2.6483405967147201E-3</v>
      </c>
      <c r="BB152">
        <v>0.79</v>
      </c>
      <c r="BD152">
        <v>298.3</v>
      </c>
      <c r="BE152">
        <v>167.77791595458999</v>
      </c>
    </row>
    <row r="153" spans="1:57" x14ac:dyDescent="0.25">
      <c r="A153" s="2" t="s">
        <v>75</v>
      </c>
      <c r="B153" s="31">
        <v>33889</v>
      </c>
      <c r="C153" s="11"/>
      <c r="Q153">
        <v>4.2699999999999996</v>
      </c>
      <c r="R153">
        <v>629.27</v>
      </c>
      <c r="V153"/>
      <c r="AA153">
        <v>175.69</v>
      </c>
      <c r="AE153">
        <v>3.2397408207343399E-3</v>
      </c>
      <c r="AF153">
        <v>0.3</v>
      </c>
      <c r="AG153">
        <v>92.6</v>
      </c>
      <c r="BA153">
        <v>2.2318214542836599E-3</v>
      </c>
      <c r="BB153">
        <v>0.62</v>
      </c>
      <c r="BD153">
        <v>277.8</v>
      </c>
      <c r="BE153">
        <v>177.08332824707</v>
      </c>
    </row>
    <row r="154" spans="1:57" x14ac:dyDescent="0.25">
      <c r="A154" s="2" t="s">
        <v>75</v>
      </c>
      <c r="B154" s="31">
        <v>33907</v>
      </c>
      <c r="C154" s="11"/>
      <c r="Q154">
        <v>4.37</v>
      </c>
      <c r="R154">
        <v>661.04</v>
      </c>
      <c r="V154">
        <v>1.4500000000000001E-2</v>
      </c>
      <c r="W154">
        <v>4.0500000000000001E-2</v>
      </c>
      <c r="X154">
        <v>3.62</v>
      </c>
      <c r="Y154">
        <v>6192.93</v>
      </c>
      <c r="Z154">
        <v>8.27</v>
      </c>
      <c r="AA154">
        <v>249.96</v>
      </c>
      <c r="AQ154" t="s">
        <v>925</v>
      </c>
      <c r="AU154">
        <v>90</v>
      </c>
      <c r="BD154">
        <v>220.1</v>
      </c>
      <c r="BE154">
        <v>214.99999745686799</v>
      </c>
    </row>
    <row r="155" spans="1:57" x14ac:dyDescent="0.25">
      <c r="A155" s="2" t="s">
        <v>76</v>
      </c>
      <c r="B155" s="31">
        <v>33797</v>
      </c>
      <c r="C155" s="11"/>
      <c r="Q155">
        <v>0.53</v>
      </c>
      <c r="R155">
        <v>8.91</v>
      </c>
      <c r="V155"/>
      <c r="AJ155">
        <v>0.14000000000000001</v>
      </c>
      <c r="AK155">
        <v>6.1111111111111102E-2</v>
      </c>
      <c r="AL155">
        <v>0.44</v>
      </c>
      <c r="AM155">
        <v>7.2</v>
      </c>
      <c r="AP155">
        <v>19444.444444444402</v>
      </c>
      <c r="BA155">
        <v>5.8823529411764698E-2</v>
      </c>
      <c r="BB155">
        <v>0.1</v>
      </c>
      <c r="BD155">
        <v>1.7</v>
      </c>
    </row>
    <row r="156" spans="1:57" x14ac:dyDescent="0.25">
      <c r="A156" s="2" t="s">
        <v>76</v>
      </c>
      <c r="B156" s="31">
        <v>33798</v>
      </c>
      <c r="C156" s="11"/>
      <c r="V156"/>
      <c r="BE156">
        <v>117.5</v>
      </c>
    </row>
    <row r="157" spans="1:57" x14ac:dyDescent="0.25">
      <c r="A157" s="2" t="s">
        <v>76</v>
      </c>
      <c r="B157" s="31">
        <v>33812</v>
      </c>
      <c r="C157" s="11"/>
      <c r="Q157">
        <v>2.8</v>
      </c>
      <c r="R157">
        <v>59.11</v>
      </c>
      <c r="V157"/>
      <c r="AJ157">
        <v>0.83</v>
      </c>
      <c r="AK157">
        <v>5.2525252525252503E-2</v>
      </c>
      <c r="AL157">
        <v>2.08</v>
      </c>
      <c r="AM157">
        <v>39.6</v>
      </c>
      <c r="AP157">
        <v>20959.595959596001</v>
      </c>
      <c r="BA157">
        <v>3.6923076923076899E-2</v>
      </c>
      <c r="BB157">
        <v>0.72</v>
      </c>
      <c r="BD157">
        <v>19.5</v>
      </c>
    </row>
    <row r="158" spans="1:57" x14ac:dyDescent="0.25">
      <c r="A158" s="2" t="s">
        <v>76</v>
      </c>
      <c r="B158" s="31">
        <v>33813</v>
      </c>
      <c r="C158" s="11"/>
      <c r="V158"/>
      <c r="BE158">
        <v>108.333335876465</v>
      </c>
    </row>
    <row r="159" spans="1:57" x14ac:dyDescent="0.25">
      <c r="A159" s="2" t="s">
        <v>76</v>
      </c>
      <c r="B159" s="31">
        <v>33840</v>
      </c>
      <c r="C159" s="11"/>
      <c r="Q159">
        <v>4.43</v>
      </c>
      <c r="R159">
        <v>333.4</v>
      </c>
      <c r="V159"/>
      <c r="AE159">
        <v>7.9439252336448597E-3</v>
      </c>
      <c r="AF159">
        <v>0.17</v>
      </c>
      <c r="AG159">
        <v>21.4</v>
      </c>
      <c r="AJ159">
        <v>2.93</v>
      </c>
      <c r="AK159">
        <v>2.4354561101549099E-2</v>
      </c>
      <c r="AL159">
        <v>2.83</v>
      </c>
      <c r="AM159">
        <v>116.2</v>
      </c>
      <c r="AP159">
        <v>25215.1462994836</v>
      </c>
      <c r="BA159">
        <v>7.3033707865168499E-3</v>
      </c>
      <c r="BB159">
        <v>1.43</v>
      </c>
      <c r="BD159">
        <v>195.8</v>
      </c>
      <c r="BE159">
        <v>522.66665649414097</v>
      </c>
    </row>
    <row r="160" spans="1:57" x14ac:dyDescent="0.25">
      <c r="A160" s="2" t="s">
        <v>76</v>
      </c>
      <c r="B160" s="31">
        <v>33856</v>
      </c>
      <c r="C160" s="11"/>
      <c r="Q160">
        <v>3.77</v>
      </c>
      <c r="R160">
        <v>465.44</v>
      </c>
      <c r="V160"/>
      <c r="AE160">
        <v>4.6961325966850802E-3</v>
      </c>
      <c r="AF160">
        <v>0.17</v>
      </c>
      <c r="AG160">
        <v>36.200000000000003</v>
      </c>
      <c r="AJ160">
        <v>2.14</v>
      </c>
      <c r="AK160">
        <v>1.8013856812933E-2</v>
      </c>
      <c r="AL160">
        <v>1.56</v>
      </c>
      <c r="AM160">
        <v>86.6</v>
      </c>
      <c r="AP160">
        <v>24711.316397228598</v>
      </c>
      <c r="BA160">
        <v>4.5226130653266304E-3</v>
      </c>
      <c r="BB160">
        <v>1.35</v>
      </c>
      <c r="BD160">
        <v>298.5</v>
      </c>
      <c r="BE160">
        <v>344.69166564941401</v>
      </c>
    </row>
    <row r="161" spans="1:57" x14ac:dyDescent="0.25">
      <c r="A161" s="2" t="s">
        <v>76</v>
      </c>
      <c r="B161" s="31">
        <v>33877</v>
      </c>
      <c r="C161" s="11"/>
      <c r="Q161">
        <v>6.48</v>
      </c>
      <c r="R161">
        <v>1016.97</v>
      </c>
      <c r="V161"/>
      <c r="AE161">
        <v>4.2328042328042296E-3</v>
      </c>
      <c r="AF161">
        <v>0.32</v>
      </c>
      <c r="AG161">
        <v>75.599999999999994</v>
      </c>
      <c r="AJ161">
        <v>1.57</v>
      </c>
      <c r="AK161">
        <v>1.2739571589628001E-2</v>
      </c>
      <c r="AL161">
        <v>1.1299999999999999</v>
      </c>
      <c r="AM161">
        <v>88.7</v>
      </c>
      <c r="AP161">
        <v>17700.112739571599</v>
      </c>
      <c r="BA161">
        <v>2.9475799698542998E-3</v>
      </c>
      <c r="BB161">
        <v>1.76</v>
      </c>
      <c r="BD161">
        <v>597.1</v>
      </c>
      <c r="BE161">
        <v>493.055419921875</v>
      </c>
    </row>
    <row r="162" spans="1:57" x14ac:dyDescent="0.25">
      <c r="A162" s="2" t="s">
        <v>76</v>
      </c>
      <c r="B162" s="31">
        <v>33889</v>
      </c>
      <c r="C162" s="11"/>
      <c r="Q162">
        <v>9.17</v>
      </c>
      <c r="R162">
        <v>1272.1300000000001</v>
      </c>
      <c r="V162"/>
      <c r="AA162">
        <v>306.19</v>
      </c>
      <c r="AE162">
        <v>4.3026706231453996E-3</v>
      </c>
      <c r="AF162">
        <v>0.57999999999999996</v>
      </c>
      <c r="AG162">
        <v>134.80000000000001</v>
      </c>
      <c r="AJ162">
        <v>0.72</v>
      </c>
      <c r="AK162">
        <v>8.8607594936708899E-3</v>
      </c>
      <c r="AL162">
        <v>0.42</v>
      </c>
      <c r="AM162">
        <v>47.4</v>
      </c>
      <c r="AP162">
        <v>15189.873417721499</v>
      </c>
      <c r="BA162">
        <v>2.4185746533376298E-3</v>
      </c>
      <c r="BB162">
        <v>1.5</v>
      </c>
      <c r="BD162">
        <v>620.20000000000005</v>
      </c>
      <c r="BE162">
        <v>287.569580078125</v>
      </c>
    </row>
    <row r="163" spans="1:57" x14ac:dyDescent="0.25">
      <c r="A163" s="2" t="s">
        <v>76</v>
      </c>
      <c r="B163" s="31">
        <v>33907</v>
      </c>
      <c r="C163" s="11"/>
      <c r="Q163">
        <v>7.49</v>
      </c>
      <c r="R163">
        <v>1229.53</v>
      </c>
      <c r="V163">
        <v>1.3899999999999999E-2</v>
      </c>
      <c r="W163">
        <v>4.0099999999999997E-2</v>
      </c>
      <c r="X163">
        <v>5.76</v>
      </c>
      <c r="Y163">
        <v>10299.34</v>
      </c>
      <c r="Z163">
        <v>7.92</v>
      </c>
      <c r="AA163">
        <v>412.91</v>
      </c>
      <c r="AQ163" t="s">
        <v>925</v>
      </c>
      <c r="AU163">
        <v>90</v>
      </c>
      <c r="BD163">
        <v>431.7</v>
      </c>
      <c r="BE163">
        <v>304.72207641601602</v>
      </c>
    </row>
    <row r="164" spans="1:57" x14ac:dyDescent="0.25">
      <c r="A164" s="2" t="s">
        <v>303</v>
      </c>
      <c r="B164" s="31">
        <v>33981</v>
      </c>
      <c r="C164" s="11"/>
      <c r="R164">
        <v>3.0270000000000001</v>
      </c>
      <c r="V164"/>
      <c r="AA164">
        <v>0</v>
      </c>
      <c r="AJ164">
        <v>6.8699999999999997E-2</v>
      </c>
      <c r="AU164">
        <v>12.57</v>
      </c>
    </row>
    <row r="165" spans="1:57" x14ac:dyDescent="0.25">
      <c r="A165" s="2" t="s">
        <v>303</v>
      </c>
      <c r="B165" s="31">
        <v>33991</v>
      </c>
      <c r="C165" s="11"/>
      <c r="R165">
        <v>10.95</v>
      </c>
      <c r="V165"/>
      <c r="AA165">
        <v>0</v>
      </c>
      <c r="AJ165">
        <v>0.23719999999999999</v>
      </c>
      <c r="AU165">
        <v>22.27</v>
      </c>
    </row>
    <row r="166" spans="1:57" x14ac:dyDescent="0.25">
      <c r="A166" s="2" t="s">
        <v>303</v>
      </c>
      <c r="B166" s="31">
        <v>34001</v>
      </c>
      <c r="C166" s="11"/>
      <c r="R166">
        <v>43.87</v>
      </c>
      <c r="V166"/>
      <c r="AA166">
        <v>0</v>
      </c>
      <c r="AJ166">
        <v>0.86950000000000005</v>
      </c>
      <c r="AU166">
        <v>25.47</v>
      </c>
    </row>
    <row r="167" spans="1:57" x14ac:dyDescent="0.25">
      <c r="A167" s="2" t="s">
        <v>303</v>
      </c>
      <c r="B167" s="31">
        <v>34009</v>
      </c>
      <c r="C167" s="11"/>
      <c r="R167">
        <v>95.3</v>
      </c>
      <c r="V167"/>
      <c r="AA167">
        <v>0</v>
      </c>
      <c r="AJ167">
        <v>2.0950000000000002</v>
      </c>
      <c r="AU167">
        <v>28.9</v>
      </c>
    </row>
    <row r="168" spans="1:57" x14ac:dyDescent="0.25">
      <c r="A168" s="2" t="s">
        <v>303</v>
      </c>
      <c r="B168" s="31">
        <v>34016</v>
      </c>
      <c r="C168" s="11"/>
      <c r="R168">
        <v>181.2</v>
      </c>
      <c r="V168"/>
      <c r="AA168">
        <v>0</v>
      </c>
      <c r="AJ168">
        <v>3.5640000000000001</v>
      </c>
      <c r="AU168">
        <v>30.87</v>
      </c>
    </row>
    <row r="169" spans="1:57" x14ac:dyDescent="0.25">
      <c r="A169" s="2" t="s">
        <v>303</v>
      </c>
      <c r="B169" s="31">
        <v>34023</v>
      </c>
      <c r="C169" s="11"/>
      <c r="R169">
        <v>250.3</v>
      </c>
      <c r="V169"/>
      <c r="AA169">
        <v>0</v>
      </c>
      <c r="AJ169">
        <v>4.8310000000000004</v>
      </c>
      <c r="AU169">
        <v>32.020000000000003</v>
      </c>
    </row>
    <row r="170" spans="1:57" x14ac:dyDescent="0.25">
      <c r="A170" s="2" t="s">
        <v>303</v>
      </c>
      <c r="B170" s="31">
        <v>34030</v>
      </c>
      <c r="C170" s="11"/>
      <c r="R170">
        <v>365.1</v>
      </c>
      <c r="V170"/>
      <c r="AA170">
        <v>0</v>
      </c>
      <c r="AJ170">
        <v>6.13</v>
      </c>
      <c r="AU170">
        <v>32.17</v>
      </c>
    </row>
    <row r="171" spans="1:57" x14ac:dyDescent="0.25">
      <c r="A171" s="2" t="s">
        <v>303</v>
      </c>
      <c r="B171" s="31">
        <v>34037</v>
      </c>
      <c r="C171" s="11"/>
      <c r="R171">
        <v>510.2</v>
      </c>
      <c r="V171"/>
      <c r="AA171">
        <v>0</v>
      </c>
      <c r="AJ171">
        <v>5.8120000000000003</v>
      </c>
      <c r="AU171">
        <v>40.07</v>
      </c>
    </row>
    <row r="172" spans="1:57" x14ac:dyDescent="0.25">
      <c r="A172" s="2" t="s">
        <v>303</v>
      </c>
      <c r="B172" s="31">
        <v>34044</v>
      </c>
      <c r="C172" s="11"/>
      <c r="R172">
        <v>604.5</v>
      </c>
      <c r="V172"/>
      <c r="AA172">
        <v>0</v>
      </c>
      <c r="AU172">
        <v>53.07</v>
      </c>
    </row>
    <row r="173" spans="1:57" x14ac:dyDescent="0.25">
      <c r="A173" s="2" t="s">
        <v>303</v>
      </c>
      <c r="B173" s="31">
        <v>34051</v>
      </c>
      <c r="C173" s="11"/>
      <c r="R173">
        <v>795.5</v>
      </c>
      <c r="V173"/>
      <c r="AA173">
        <v>0</v>
      </c>
      <c r="AU173">
        <v>65.27</v>
      </c>
    </row>
    <row r="174" spans="1:57" x14ac:dyDescent="0.25">
      <c r="A174" s="2" t="s">
        <v>303</v>
      </c>
      <c r="B174" s="31">
        <v>34059</v>
      </c>
      <c r="C174" s="11"/>
      <c r="R174">
        <v>1091.7</v>
      </c>
      <c r="V174"/>
      <c r="AA174">
        <v>25.75</v>
      </c>
      <c r="AJ174">
        <v>4.7279999999999998</v>
      </c>
      <c r="AU174">
        <v>72.900000000000006</v>
      </c>
    </row>
    <row r="175" spans="1:57" x14ac:dyDescent="0.25">
      <c r="A175" s="2" t="s">
        <v>303</v>
      </c>
      <c r="B175" s="31">
        <v>34066</v>
      </c>
      <c r="C175" s="11"/>
      <c r="R175">
        <v>1340.2</v>
      </c>
      <c r="V175"/>
      <c r="AA175">
        <v>108.7</v>
      </c>
      <c r="AJ175">
        <v>4.6239999999999997</v>
      </c>
      <c r="AU175">
        <v>82.45</v>
      </c>
    </row>
    <row r="176" spans="1:57" x14ac:dyDescent="0.25">
      <c r="A176" s="2" t="s">
        <v>303</v>
      </c>
      <c r="B176" s="31">
        <v>34073</v>
      </c>
      <c r="C176" s="11"/>
      <c r="R176">
        <v>1554.9</v>
      </c>
      <c r="V176"/>
      <c r="AA176">
        <v>291.2</v>
      </c>
      <c r="AJ176">
        <v>4.5910000000000002</v>
      </c>
      <c r="AU176">
        <v>85.3</v>
      </c>
    </row>
    <row r="177" spans="1:47" x14ac:dyDescent="0.25">
      <c r="A177" s="2" t="s">
        <v>303</v>
      </c>
      <c r="B177" s="31">
        <v>34080</v>
      </c>
      <c r="C177" s="11"/>
      <c r="R177">
        <v>1921.3</v>
      </c>
      <c r="V177"/>
      <c r="AA177">
        <v>562.9</v>
      </c>
      <c r="AJ177">
        <v>3.9249999999999998</v>
      </c>
      <c r="AU177">
        <v>86.85</v>
      </c>
    </row>
    <row r="178" spans="1:47" x14ac:dyDescent="0.25">
      <c r="A178" s="2" t="s">
        <v>303</v>
      </c>
      <c r="B178" s="31">
        <v>34087</v>
      </c>
      <c r="C178" s="11"/>
      <c r="R178">
        <v>1881.4</v>
      </c>
      <c r="V178"/>
      <c r="AA178">
        <v>724.9</v>
      </c>
      <c r="AJ178">
        <v>1.7829999999999999</v>
      </c>
      <c r="AU178">
        <v>88.45</v>
      </c>
    </row>
    <row r="179" spans="1:47" x14ac:dyDescent="0.25">
      <c r="A179" s="2" t="s">
        <v>303</v>
      </c>
      <c r="B179" s="31">
        <v>34094</v>
      </c>
      <c r="C179" s="11"/>
      <c r="R179">
        <v>1711.6</v>
      </c>
      <c r="V179"/>
      <c r="AA179">
        <v>755.1</v>
      </c>
      <c r="AJ179">
        <v>0.20250000000000001</v>
      </c>
      <c r="AU179">
        <v>89.92</v>
      </c>
    </row>
    <row r="180" spans="1:47" x14ac:dyDescent="0.25">
      <c r="A180" s="2" t="s">
        <v>303</v>
      </c>
      <c r="B180" s="31">
        <v>34101</v>
      </c>
      <c r="C180" s="11"/>
      <c r="R180">
        <v>2069.5</v>
      </c>
      <c r="V180"/>
      <c r="AA180">
        <v>900.8</v>
      </c>
      <c r="AJ180">
        <v>8.9999999999999993E-3</v>
      </c>
      <c r="AU180">
        <v>93</v>
      </c>
    </row>
    <row r="181" spans="1:47" x14ac:dyDescent="0.25">
      <c r="A181" s="2" t="s">
        <v>303</v>
      </c>
      <c r="B181" s="31">
        <v>34108</v>
      </c>
      <c r="C181" s="11"/>
      <c r="R181">
        <v>1552.3</v>
      </c>
      <c r="V181"/>
      <c r="W181">
        <v>4.6450000000000005E-2</v>
      </c>
      <c r="Y181">
        <v>15821.3132400431</v>
      </c>
      <c r="AA181">
        <v>734.9</v>
      </c>
      <c r="AJ181">
        <v>0</v>
      </c>
      <c r="AQ181" t="s">
        <v>925</v>
      </c>
      <c r="AU181">
        <v>93</v>
      </c>
    </row>
    <row r="182" spans="1:47" x14ac:dyDescent="0.25">
      <c r="A182" s="2" t="s">
        <v>305</v>
      </c>
      <c r="B182" s="31">
        <v>33981</v>
      </c>
      <c r="C182" s="11"/>
      <c r="R182">
        <v>3.117</v>
      </c>
      <c r="V182"/>
      <c r="AA182">
        <v>0</v>
      </c>
      <c r="AJ182">
        <v>7.2700000000000001E-2</v>
      </c>
      <c r="AU182">
        <v>12.42</v>
      </c>
    </row>
    <row r="183" spans="1:47" x14ac:dyDescent="0.25">
      <c r="A183" s="2" t="s">
        <v>305</v>
      </c>
      <c r="B183" s="31">
        <v>33991</v>
      </c>
      <c r="C183" s="11"/>
      <c r="R183">
        <v>12.2</v>
      </c>
      <c r="V183"/>
      <c r="AA183">
        <v>0</v>
      </c>
      <c r="AJ183">
        <v>0.2712</v>
      </c>
      <c r="AU183">
        <v>22.37</v>
      </c>
    </row>
    <row r="184" spans="1:47" x14ac:dyDescent="0.25">
      <c r="A184" s="2" t="s">
        <v>305</v>
      </c>
      <c r="B184" s="31">
        <v>34001</v>
      </c>
      <c r="C184" s="11"/>
      <c r="R184">
        <v>45.56</v>
      </c>
      <c r="V184"/>
      <c r="AA184">
        <v>0</v>
      </c>
      <c r="AJ184">
        <v>0.92249999999999999</v>
      </c>
      <c r="AU184">
        <v>25.57</v>
      </c>
    </row>
    <row r="185" spans="1:47" x14ac:dyDescent="0.25">
      <c r="A185" s="2" t="s">
        <v>305</v>
      </c>
      <c r="B185" s="31">
        <v>34009</v>
      </c>
      <c r="C185" s="11"/>
      <c r="R185">
        <v>88.95</v>
      </c>
      <c r="V185"/>
      <c r="AA185">
        <v>0</v>
      </c>
      <c r="AJ185">
        <v>1.946</v>
      </c>
      <c r="AU185">
        <v>28.17</v>
      </c>
    </row>
    <row r="186" spans="1:47" x14ac:dyDescent="0.25">
      <c r="A186" s="2" t="s">
        <v>305</v>
      </c>
      <c r="B186" s="31">
        <v>34016</v>
      </c>
      <c r="C186" s="11"/>
      <c r="R186">
        <v>177.5</v>
      </c>
      <c r="V186"/>
      <c r="AA186">
        <v>0</v>
      </c>
      <c r="AJ186">
        <v>3.48</v>
      </c>
      <c r="AU186">
        <v>30.8</v>
      </c>
    </row>
    <row r="187" spans="1:47" x14ac:dyDescent="0.25">
      <c r="A187" s="2" t="s">
        <v>305</v>
      </c>
      <c r="B187" s="31">
        <v>34023</v>
      </c>
      <c r="C187" s="11"/>
      <c r="R187">
        <v>270.39999999999998</v>
      </c>
      <c r="V187"/>
      <c r="AA187">
        <v>0</v>
      </c>
      <c r="AJ187">
        <v>5.3129999999999997</v>
      </c>
      <c r="AU187">
        <v>31.92</v>
      </c>
    </row>
    <row r="188" spans="1:47" x14ac:dyDescent="0.25">
      <c r="A188" s="2" t="s">
        <v>305</v>
      </c>
      <c r="B188" s="31">
        <v>34030</v>
      </c>
      <c r="C188" s="11"/>
      <c r="R188">
        <v>359.2</v>
      </c>
      <c r="V188"/>
      <c r="AA188">
        <v>0</v>
      </c>
      <c r="AJ188">
        <v>5.9569999999999999</v>
      </c>
      <c r="AU188">
        <v>32.32</v>
      </c>
    </row>
    <row r="189" spans="1:47" x14ac:dyDescent="0.25">
      <c r="A189" s="2" t="s">
        <v>305</v>
      </c>
      <c r="B189" s="31">
        <v>34037</v>
      </c>
      <c r="C189" s="11"/>
      <c r="R189">
        <v>527.20000000000005</v>
      </c>
      <c r="V189"/>
      <c r="AA189">
        <v>0</v>
      </c>
      <c r="AJ189">
        <v>6.7050000000000001</v>
      </c>
      <c r="AU189">
        <v>40</v>
      </c>
    </row>
    <row r="190" spans="1:47" x14ac:dyDescent="0.25">
      <c r="A190" s="2" t="s">
        <v>305</v>
      </c>
      <c r="B190" s="31">
        <v>34044</v>
      </c>
      <c r="C190" s="11"/>
      <c r="R190">
        <v>616.6</v>
      </c>
      <c r="V190"/>
      <c r="AA190">
        <v>0</v>
      </c>
      <c r="AU190">
        <v>52.57</v>
      </c>
    </row>
    <row r="191" spans="1:47" x14ac:dyDescent="0.25">
      <c r="A191" s="2" t="s">
        <v>305</v>
      </c>
      <c r="B191" s="31">
        <v>34051</v>
      </c>
      <c r="C191" s="11"/>
      <c r="R191">
        <v>757.4</v>
      </c>
      <c r="V191"/>
      <c r="AA191">
        <v>0</v>
      </c>
      <c r="AU191">
        <v>62.22</v>
      </c>
    </row>
    <row r="192" spans="1:47" x14ac:dyDescent="0.25">
      <c r="A192" s="2" t="s">
        <v>305</v>
      </c>
      <c r="B192" s="31">
        <v>34059</v>
      </c>
      <c r="C192" s="11"/>
      <c r="R192">
        <v>1184.4000000000001</v>
      </c>
      <c r="V192"/>
      <c r="AA192">
        <v>16.77</v>
      </c>
      <c r="AJ192">
        <v>6.4290000000000003</v>
      </c>
      <c r="AU192">
        <v>72.7</v>
      </c>
    </row>
    <row r="193" spans="1:47" x14ac:dyDescent="0.25">
      <c r="A193" s="2" t="s">
        <v>305</v>
      </c>
      <c r="B193" s="31">
        <v>34066</v>
      </c>
      <c r="C193" s="11"/>
      <c r="R193">
        <v>1395.1</v>
      </c>
      <c r="V193"/>
      <c r="AA193">
        <v>78.25</v>
      </c>
      <c r="AJ193">
        <v>5.7450000000000001</v>
      </c>
      <c r="AU193">
        <v>82.97</v>
      </c>
    </row>
    <row r="194" spans="1:47" x14ac:dyDescent="0.25">
      <c r="A194" s="2" t="s">
        <v>305</v>
      </c>
      <c r="B194" s="31">
        <v>34073</v>
      </c>
      <c r="C194" s="11"/>
      <c r="R194">
        <v>1573.5</v>
      </c>
      <c r="V194"/>
      <c r="AA194">
        <v>228.5</v>
      </c>
      <c r="AJ194">
        <v>5.6529999999999996</v>
      </c>
      <c r="AU194">
        <v>85.15</v>
      </c>
    </row>
    <row r="195" spans="1:47" x14ac:dyDescent="0.25">
      <c r="A195" s="2" t="s">
        <v>305</v>
      </c>
      <c r="B195" s="31">
        <v>34080</v>
      </c>
      <c r="C195" s="11"/>
      <c r="R195">
        <v>1952.4</v>
      </c>
      <c r="V195"/>
      <c r="AA195">
        <v>479.6</v>
      </c>
      <c r="AJ195">
        <v>5.8819999999999997</v>
      </c>
      <c r="AU195">
        <v>86.92</v>
      </c>
    </row>
    <row r="196" spans="1:47" x14ac:dyDescent="0.25">
      <c r="A196" s="2" t="s">
        <v>305</v>
      </c>
      <c r="B196" s="31">
        <v>34087</v>
      </c>
      <c r="C196" s="11"/>
      <c r="R196">
        <v>1807.5</v>
      </c>
      <c r="V196"/>
      <c r="AA196">
        <v>616.9</v>
      </c>
      <c r="AJ196">
        <v>4.2859999999999996</v>
      </c>
      <c r="AU196">
        <v>88.39</v>
      </c>
    </row>
    <row r="197" spans="1:47" x14ac:dyDescent="0.25">
      <c r="A197" s="2" t="s">
        <v>305</v>
      </c>
      <c r="B197" s="31">
        <v>34094</v>
      </c>
      <c r="C197" s="11"/>
      <c r="R197">
        <v>2185.6999999999998</v>
      </c>
      <c r="V197"/>
      <c r="AA197">
        <v>919.6</v>
      </c>
      <c r="AJ197">
        <v>2.5920000000000001</v>
      </c>
      <c r="AU197">
        <v>88.97</v>
      </c>
    </row>
    <row r="198" spans="1:47" x14ac:dyDescent="0.25">
      <c r="A198" s="2" t="s">
        <v>305</v>
      </c>
      <c r="B198" s="31">
        <v>34101</v>
      </c>
      <c r="C198" s="11"/>
      <c r="R198">
        <v>2081.6999999999998</v>
      </c>
      <c r="V198"/>
      <c r="AA198">
        <v>853.4</v>
      </c>
      <c r="AJ198">
        <v>0.23269999999999999</v>
      </c>
      <c r="AU198">
        <v>92.52</v>
      </c>
    </row>
    <row r="199" spans="1:47" x14ac:dyDescent="0.25">
      <c r="A199" s="2" t="s">
        <v>305</v>
      </c>
      <c r="B199" s="31">
        <v>34108</v>
      </c>
      <c r="C199" s="11"/>
      <c r="R199">
        <v>1983.2</v>
      </c>
      <c r="V199"/>
      <c r="W199">
        <v>4.7130000000000005E-2</v>
      </c>
      <c r="Y199">
        <v>19452.5779758116</v>
      </c>
      <c r="AA199">
        <v>916.8</v>
      </c>
      <c r="AJ199">
        <v>2.1700000000000001E-2</v>
      </c>
      <c r="AQ199" t="s">
        <v>925</v>
      </c>
      <c r="AU199">
        <v>93</v>
      </c>
    </row>
    <row r="200" spans="1:47" x14ac:dyDescent="0.25">
      <c r="A200" s="2" t="s">
        <v>302</v>
      </c>
      <c r="B200" s="31">
        <v>33981</v>
      </c>
      <c r="C200" s="11"/>
      <c r="R200">
        <v>3.3479999999999999</v>
      </c>
      <c r="V200"/>
      <c r="AA200">
        <v>0</v>
      </c>
      <c r="AJ200">
        <v>7.6200000000000004E-2</v>
      </c>
      <c r="AU200">
        <v>12.72</v>
      </c>
    </row>
    <row r="201" spans="1:47" x14ac:dyDescent="0.25">
      <c r="A201" s="2" t="s">
        <v>302</v>
      </c>
      <c r="B201" s="31">
        <v>33991</v>
      </c>
      <c r="C201" s="11"/>
      <c r="R201">
        <v>11.65</v>
      </c>
      <c r="V201"/>
      <c r="AA201">
        <v>0</v>
      </c>
      <c r="AJ201">
        <v>0.26369999999999999</v>
      </c>
      <c r="AU201">
        <v>22.45</v>
      </c>
    </row>
    <row r="202" spans="1:47" x14ac:dyDescent="0.25">
      <c r="A202" s="2" t="s">
        <v>302</v>
      </c>
      <c r="B202" s="31">
        <v>34001</v>
      </c>
      <c r="C202" s="11"/>
      <c r="R202">
        <v>41.12</v>
      </c>
      <c r="V202"/>
      <c r="AA202">
        <v>0</v>
      </c>
      <c r="AJ202">
        <v>0.85219999999999996</v>
      </c>
      <c r="AU202">
        <v>25.02</v>
      </c>
    </row>
    <row r="203" spans="1:47" x14ac:dyDescent="0.25">
      <c r="A203" s="2" t="s">
        <v>302</v>
      </c>
      <c r="B203" s="31">
        <v>34009</v>
      </c>
      <c r="C203" s="11"/>
      <c r="R203">
        <v>81.66</v>
      </c>
      <c r="V203"/>
      <c r="AA203">
        <v>0</v>
      </c>
      <c r="AJ203">
        <v>1.823</v>
      </c>
      <c r="AU203">
        <v>27.72</v>
      </c>
    </row>
    <row r="204" spans="1:47" x14ac:dyDescent="0.25">
      <c r="A204" s="2" t="s">
        <v>302</v>
      </c>
      <c r="B204" s="31">
        <v>34016</v>
      </c>
      <c r="C204" s="11"/>
      <c r="R204">
        <v>164.2</v>
      </c>
      <c r="V204"/>
      <c r="AA204">
        <v>0</v>
      </c>
      <c r="AJ204">
        <v>3.3210000000000002</v>
      </c>
      <c r="AU204">
        <v>31.17</v>
      </c>
    </row>
    <row r="205" spans="1:47" x14ac:dyDescent="0.25">
      <c r="A205" s="2" t="s">
        <v>302</v>
      </c>
      <c r="B205" s="31">
        <v>34023</v>
      </c>
      <c r="C205" s="11"/>
      <c r="R205">
        <v>239.8</v>
      </c>
      <c r="V205"/>
      <c r="AA205">
        <v>0</v>
      </c>
      <c r="AJ205">
        <v>4.9450000000000003</v>
      </c>
      <c r="AU205">
        <v>32.049999999999997</v>
      </c>
    </row>
    <row r="206" spans="1:47" x14ac:dyDescent="0.25">
      <c r="A206" s="2" t="s">
        <v>302</v>
      </c>
      <c r="B206" s="31">
        <v>34030</v>
      </c>
      <c r="C206" s="11"/>
      <c r="R206">
        <v>311.3</v>
      </c>
      <c r="V206"/>
      <c r="AA206">
        <v>0</v>
      </c>
      <c r="AJ206">
        <v>5.3760000000000003</v>
      </c>
      <c r="AU206">
        <v>32.200000000000003</v>
      </c>
    </row>
    <row r="207" spans="1:47" x14ac:dyDescent="0.25">
      <c r="A207" s="2" t="s">
        <v>302</v>
      </c>
      <c r="B207" s="31">
        <v>34037</v>
      </c>
      <c r="C207" s="11"/>
      <c r="R207">
        <v>456.1</v>
      </c>
      <c r="V207"/>
      <c r="AA207">
        <v>0</v>
      </c>
      <c r="AJ207">
        <v>5.5259999999999998</v>
      </c>
      <c r="AU207">
        <v>38.57</v>
      </c>
    </row>
    <row r="208" spans="1:47" x14ac:dyDescent="0.25">
      <c r="A208" s="2" t="s">
        <v>302</v>
      </c>
      <c r="B208" s="31">
        <v>34044</v>
      </c>
      <c r="C208" s="11"/>
      <c r="R208">
        <v>535.9</v>
      </c>
      <c r="V208"/>
      <c r="AA208">
        <v>0</v>
      </c>
      <c r="AJ208">
        <v>8.0739999999999998</v>
      </c>
      <c r="AU208">
        <v>49.77</v>
      </c>
    </row>
    <row r="209" spans="1:47" x14ac:dyDescent="0.25">
      <c r="A209" s="2" t="s">
        <v>302</v>
      </c>
      <c r="B209" s="31">
        <v>34051</v>
      </c>
      <c r="C209" s="11"/>
      <c r="R209">
        <v>637.79999999999995</v>
      </c>
      <c r="V209"/>
      <c r="AA209">
        <v>0</v>
      </c>
      <c r="AU209">
        <v>61.4</v>
      </c>
    </row>
    <row r="210" spans="1:47" x14ac:dyDescent="0.25">
      <c r="A210" s="2" t="s">
        <v>302</v>
      </c>
      <c r="B210" s="31">
        <v>34059</v>
      </c>
      <c r="C210" s="11"/>
      <c r="R210">
        <v>899.6</v>
      </c>
      <c r="V210"/>
      <c r="AA210">
        <v>12.78</v>
      </c>
      <c r="AJ210">
        <v>5.2939999999999996</v>
      </c>
      <c r="AU210">
        <v>71.819999999999993</v>
      </c>
    </row>
    <row r="211" spans="1:47" x14ac:dyDescent="0.25">
      <c r="A211" s="2" t="s">
        <v>302</v>
      </c>
      <c r="B211" s="31">
        <v>34066</v>
      </c>
      <c r="C211" s="11"/>
      <c r="R211">
        <v>1112.7</v>
      </c>
      <c r="V211"/>
      <c r="AA211">
        <v>59.48</v>
      </c>
      <c r="AJ211">
        <v>5.1580000000000004</v>
      </c>
      <c r="AU211">
        <v>82.32</v>
      </c>
    </row>
    <row r="212" spans="1:47" x14ac:dyDescent="0.25">
      <c r="A212" s="2" t="s">
        <v>302</v>
      </c>
      <c r="B212" s="31">
        <v>34073</v>
      </c>
      <c r="C212" s="11"/>
      <c r="R212">
        <v>1206.9000000000001</v>
      </c>
      <c r="V212"/>
      <c r="AA212">
        <v>172.2</v>
      </c>
      <c r="AJ212">
        <v>4.1230000000000002</v>
      </c>
      <c r="AU212">
        <v>84.07</v>
      </c>
    </row>
    <row r="213" spans="1:47" x14ac:dyDescent="0.25">
      <c r="A213" s="2" t="s">
        <v>302</v>
      </c>
      <c r="B213" s="31">
        <v>34080</v>
      </c>
      <c r="C213" s="11"/>
      <c r="R213">
        <v>1435.7</v>
      </c>
      <c r="V213"/>
      <c r="AA213">
        <v>364.1</v>
      </c>
      <c r="AJ213">
        <v>3.403</v>
      </c>
      <c r="AU213">
        <v>86.25</v>
      </c>
    </row>
    <row r="214" spans="1:47" x14ac:dyDescent="0.25">
      <c r="A214" s="2" t="s">
        <v>302</v>
      </c>
      <c r="B214" s="31">
        <v>34087</v>
      </c>
      <c r="C214" s="11"/>
      <c r="R214">
        <v>1519.5</v>
      </c>
      <c r="V214"/>
      <c r="AA214">
        <v>534.79999999999995</v>
      </c>
      <c r="AJ214">
        <v>2.2160000000000002</v>
      </c>
      <c r="AU214">
        <v>87.07</v>
      </c>
    </row>
    <row r="215" spans="1:47" x14ac:dyDescent="0.25">
      <c r="A215" s="2" t="s">
        <v>302</v>
      </c>
      <c r="B215" s="31">
        <v>34094</v>
      </c>
      <c r="C215" s="11"/>
      <c r="R215">
        <v>1522</v>
      </c>
      <c r="V215"/>
      <c r="AA215">
        <v>637.79999999999995</v>
      </c>
      <c r="AJ215">
        <v>0.6552</v>
      </c>
      <c r="AU215">
        <v>88.62</v>
      </c>
    </row>
    <row r="216" spans="1:47" x14ac:dyDescent="0.25">
      <c r="A216" s="2" t="s">
        <v>302</v>
      </c>
      <c r="B216" s="31">
        <v>34101</v>
      </c>
      <c r="C216" s="11"/>
      <c r="R216">
        <v>1540.9</v>
      </c>
      <c r="V216"/>
      <c r="AA216">
        <v>668.8</v>
      </c>
      <c r="AJ216">
        <v>5.7000000000000002E-2</v>
      </c>
      <c r="AU216">
        <v>92.95</v>
      </c>
    </row>
    <row r="217" spans="1:47" x14ac:dyDescent="0.25">
      <c r="A217" s="2" t="s">
        <v>302</v>
      </c>
      <c r="B217" s="31">
        <v>34108</v>
      </c>
      <c r="C217" s="11"/>
      <c r="R217">
        <v>1491.3</v>
      </c>
      <c r="V217"/>
      <c r="AA217">
        <v>676.8</v>
      </c>
      <c r="AJ217">
        <v>6.9999999999999999E-4</v>
      </c>
      <c r="AQ217" t="s">
        <v>925</v>
      </c>
      <c r="AU217">
        <v>93</v>
      </c>
    </row>
    <row r="218" spans="1:47" x14ac:dyDescent="0.25">
      <c r="A218" s="2" t="s">
        <v>304</v>
      </c>
      <c r="B218" s="31">
        <v>33981</v>
      </c>
      <c r="C218" s="11"/>
      <c r="R218">
        <v>3.145</v>
      </c>
      <c r="V218"/>
      <c r="AA218">
        <v>0</v>
      </c>
      <c r="AJ218">
        <v>7.0499999999999993E-2</v>
      </c>
      <c r="AU218">
        <v>12.77</v>
      </c>
    </row>
    <row r="219" spans="1:47" x14ac:dyDescent="0.25">
      <c r="A219" s="2" t="s">
        <v>304</v>
      </c>
      <c r="B219" s="31">
        <v>33991</v>
      </c>
      <c r="C219" s="11"/>
      <c r="R219">
        <v>11.09</v>
      </c>
      <c r="V219"/>
      <c r="AA219">
        <v>0</v>
      </c>
      <c r="AJ219">
        <v>0.25750000000000001</v>
      </c>
      <c r="AU219">
        <v>22.25</v>
      </c>
    </row>
    <row r="220" spans="1:47" x14ac:dyDescent="0.25">
      <c r="A220" s="2" t="s">
        <v>304</v>
      </c>
      <c r="B220" s="31">
        <v>34001</v>
      </c>
      <c r="C220" s="11"/>
      <c r="R220">
        <v>39.700000000000003</v>
      </c>
      <c r="V220"/>
      <c r="AA220">
        <v>0</v>
      </c>
      <c r="AJ220">
        <v>0.83499999999999996</v>
      </c>
      <c r="AU220">
        <v>24.97</v>
      </c>
    </row>
    <row r="221" spans="1:47" x14ac:dyDescent="0.25">
      <c r="A221" s="2" t="s">
        <v>304</v>
      </c>
      <c r="B221" s="31">
        <v>34009</v>
      </c>
      <c r="C221" s="11"/>
      <c r="R221">
        <v>75.72</v>
      </c>
      <c r="V221"/>
      <c r="AA221">
        <v>0</v>
      </c>
      <c r="AJ221">
        <v>1.7170000000000001</v>
      </c>
      <c r="AU221">
        <v>28.02</v>
      </c>
    </row>
    <row r="222" spans="1:47" x14ac:dyDescent="0.25">
      <c r="A222" s="2" t="s">
        <v>304</v>
      </c>
      <c r="B222" s="31">
        <v>34016</v>
      </c>
      <c r="C222" s="11"/>
      <c r="R222">
        <v>166.9</v>
      </c>
      <c r="V222"/>
      <c r="AA222">
        <v>0</v>
      </c>
      <c r="AJ222">
        <v>3.4830000000000001</v>
      </c>
      <c r="AU222">
        <v>30.92</v>
      </c>
    </row>
    <row r="223" spans="1:47" x14ac:dyDescent="0.25">
      <c r="A223" s="2" t="s">
        <v>304</v>
      </c>
      <c r="B223" s="31">
        <v>34023</v>
      </c>
      <c r="C223" s="11"/>
      <c r="R223">
        <v>225.6</v>
      </c>
      <c r="V223"/>
      <c r="AA223">
        <v>0</v>
      </c>
      <c r="AJ223">
        <v>4.9390000000000001</v>
      </c>
      <c r="AU223">
        <v>32</v>
      </c>
    </row>
    <row r="224" spans="1:47" x14ac:dyDescent="0.25">
      <c r="A224" s="2" t="s">
        <v>304</v>
      </c>
      <c r="B224" s="31">
        <v>34030</v>
      </c>
      <c r="C224" s="11"/>
      <c r="R224">
        <v>321</v>
      </c>
      <c r="V224"/>
      <c r="AA224">
        <v>0</v>
      </c>
      <c r="AJ224">
        <v>5.42</v>
      </c>
      <c r="AU224">
        <v>32.119999999999997</v>
      </c>
    </row>
    <row r="225" spans="1:47" x14ac:dyDescent="0.25">
      <c r="A225" s="2" t="s">
        <v>304</v>
      </c>
      <c r="B225" s="31">
        <v>34037</v>
      </c>
      <c r="C225" s="11"/>
      <c r="R225">
        <v>464.7</v>
      </c>
      <c r="V225"/>
      <c r="AA225">
        <v>0</v>
      </c>
      <c r="AJ225">
        <v>5.7080000000000002</v>
      </c>
      <c r="AU225">
        <v>38.299999999999997</v>
      </c>
    </row>
    <row r="226" spans="1:47" x14ac:dyDescent="0.25">
      <c r="A226" s="2" t="s">
        <v>304</v>
      </c>
      <c r="B226" s="31">
        <v>34044</v>
      </c>
      <c r="C226" s="11"/>
      <c r="R226">
        <v>541.5</v>
      </c>
      <c r="V226"/>
      <c r="AA226">
        <v>0</v>
      </c>
      <c r="AJ226">
        <v>6.9489999999999998</v>
      </c>
      <c r="AU226">
        <v>47.72</v>
      </c>
    </row>
    <row r="227" spans="1:47" x14ac:dyDescent="0.25">
      <c r="A227" s="2" t="s">
        <v>304</v>
      </c>
      <c r="B227" s="31">
        <v>34051</v>
      </c>
      <c r="C227" s="11"/>
      <c r="R227">
        <v>637.5</v>
      </c>
      <c r="V227"/>
      <c r="AA227">
        <v>0</v>
      </c>
      <c r="AU227">
        <v>58.52</v>
      </c>
    </row>
    <row r="228" spans="1:47" x14ac:dyDescent="0.25">
      <c r="A228" s="2" t="s">
        <v>304</v>
      </c>
      <c r="B228" s="31">
        <v>34059</v>
      </c>
      <c r="C228" s="11"/>
      <c r="R228">
        <v>1027.8</v>
      </c>
      <c r="V228"/>
      <c r="AA228">
        <v>5.7949999999999999</v>
      </c>
      <c r="AJ228">
        <v>6.2</v>
      </c>
      <c r="AU228">
        <v>71.22</v>
      </c>
    </row>
    <row r="229" spans="1:47" x14ac:dyDescent="0.25">
      <c r="A229" s="2" t="s">
        <v>304</v>
      </c>
      <c r="B229" s="31">
        <v>34066</v>
      </c>
      <c r="C229" s="11"/>
      <c r="R229">
        <v>1128.2</v>
      </c>
      <c r="V229"/>
      <c r="AA229">
        <v>39.74</v>
      </c>
      <c r="AJ229">
        <v>5.9829999999999997</v>
      </c>
      <c r="AU229">
        <v>79.97</v>
      </c>
    </row>
    <row r="230" spans="1:47" x14ac:dyDescent="0.25">
      <c r="A230" s="2" t="s">
        <v>304</v>
      </c>
      <c r="B230" s="31">
        <v>34073</v>
      </c>
      <c r="C230" s="11"/>
      <c r="R230">
        <v>1375.8</v>
      </c>
      <c r="V230"/>
      <c r="AA230">
        <v>127.3</v>
      </c>
      <c r="AJ230">
        <v>6</v>
      </c>
      <c r="AU230">
        <v>83.95</v>
      </c>
    </row>
    <row r="231" spans="1:47" x14ac:dyDescent="0.25">
      <c r="A231" s="2" t="s">
        <v>304</v>
      </c>
      <c r="B231" s="31">
        <v>34080</v>
      </c>
      <c r="C231" s="11"/>
      <c r="R231">
        <v>1616.9</v>
      </c>
      <c r="V231"/>
      <c r="AA231">
        <v>330.3</v>
      </c>
      <c r="AJ231">
        <v>5.7519999999999998</v>
      </c>
      <c r="AU231">
        <v>85.89</v>
      </c>
    </row>
    <row r="232" spans="1:47" x14ac:dyDescent="0.25">
      <c r="A232" s="2" t="s">
        <v>304</v>
      </c>
      <c r="B232" s="31">
        <v>34087</v>
      </c>
      <c r="C232" s="11"/>
      <c r="R232">
        <v>1693.8</v>
      </c>
      <c r="V232"/>
      <c r="AA232">
        <v>522.5</v>
      </c>
      <c r="AJ232">
        <v>5.1920000000000002</v>
      </c>
      <c r="AU232">
        <v>87.24</v>
      </c>
    </row>
    <row r="233" spans="1:47" x14ac:dyDescent="0.25">
      <c r="A233" s="2" t="s">
        <v>304</v>
      </c>
      <c r="B233" s="31">
        <v>34094</v>
      </c>
      <c r="C233" s="11"/>
      <c r="R233">
        <v>1961.5</v>
      </c>
      <c r="V233"/>
      <c r="AA233">
        <v>767.1</v>
      </c>
      <c r="AJ233">
        <v>4.53</v>
      </c>
      <c r="AU233">
        <v>87.15</v>
      </c>
    </row>
    <row r="234" spans="1:47" x14ac:dyDescent="0.25">
      <c r="A234" s="2" t="s">
        <v>304</v>
      </c>
      <c r="B234" s="31">
        <v>34101</v>
      </c>
      <c r="C234" s="11"/>
      <c r="R234">
        <v>2012.2</v>
      </c>
      <c r="V234"/>
      <c r="AA234">
        <v>833.6</v>
      </c>
      <c r="AJ234">
        <v>2.14</v>
      </c>
      <c r="AU234">
        <v>88.82</v>
      </c>
    </row>
    <row r="235" spans="1:47" x14ac:dyDescent="0.25">
      <c r="A235" s="2" t="s">
        <v>304</v>
      </c>
      <c r="B235" s="31">
        <v>34108</v>
      </c>
      <c r="C235" s="11"/>
      <c r="R235">
        <v>1827.5</v>
      </c>
      <c r="V235"/>
      <c r="AA235">
        <v>804</v>
      </c>
      <c r="AJ235">
        <v>0.23369999999999999</v>
      </c>
      <c r="AQ235" t="s">
        <v>925</v>
      </c>
      <c r="AU235">
        <v>92.97</v>
      </c>
    </row>
    <row r="236" spans="1:47" x14ac:dyDescent="0.25">
      <c r="A236" s="2" t="s">
        <v>307</v>
      </c>
      <c r="B236" s="31">
        <v>34338</v>
      </c>
      <c r="C236" s="11"/>
      <c r="R236">
        <v>2.8340000000000001</v>
      </c>
      <c r="V236"/>
      <c r="AA236">
        <v>0</v>
      </c>
      <c r="AJ236">
        <v>3.1699999999999999E-2</v>
      </c>
      <c r="AU236">
        <v>10.62</v>
      </c>
    </row>
    <row r="237" spans="1:47" x14ac:dyDescent="0.25">
      <c r="A237" s="2" t="s">
        <v>307</v>
      </c>
      <c r="B237" s="31">
        <v>34345</v>
      </c>
      <c r="C237" s="11"/>
      <c r="R237">
        <v>5.8109999999999999</v>
      </c>
      <c r="V237"/>
      <c r="AA237">
        <v>0</v>
      </c>
      <c r="AJ237">
        <v>6.1699999999999998E-2</v>
      </c>
      <c r="AU237">
        <v>11.45</v>
      </c>
    </row>
    <row r="238" spans="1:47" x14ac:dyDescent="0.25">
      <c r="A238" s="2" t="s">
        <v>307</v>
      </c>
      <c r="B238" s="31">
        <v>34352</v>
      </c>
      <c r="C238" s="11"/>
      <c r="R238">
        <v>10.050000000000001</v>
      </c>
      <c r="V238"/>
      <c r="AA238">
        <v>0</v>
      </c>
      <c r="AJ238">
        <v>0.10349999999999999</v>
      </c>
      <c r="AU238">
        <v>15.42</v>
      </c>
    </row>
    <row r="239" spans="1:47" x14ac:dyDescent="0.25">
      <c r="A239" s="2" t="s">
        <v>307</v>
      </c>
      <c r="B239" s="31">
        <v>34359</v>
      </c>
      <c r="C239" s="11"/>
      <c r="R239">
        <v>17.3</v>
      </c>
      <c r="V239"/>
      <c r="AA239">
        <v>0</v>
      </c>
      <c r="AJ239">
        <v>0.22470000000000001</v>
      </c>
      <c r="AU239">
        <v>21.6</v>
      </c>
    </row>
    <row r="240" spans="1:47" x14ac:dyDescent="0.25">
      <c r="A240" s="2" t="s">
        <v>307</v>
      </c>
      <c r="B240" s="31">
        <v>34366</v>
      </c>
      <c r="C240" s="11"/>
      <c r="R240">
        <v>33.270000000000003</v>
      </c>
      <c r="V240"/>
      <c r="AA240">
        <v>0</v>
      </c>
      <c r="AJ240">
        <v>0.41099999999999998</v>
      </c>
      <c r="AU240">
        <v>23.02</v>
      </c>
    </row>
    <row r="241" spans="1:47" x14ac:dyDescent="0.25">
      <c r="A241" s="2" t="s">
        <v>307</v>
      </c>
      <c r="B241" s="31">
        <v>34373</v>
      </c>
      <c r="C241" s="11"/>
      <c r="R241">
        <v>46.9</v>
      </c>
      <c r="V241"/>
      <c r="AA241">
        <v>0</v>
      </c>
      <c r="AJ241">
        <v>0.79520000000000002</v>
      </c>
      <c r="AU241">
        <v>23.82</v>
      </c>
    </row>
    <row r="242" spans="1:47" x14ac:dyDescent="0.25">
      <c r="A242" s="2" t="s">
        <v>307</v>
      </c>
      <c r="B242" s="31">
        <v>34380</v>
      </c>
      <c r="C242" s="11"/>
      <c r="R242">
        <v>92.83</v>
      </c>
      <c r="V242"/>
      <c r="AA242">
        <v>0</v>
      </c>
      <c r="AJ242">
        <v>1.45</v>
      </c>
      <c r="AU242">
        <v>26.12</v>
      </c>
    </row>
    <row r="243" spans="1:47" x14ac:dyDescent="0.25">
      <c r="A243" s="2" t="s">
        <v>307</v>
      </c>
      <c r="B243" s="31">
        <v>34387</v>
      </c>
      <c r="C243" s="11"/>
      <c r="R243">
        <v>156.4</v>
      </c>
      <c r="V243"/>
      <c r="AA243">
        <v>0</v>
      </c>
      <c r="AJ243">
        <v>2.423</v>
      </c>
      <c r="AU243">
        <v>29.6</v>
      </c>
    </row>
    <row r="244" spans="1:47" x14ac:dyDescent="0.25">
      <c r="A244" s="2" t="s">
        <v>307</v>
      </c>
      <c r="B244" s="31">
        <v>34394</v>
      </c>
      <c r="C244" s="11"/>
      <c r="R244">
        <v>265.3</v>
      </c>
      <c r="V244"/>
      <c r="AA244">
        <v>0</v>
      </c>
      <c r="AJ244">
        <v>3.9409999999999998</v>
      </c>
      <c r="AU244">
        <v>31.22</v>
      </c>
    </row>
    <row r="245" spans="1:47" x14ac:dyDescent="0.25">
      <c r="A245" s="2" t="s">
        <v>307</v>
      </c>
      <c r="B245" s="31">
        <v>34401</v>
      </c>
      <c r="C245" s="11"/>
      <c r="R245">
        <v>370.3</v>
      </c>
      <c r="V245"/>
      <c r="AA245">
        <v>0</v>
      </c>
      <c r="AJ245">
        <v>5.1539999999999999</v>
      </c>
      <c r="AU245">
        <v>31.97</v>
      </c>
    </row>
    <row r="246" spans="1:47" x14ac:dyDescent="0.25">
      <c r="A246" s="2" t="s">
        <v>307</v>
      </c>
      <c r="B246" s="31">
        <v>34408</v>
      </c>
      <c r="C246" s="11"/>
      <c r="R246">
        <v>473.1</v>
      </c>
      <c r="V246"/>
      <c r="AA246">
        <v>0</v>
      </c>
      <c r="AJ246">
        <v>5.1349999999999998</v>
      </c>
      <c r="AU246">
        <v>38.75</v>
      </c>
    </row>
    <row r="247" spans="1:47" x14ac:dyDescent="0.25">
      <c r="A247" s="2" t="s">
        <v>307</v>
      </c>
      <c r="B247" s="31">
        <v>34415</v>
      </c>
      <c r="C247" s="11"/>
      <c r="R247">
        <v>639.79999999999995</v>
      </c>
      <c r="V247"/>
      <c r="AA247">
        <v>0</v>
      </c>
      <c r="AJ247">
        <v>4.6539999999999999</v>
      </c>
      <c r="AU247">
        <v>52.52</v>
      </c>
    </row>
    <row r="248" spans="1:47" x14ac:dyDescent="0.25">
      <c r="A248" s="2" t="s">
        <v>307</v>
      </c>
      <c r="B248" s="31">
        <v>34422</v>
      </c>
      <c r="C248" s="11"/>
      <c r="R248">
        <v>825.2</v>
      </c>
      <c r="V248"/>
      <c r="AA248">
        <v>0</v>
      </c>
      <c r="AJ248">
        <v>4.9169999999999998</v>
      </c>
      <c r="AU248">
        <v>57.85</v>
      </c>
    </row>
    <row r="249" spans="1:47" x14ac:dyDescent="0.25">
      <c r="A249" s="2" t="s">
        <v>307</v>
      </c>
      <c r="B249" s="31">
        <v>34429</v>
      </c>
      <c r="C249" s="11"/>
      <c r="R249">
        <v>929.4</v>
      </c>
      <c r="V249"/>
      <c r="AA249">
        <v>32.07</v>
      </c>
      <c r="AJ249">
        <v>3.9180000000000001</v>
      </c>
      <c r="AU249">
        <v>70.900000000000006</v>
      </c>
    </row>
    <row r="250" spans="1:47" x14ac:dyDescent="0.25">
      <c r="A250" s="2" t="s">
        <v>307</v>
      </c>
      <c r="B250" s="31">
        <v>34436</v>
      </c>
      <c r="C250" s="11"/>
      <c r="R250">
        <v>1069.4000000000001</v>
      </c>
      <c r="V250"/>
      <c r="AA250">
        <v>109.2</v>
      </c>
      <c r="AJ250">
        <v>3.3010000000000002</v>
      </c>
      <c r="AU250">
        <v>74.099999999999994</v>
      </c>
    </row>
    <row r="251" spans="1:47" x14ac:dyDescent="0.25">
      <c r="A251" s="2" t="s">
        <v>307</v>
      </c>
      <c r="B251" s="31">
        <v>34444</v>
      </c>
      <c r="C251" s="11"/>
      <c r="R251">
        <v>1339.8</v>
      </c>
      <c r="V251"/>
      <c r="AA251">
        <v>340.2</v>
      </c>
      <c r="AJ251">
        <v>2.5489999999999999</v>
      </c>
      <c r="AU251">
        <v>78.77</v>
      </c>
    </row>
    <row r="252" spans="1:47" x14ac:dyDescent="0.25">
      <c r="A252" s="2" t="s">
        <v>307</v>
      </c>
      <c r="B252" s="31">
        <v>34450</v>
      </c>
      <c r="C252" s="11"/>
      <c r="R252">
        <v>1383.7</v>
      </c>
      <c r="V252"/>
      <c r="AA252">
        <v>510.8</v>
      </c>
      <c r="AJ252">
        <v>1.637</v>
      </c>
      <c r="AU252">
        <v>82.62</v>
      </c>
    </row>
    <row r="253" spans="1:47" x14ac:dyDescent="0.25">
      <c r="A253" s="2" t="s">
        <v>307</v>
      </c>
      <c r="B253" s="31">
        <v>34458</v>
      </c>
      <c r="C253" s="11"/>
      <c r="R253">
        <v>1487.1</v>
      </c>
      <c r="V253"/>
      <c r="AA253">
        <v>670.1</v>
      </c>
      <c r="AJ253">
        <v>0.30449999999999999</v>
      </c>
      <c r="AU253">
        <v>85.77</v>
      </c>
    </row>
    <row r="254" spans="1:47" x14ac:dyDescent="0.25">
      <c r="A254" s="2" t="s">
        <v>307</v>
      </c>
      <c r="B254" s="31">
        <v>34465</v>
      </c>
      <c r="C254" s="11"/>
      <c r="R254">
        <v>1579.1</v>
      </c>
      <c r="V254"/>
      <c r="AA254">
        <v>720.3</v>
      </c>
      <c r="AJ254">
        <v>1.0200000000000001E-2</v>
      </c>
      <c r="AU254">
        <v>89.85</v>
      </c>
    </row>
    <row r="255" spans="1:47" x14ac:dyDescent="0.25">
      <c r="A255" s="2" t="s">
        <v>307</v>
      </c>
      <c r="B255" s="31">
        <v>34472</v>
      </c>
      <c r="C255" s="11"/>
      <c r="R255">
        <v>1650.5</v>
      </c>
      <c r="V255"/>
      <c r="AA255">
        <v>794.4</v>
      </c>
      <c r="AJ255">
        <v>0</v>
      </c>
      <c r="AU255">
        <v>92.85</v>
      </c>
    </row>
    <row r="256" spans="1:47" x14ac:dyDescent="0.25">
      <c r="A256" s="2" t="s">
        <v>307</v>
      </c>
      <c r="B256" s="31">
        <v>34479</v>
      </c>
      <c r="C256" s="11"/>
      <c r="R256">
        <v>1583</v>
      </c>
      <c r="V256"/>
      <c r="W256">
        <v>4.5259999999999995E-2</v>
      </c>
      <c r="Y256">
        <v>16380.910296067201</v>
      </c>
      <c r="AA256">
        <v>741.4</v>
      </c>
      <c r="AJ256">
        <v>0</v>
      </c>
      <c r="AQ256" t="s">
        <v>925</v>
      </c>
      <c r="AU256">
        <v>92.9</v>
      </c>
    </row>
    <row r="257" spans="1:47" x14ac:dyDescent="0.25">
      <c r="A257" s="2" t="s">
        <v>309</v>
      </c>
      <c r="B257" s="31">
        <v>34338</v>
      </c>
      <c r="C257" s="11"/>
      <c r="R257">
        <v>2.8069999999999999</v>
      </c>
      <c r="V257"/>
      <c r="AA257">
        <v>0</v>
      </c>
      <c r="AJ257">
        <v>0.03</v>
      </c>
      <c r="AU257">
        <v>10.65</v>
      </c>
    </row>
    <row r="258" spans="1:47" x14ac:dyDescent="0.25">
      <c r="A258" s="2" t="s">
        <v>309</v>
      </c>
      <c r="B258" s="31">
        <v>34345</v>
      </c>
      <c r="C258" s="11"/>
      <c r="R258">
        <v>5.8470000000000004</v>
      </c>
      <c r="V258"/>
      <c r="AA258">
        <v>0</v>
      </c>
      <c r="AJ258">
        <v>6.4500000000000002E-2</v>
      </c>
      <c r="AU258">
        <v>11.35</v>
      </c>
    </row>
    <row r="259" spans="1:47" x14ac:dyDescent="0.25">
      <c r="A259" s="2" t="s">
        <v>309</v>
      </c>
      <c r="B259" s="31">
        <v>34352</v>
      </c>
      <c r="C259" s="11"/>
      <c r="R259">
        <v>9.4700000000000006</v>
      </c>
      <c r="V259"/>
      <c r="AA259">
        <v>0</v>
      </c>
      <c r="AJ259">
        <v>9.0200000000000002E-2</v>
      </c>
      <c r="AU259">
        <v>15.37</v>
      </c>
    </row>
    <row r="260" spans="1:47" x14ac:dyDescent="0.25">
      <c r="A260" s="2" t="s">
        <v>309</v>
      </c>
      <c r="B260" s="31">
        <v>34359</v>
      </c>
      <c r="C260" s="11"/>
      <c r="R260">
        <v>18.170000000000002</v>
      </c>
      <c r="V260"/>
      <c r="AA260">
        <v>0</v>
      </c>
      <c r="AJ260">
        <v>0.23949999999999999</v>
      </c>
      <c r="AU260">
        <v>21.95</v>
      </c>
    </row>
    <row r="261" spans="1:47" x14ac:dyDescent="0.25">
      <c r="A261" s="2" t="s">
        <v>309</v>
      </c>
      <c r="B261" s="31">
        <v>34366</v>
      </c>
      <c r="C261" s="11"/>
      <c r="R261">
        <v>28.03</v>
      </c>
      <c r="V261"/>
      <c r="AA261">
        <v>0</v>
      </c>
      <c r="AJ261">
        <v>0.35020000000000001</v>
      </c>
      <c r="AU261">
        <v>22.92</v>
      </c>
    </row>
    <row r="262" spans="1:47" x14ac:dyDescent="0.25">
      <c r="A262" s="2" t="s">
        <v>309</v>
      </c>
      <c r="B262" s="31">
        <v>34373</v>
      </c>
      <c r="C262" s="11"/>
      <c r="R262">
        <v>47.07</v>
      </c>
      <c r="V262"/>
      <c r="AA262">
        <v>0</v>
      </c>
      <c r="AJ262">
        <v>0.78749999999999998</v>
      </c>
      <c r="AU262">
        <v>24.5</v>
      </c>
    </row>
    <row r="263" spans="1:47" x14ac:dyDescent="0.25">
      <c r="A263" s="2" t="s">
        <v>309</v>
      </c>
      <c r="B263" s="31">
        <v>34380</v>
      </c>
      <c r="C263" s="11"/>
      <c r="R263">
        <v>106.7</v>
      </c>
      <c r="V263"/>
      <c r="AA263">
        <v>0</v>
      </c>
      <c r="AJ263">
        <v>1.6919999999999999</v>
      </c>
      <c r="AU263">
        <v>26.02</v>
      </c>
    </row>
    <row r="264" spans="1:47" x14ac:dyDescent="0.25">
      <c r="A264" s="2" t="s">
        <v>309</v>
      </c>
      <c r="B264" s="31">
        <v>34387</v>
      </c>
      <c r="C264" s="11"/>
      <c r="R264">
        <v>173.1</v>
      </c>
      <c r="V264"/>
      <c r="AA264">
        <v>0</v>
      </c>
      <c r="AJ264">
        <v>2.7240000000000002</v>
      </c>
      <c r="AU264">
        <v>30.4</v>
      </c>
    </row>
    <row r="265" spans="1:47" x14ac:dyDescent="0.25">
      <c r="A265" s="2" t="s">
        <v>309</v>
      </c>
      <c r="B265" s="31">
        <v>34394</v>
      </c>
      <c r="C265" s="11"/>
      <c r="R265">
        <v>256.89999999999998</v>
      </c>
      <c r="V265"/>
      <c r="AA265">
        <v>0</v>
      </c>
      <c r="AJ265">
        <v>3.9039999999999999</v>
      </c>
      <c r="AU265">
        <v>31.27</v>
      </c>
    </row>
    <row r="266" spans="1:47" x14ac:dyDescent="0.25">
      <c r="A266" s="2" t="s">
        <v>309</v>
      </c>
      <c r="B266" s="31">
        <v>34401</v>
      </c>
      <c r="C266" s="11"/>
      <c r="R266">
        <v>368.5</v>
      </c>
      <c r="V266"/>
      <c r="AA266">
        <v>0</v>
      </c>
      <c r="AJ266">
        <v>5.7050000000000001</v>
      </c>
      <c r="AU266">
        <v>31.82</v>
      </c>
    </row>
    <row r="267" spans="1:47" x14ac:dyDescent="0.25">
      <c r="A267" s="2" t="s">
        <v>309</v>
      </c>
      <c r="B267" s="31">
        <v>34408</v>
      </c>
      <c r="C267" s="11"/>
      <c r="R267">
        <v>504.6</v>
      </c>
      <c r="V267"/>
      <c r="AA267">
        <v>0</v>
      </c>
      <c r="AJ267">
        <v>6.7759999999999998</v>
      </c>
      <c r="AU267">
        <v>37.57</v>
      </c>
    </row>
    <row r="268" spans="1:47" x14ac:dyDescent="0.25">
      <c r="A268" s="2" t="s">
        <v>309</v>
      </c>
      <c r="B268" s="31">
        <v>34415</v>
      </c>
      <c r="C268" s="11"/>
      <c r="R268">
        <v>614.70000000000005</v>
      </c>
      <c r="V268"/>
      <c r="AA268">
        <v>0</v>
      </c>
      <c r="AJ268">
        <v>5.8250000000000002</v>
      </c>
      <c r="AU268">
        <v>48.05</v>
      </c>
    </row>
    <row r="269" spans="1:47" x14ac:dyDescent="0.25">
      <c r="A269" s="2" t="s">
        <v>309</v>
      </c>
      <c r="B269" s="31">
        <v>34422</v>
      </c>
      <c r="C269" s="11"/>
      <c r="R269">
        <v>845.9</v>
      </c>
      <c r="V269"/>
      <c r="AA269">
        <v>0</v>
      </c>
      <c r="AJ269">
        <v>6.8819999999999997</v>
      </c>
      <c r="AU269">
        <v>56</v>
      </c>
    </row>
    <row r="270" spans="1:47" x14ac:dyDescent="0.25">
      <c r="A270" s="2" t="s">
        <v>309</v>
      </c>
      <c r="B270" s="31">
        <v>34429</v>
      </c>
      <c r="C270" s="11"/>
      <c r="R270">
        <v>1085.8</v>
      </c>
      <c r="V270"/>
      <c r="AA270">
        <v>13.64</v>
      </c>
      <c r="AJ270">
        <v>6.45</v>
      </c>
      <c r="AU270">
        <v>69.67</v>
      </c>
    </row>
    <row r="271" spans="1:47" x14ac:dyDescent="0.25">
      <c r="A271" s="2" t="s">
        <v>309</v>
      </c>
      <c r="B271" s="31">
        <v>34436</v>
      </c>
      <c r="C271" s="11"/>
      <c r="R271">
        <v>1208.3</v>
      </c>
      <c r="V271"/>
      <c r="AA271">
        <v>68.11</v>
      </c>
      <c r="AJ271">
        <v>5.1989999999999998</v>
      </c>
      <c r="AU271">
        <v>73.319999999999993</v>
      </c>
    </row>
    <row r="272" spans="1:47" x14ac:dyDescent="0.25">
      <c r="A272" s="2" t="s">
        <v>309</v>
      </c>
      <c r="B272" s="31">
        <v>34444</v>
      </c>
      <c r="C272" s="11"/>
      <c r="R272">
        <v>1427.2</v>
      </c>
      <c r="V272"/>
      <c r="AA272">
        <v>241.4</v>
      </c>
      <c r="AJ272">
        <v>5.3159999999999998</v>
      </c>
      <c r="AU272">
        <v>78.25</v>
      </c>
    </row>
    <row r="273" spans="1:47" x14ac:dyDescent="0.25">
      <c r="A273" s="2" t="s">
        <v>309</v>
      </c>
      <c r="B273" s="31">
        <v>34450</v>
      </c>
      <c r="C273" s="11"/>
      <c r="R273">
        <v>1705.5</v>
      </c>
      <c r="V273"/>
      <c r="AA273">
        <v>462.2</v>
      </c>
      <c r="AJ273">
        <v>5.1109999999999998</v>
      </c>
      <c r="AU273">
        <v>83.07</v>
      </c>
    </row>
    <row r="274" spans="1:47" x14ac:dyDescent="0.25">
      <c r="A274" s="2" t="s">
        <v>309</v>
      </c>
      <c r="B274" s="31">
        <v>34458</v>
      </c>
      <c r="C274" s="11"/>
      <c r="R274">
        <v>1990.2</v>
      </c>
      <c r="V274"/>
      <c r="AA274">
        <v>737.8</v>
      </c>
      <c r="AJ274">
        <v>3.5390000000000001</v>
      </c>
      <c r="AU274">
        <v>84.3</v>
      </c>
    </row>
    <row r="275" spans="1:47" x14ac:dyDescent="0.25">
      <c r="A275" s="2" t="s">
        <v>309</v>
      </c>
      <c r="B275" s="31">
        <v>34465</v>
      </c>
      <c r="C275" s="11"/>
      <c r="R275">
        <v>2187.9</v>
      </c>
      <c r="V275"/>
      <c r="AA275">
        <v>910</v>
      </c>
      <c r="AJ275">
        <v>1.581</v>
      </c>
      <c r="AU275">
        <v>85.67</v>
      </c>
    </row>
    <row r="276" spans="1:47" x14ac:dyDescent="0.25">
      <c r="A276" s="2" t="s">
        <v>309</v>
      </c>
      <c r="B276" s="31">
        <v>34472</v>
      </c>
      <c r="C276" s="11"/>
      <c r="R276">
        <v>2009.9</v>
      </c>
      <c r="V276"/>
      <c r="AA276">
        <v>858.3</v>
      </c>
      <c r="AJ276">
        <v>9.2700000000000005E-2</v>
      </c>
      <c r="AU276">
        <v>90.32</v>
      </c>
    </row>
    <row r="277" spans="1:47" x14ac:dyDescent="0.25">
      <c r="A277" s="2" t="s">
        <v>309</v>
      </c>
      <c r="B277" s="31">
        <v>34479</v>
      </c>
      <c r="C277" s="11"/>
      <c r="R277">
        <v>1932.8</v>
      </c>
      <c r="V277"/>
      <c r="AA277">
        <v>848.7</v>
      </c>
      <c r="AJ277">
        <v>4.4999999999999997E-3</v>
      </c>
      <c r="AU277">
        <v>92.8</v>
      </c>
    </row>
    <row r="278" spans="1:47" x14ac:dyDescent="0.25">
      <c r="A278" s="2" t="s">
        <v>309</v>
      </c>
      <c r="B278" s="31">
        <v>34484</v>
      </c>
      <c r="C278" s="11"/>
      <c r="R278">
        <v>1927.6</v>
      </c>
      <c r="V278"/>
      <c r="W278">
        <v>4.3110000000000002E-2</v>
      </c>
      <c r="Y278">
        <v>19958.246346555301</v>
      </c>
      <c r="AA278">
        <v>860.4</v>
      </c>
      <c r="AJ278">
        <v>0</v>
      </c>
      <c r="AQ278" t="s">
        <v>925</v>
      </c>
      <c r="AU278">
        <v>93</v>
      </c>
    </row>
    <row r="279" spans="1:47" x14ac:dyDescent="0.25">
      <c r="A279" s="2" t="s">
        <v>306</v>
      </c>
      <c r="B279" s="31">
        <v>34338</v>
      </c>
      <c r="C279" s="11"/>
      <c r="R279">
        <v>3.0249999999999999</v>
      </c>
      <c r="V279"/>
      <c r="AA279">
        <v>0</v>
      </c>
      <c r="AJ279">
        <v>3.6499999999999998E-2</v>
      </c>
      <c r="AU279">
        <v>10.82</v>
      </c>
    </row>
    <row r="280" spans="1:47" x14ac:dyDescent="0.25">
      <c r="A280" s="2" t="s">
        <v>306</v>
      </c>
      <c r="B280" s="31">
        <v>34345</v>
      </c>
      <c r="C280" s="11"/>
      <c r="R280">
        <v>5.282</v>
      </c>
      <c r="V280"/>
      <c r="AA280">
        <v>0</v>
      </c>
      <c r="AJ280">
        <v>5.9499999999999997E-2</v>
      </c>
      <c r="AU280">
        <v>11.47</v>
      </c>
    </row>
    <row r="281" spans="1:47" x14ac:dyDescent="0.25">
      <c r="A281" s="2" t="s">
        <v>306</v>
      </c>
      <c r="B281" s="31">
        <v>34352</v>
      </c>
      <c r="C281" s="11"/>
      <c r="R281">
        <v>8.6419999999999995</v>
      </c>
      <c r="V281"/>
      <c r="AA281">
        <v>0</v>
      </c>
      <c r="AJ281">
        <v>9.64E-2</v>
      </c>
      <c r="AU281">
        <v>15.07</v>
      </c>
    </row>
    <row r="282" spans="1:47" x14ac:dyDescent="0.25">
      <c r="A282" s="2" t="s">
        <v>306</v>
      </c>
      <c r="B282" s="31">
        <v>34359</v>
      </c>
      <c r="C282" s="11"/>
      <c r="R282">
        <v>14.18</v>
      </c>
      <c r="V282"/>
      <c r="AA282">
        <v>0</v>
      </c>
      <c r="AJ282">
        <v>0.19170000000000001</v>
      </c>
      <c r="AU282">
        <v>21.75</v>
      </c>
    </row>
    <row r="283" spans="1:47" x14ac:dyDescent="0.25">
      <c r="A283" s="2" t="s">
        <v>306</v>
      </c>
      <c r="B283" s="31">
        <v>34366</v>
      </c>
      <c r="C283" s="11"/>
      <c r="R283">
        <v>25.81</v>
      </c>
      <c r="V283"/>
      <c r="AA283">
        <v>0</v>
      </c>
      <c r="AJ283">
        <v>0.30669999999999997</v>
      </c>
      <c r="AU283">
        <v>22.4</v>
      </c>
    </row>
    <row r="284" spans="1:47" x14ac:dyDescent="0.25">
      <c r="A284" s="2" t="s">
        <v>306</v>
      </c>
      <c r="B284" s="31">
        <v>34373</v>
      </c>
      <c r="C284" s="11"/>
      <c r="R284">
        <v>35.29</v>
      </c>
      <c r="V284"/>
      <c r="AA284">
        <v>0</v>
      </c>
      <c r="AJ284">
        <v>0.59819999999999995</v>
      </c>
      <c r="AU284">
        <v>22.9</v>
      </c>
    </row>
    <row r="285" spans="1:47" x14ac:dyDescent="0.25">
      <c r="A285" s="2" t="s">
        <v>306</v>
      </c>
      <c r="B285" s="31">
        <v>34380</v>
      </c>
      <c r="C285" s="11"/>
      <c r="R285">
        <v>62.96</v>
      </c>
      <c r="V285"/>
      <c r="AA285">
        <v>0</v>
      </c>
      <c r="AJ285">
        <v>1.0429999999999999</v>
      </c>
      <c r="AU285">
        <v>24.55</v>
      </c>
    </row>
    <row r="286" spans="1:47" x14ac:dyDescent="0.25">
      <c r="A286" s="2" t="s">
        <v>306</v>
      </c>
      <c r="B286" s="31">
        <v>34387</v>
      </c>
      <c r="C286" s="11"/>
      <c r="R286">
        <v>115</v>
      </c>
      <c r="V286"/>
      <c r="AA286">
        <v>0</v>
      </c>
      <c r="AJ286">
        <v>1.927</v>
      </c>
      <c r="AU286">
        <v>29.45</v>
      </c>
    </row>
    <row r="287" spans="1:47" x14ac:dyDescent="0.25">
      <c r="A287" s="2" t="s">
        <v>306</v>
      </c>
      <c r="B287" s="31">
        <v>34394</v>
      </c>
      <c r="C287" s="11"/>
      <c r="R287">
        <v>195.1</v>
      </c>
      <c r="V287"/>
      <c r="AA287">
        <v>0</v>
      </c>
      <c r="AJ287">
        <v>2.9039999999999999</v>
      </c>
      <c r="AU287">
        <v>31.2</v>
      </c>
    </row>
    <row r="288" spans="1:47" x14ac:dyDescent="0.25">
      <c r="A288" s="2" t="s">
        <v>306</v>
      </c>
      <c r="B288" s="31">
        <v>34401</v>
      </c>
      <c r="C288" s="11"/>
      <c r="R288">
        <v>289.3</v>
      </c>
      <c r="V288"/>
      <c r="AA288">
        <v>0</v>
      </c>
      <c r="AJ288">
        <v>4.1159999999999997</v>
      </c>
      <c r="AU288">
        <v>31.87</v>
      </c>
    </row>
    <row r="289" spans="1:47" x14ac:dyDescent="0.25">
      <c r="A289" s="2" t="s">
        <v>306</v>
      </c>
      <c r="B289" s="31">
        <v>34408</v>
      </c>
      <c r="C289" s="11"/>
      <c r="R289">
        <v>348</v>
      </c>
      <c r="V289"/>
      <c r="AA289">
        <v>0</v>
      </c>
      <c r="AJ289">
        <v>4.0069999999999997</v>
      </c>
      <c r="AU289">
        <v>35.770000000000003</v>
      </c>
    </row>
    <row r="290" spans="1:47" x14ac:dyDescent="0.25">
      <c r="A290" s="2" t="s">
        <v>306</v>
      </c>
      <c r="B290" s="31">
        <v>34415</v>
      </c>
      <c r="C290" s="11"/>
      <c r="R290">
        <v>446.1</v>
      </c>
      <c r="V290"/>
      <c r="AA290">
        <v>0</v>
      </c>
      <c r="AJ290">
        <v>4.0830000000000002</v>
      </c>
      <c r="AU290">
        <v>47.77</v>
      </c>
    </row>
    <row r="291" spans="1:47" x14ac:dyDescent="0.25">
      <c r="A291" s="2" t="s">
        <v>306</v>
      </c>
      <c r="B291" s="31">
        <v>34422</v>
      </c>
      <c r="C291" s="11"/>
      <c r="R291">
        <v>529.70000000000005</v>
      </c>
      <c r="V291"/>
      <c r="AA291">
        <v>0</v>
      </c>
      <c r="AJ291">
        <v>3.9209999999999998</v>
      </c>
      <c r="AU291">
        <v>55.02</v>
      </c>
    </row>
    <row r="292" spans="1:47" x14ac:dyDescent="0.25">
      <c r="A292" s="2" t="s">
        <v>306</v>
      </c>
      <c r="B292" s="31">
        <v>34429</v>
      </c>
      <c r="C292" s="11"/>
      <c r="R292">
        <v>731.9</v>
      </c>
      <c r="V292"/>
      <c r="AA292">
        <v>9.907</v>
      </c>
      <c r="AJ292">
        <v>3.649</v>
      </c>
      <c r="AU292">
        <v>67.849999999999994</v>
      </c>
    </row>
    <row r="293" spans="1:47" x14ac:dyDescent="0.25">
      <c r="A293" s="2" t="s">
        <v>306</v>
      </c>
      <c r="B293" s="31">
        <v>34436</v>
      </c>
      <c r="C293" s="11"/>
      <c r="R293">
        <v>982</v>
      </c>
      <c r="V293"/>
      <c r="AA293">
        <v>54.09</v>
      </c>
      <c r="AJ293">
        <v>3.524</v>
      </c>
      <c r="AU293">
        <v>72.47</v>
      </c>
    </row>
    <row r="294" spans="1:47" x14ac:dyDescent="0.25">
      <c r="A294" s="2" t="s">
        <v>306</v>
      </c>
      <c r="B294" s="31">
        <v>34444</v>
      </c>
      <c r="C294" s="11"/>
      <c r="R294">
        <v>1071.9000000000001</v>
      </c>
      <c r="V294"/>
      <c r="AA294">
        <v>201.8</v>
      </c>
      <c r="AJ294">
        <v>2.4700000000000002</v>
      </c>
      <c r="AU294">
        <v>78.27</v>
      </c>
    </row>
    <row r="295" spans="1:47" x14ac:dyDescent="0.25">
      <c r="A295" s="2" t="s">
        <v>306</v>
      </c>
      <c r="B295" s="31">
        <v>34450</v>
      </c>
      <c r="C295" s="11"/>
      <c r="R295">
        <v>1129.4000000000001</v>
      </c>
      <c r="V295"/>
      <c r="AA295">
        <v>329.2</v>
      </c>
      <c r="AJ295">
        <v>2.1150000000000002</v>
      </c>
      <c r="AU295">
        <v>82.02</v>
      </c>
    </row>
    <row r="296" spans="1:47" x14ac:dyDescent="0.25">
      <c r="A296" s="2" t="s">
        <v>306</v>
      </c>
      <c r="B296" s="31">
        <v>34458</v>
      </c>
      <c r="C296" s="11"/>
      <c r="R296">
        <v>1323.2</v>
      </c>
      <c r="V296"/>
      <c r="AA296">
        <v>520.5</v>
      </c>
      <c r="AJ296">
        <v>0.76300000000000001</v>
      </c>
      <c r="AU296">
        <v>84.5</v>
      </c>
    </row>
    <row r="297" spans="1:47" x14ac:dyDescent="0.25">
      <c r="A297" s="2" t="s">
        <v>306</v>
      </c>
      <c r="B297" s="31">
        <v>34465</v>
      </c>
      <c r="C297" s="11"/>
      <c r="R297">
        <v>1334.3</v>
      </c>
      <c r="V297"/>
      <c r="AA297">
        <v>595.6</v>
      </c>
      <c r="AJ297">
        <v>0.17399999999999999</v>
      </c>
      <c r="AU297">
        <v>87.75</v>
      </c>
    </row>
    <row r="298" spans="1:47" x14ac:dyDescent="0.25">
      <c r="A298" s="2" t="s">
        <v>306</v>
      </c>
      <c r="B298" s="31">
        <v>34472</v>
      </c>
      <c r="C298" s="11"/>
      <c r="R298">
        <v>1363.1</v>
      </c>
      <c r="V298"/>
      <c r="AA298">
        <v>615.5</v>
      </c>
      <c r="AJ298">
        <v>0</v>
      </c>
      <c r="AU298">
        <v>92.52</v>
      </c>
    </row>
    <row r="299" spans="1:47" x14ac:dyDescent="0.25">
      <c r="A299" s="2" t="s">
        <v>306</v>
      </c>
      <c r="B299" s="31">
        <v>34479</v>
      </c>
      <c r="C299" s="11"/>
      <c r="R299">
        <v>1385.7</v>
      </c>
      <c r="V299"/>
      <c r="AA299">
        <v>619</v>
      </c>
      <c r="AJ299">
        <v>0</v>
      </c>
      <c r="AQ299" t="s">
        <v>925</v>
      </c>
      <c r="AU299">
        <v>92.72</v>
      </c>
    </row>
    <row r="300" spans="1:47" x14ac:dyDescent="0.25">
      <c r="A300" s="2" t="s">
        <v>308</v>
      </c>
      <c r="B300" s="31">
        <v>34338</v>
      </c>
      <c r="C300" s="11"/>
      <c r="R300">
        <v>2.512</v>
      </c>
      <c r="V300"/>
      <c r="AA300">
        <v>0</v>
      </c>
      <c r="AJ300">
        <v>3.0700000000000002E-2</v>
      </c>
      <c r="AU300">
        <v>10.52</v>
      </c>
    </row>
    <row r="301" spans="1:47" x14ac:dyDescent="0.25">
      <c r="A301" s="2" t="s">
        <v>308</v>
      </c>
      <c r="B301" s="31">
        <v>34345</v>
      </c>
      <c r="C301" s="11"/>
      <c r="R301">
        <v>4.8440000000000003</v>
      </c>
      <c r="V301"/>
      <c r="AA301">
        <v>0</v>
      </c>
      <c r="AJ301">
        <v>5.3499999999999999E-2</v>
      </c>
      <c r="AU301">
        <v>11.02</v>
      </c>
    </row>
    <row r="302" spans="1:47" x14ac:dyDescent="0.25">
      <c r="A302" s="2" t="s">
        <v>308</v>
      </c>
      <c r="B302" s="31">
        <v>34352</v>
      </c>
      <c r="C302" s="11"/>
      <c r="R302">
        <v>8.7119999999999997</v>
      </c>
      <c r="V302"/>
      <c r="AA302">
        <v>0</v>
      </c>
      <c r="AJ302">
        <v>9.7699999999999995E-2</v>
      </c>
      <c r="AU302">
        <v>14.77</v>
      </c>
    </row>
    <row r="303" spans="1:47" x14ac:dyDescent="0.25">
      <c r="A303" s="2" t="s">
        <v>308</v>
      </c>
      <c r="B303" s="31">
        <v>34359</v>
      </c>
      <c r="C303" s="11"/>
      <c r="R303">
        <v>13.7</v>
      </c>
      <c r="V303"/>
      <c r="AA303">
        <v>0</v>
      </c>
      <c r="AJ303">
        <v>0.1837</v>
      </c>
      <c r="AU303">
        <v>21.32</v>
      </c>
    </row>
    <row r="304" spans="1:47" x14ac:dyDescent="0.25">
      <c r="A304" s="2" t="s">
        <v>308</v>
      </c>
      <c r="B304" s="31">
        <v>34366</v>
      </c>
      <c r="C304" s="11"/>
      <c r="R304">
        <v>26.62</v>
      </c>
      <c r="V304"/>
      <c r="AA304">
        <v>0</v>
      </c>
      <c r="AJ304">
        <v>0.33250000000000002</v>
      </c>
      <c r="AU304">
        <v>22.5</v>
      </c>
    </row>
    <row r="305" spans="1:47" x14ac:dyDescent="0.25">
      <c r="A305" s="2" t="s">
        <v>308</v>
      </c>
      <c r="B305" s="31">
        <v>34373</v>
      </c>
      <c r="C305" s="11"/>
      <c r="R305">
        <v>38</v>
      </c>
      <c r="V305"/>
      <c r="AA305">
        <v>0</v>
      </c>
      <c r="AJ305">
        <v>0.65200000000000002</v>
      </c>
      <c r="AU305">
        <v>23.8</v>
      </c>
    </row>
    <row r="306" spans="1:47" x14ac:dyDescent="0.25">
      <c r="A306" s="2" t="s">
        <v>308</v>
      </c>
      <c r="B306" s="31">
        <v>34380</v>
      </c>
      <c r="C306" s="11"/>
      <c r="R306">
        <v>70.069999999999993</v>
      </c>
      <c r="V306"/>
      <c r="AA306">
        <v>0</v>
      </c>
      <c r="AJ306">
        <v>1.147</v>
      </c>
      <c r="AU306">
        <v>25.47</v>
      </c>
    </row>
    <row r="307" spans="1:47" x14ac:dyDescent="0.25">
      <c r="A307" s="2" t="s">
        <v>308</v>
      </c>
      <c r="B307" s="31">
        <v>34387</v>
      </c>
      <c r="C307" s="11"/>
      <c r="R307">
        <v>137</v>
      </c>
      <c r="V307"/>
      <c r="AA307">
        <v>0</v>
      </c>
      <c r="AJ307">
        <v>2.246</v>
      </c>
      <c r="AU307">
        <v>29.37</v>
      </c>
    </row>
    <row r="308" spans="1:47" x14ac:dyDescent="0.25">
      <c r="A308" s="2" t="s">
        <v>308</v>
      </c>
      <c r="B308" s="31">
        <v>34394</v>
      </c>
      <c r="C308" s="11"/>
      <c r="R308">
        <v>218.5</v>
      </c>
      <c r="V308"/>
      <c r="AA308">
        <v>0</v>
      </c>
      <c r="AJ308">
        <v>3.419</v>
      </c>
      <c r="AU308">
        <v>30.97</v>
      </c>
    </row>
    <row r="309" spans="1:47" x14ac:dyDescent="0.25">
      <c r="A309" s="2" t="s">
        <v>308</v>
      </c>
      <c r="B309" s="31">
        <v>34401</v>
      </c>
      <c r="C309" s="11"/>
      <c r="R309">
        <v>339.7</v>
      </c>
      <c r="V309"/>
      <c r="AA309">
        <v>0</v>
      </c>
      <c r="AJ309">
        <v>5.3369999999999997</v>
      </c>
      <c r="AU309">
        <v>32</v>
      </c>
    </row>
    <row r="310" spans="1:47" x14ac:dyDescent="0.25">
      <c r="A310" s="2" t="s">
        <v>308</v>
      </c>
      <c r="B310" s="31">
        <v>34408</v>
      </c>
      <c r="C310" s="11"/>
      <c r="R310">
        <v>435.1</v>
      </c>
      <c r="V310"/>
      <c r="AA310">
        <v>0</v>
      </c>
      <c r="AJ310">
        <v>6.3929999999999998</v>
      </c>
      <c r="AU310">
        <v>35.6</v>
      </c>
    </row>
    <row r="311" spans="1:47" x14ac:dyDescent="0.25">
      <c r="A311" s="2" t="s">
        <v>308</v>
      </c>
      <c r="B311" s="31">
        <v>34415</v>
      </c>
      <c r="C311" s="11"/>
      <c r="R311">
        <v>529.5</v>
      </c>
      <c r="V311"/>
      <c r="AA311">
        <v>0</v>
      </c>
      <c r="AJ311">
        <v>6.6550000000000002</v>
      </c>
      <c r="AU311">
        <v>42.52</v>
      </c>
    </row>
    <row r="312" spans="1:47" x14ac:dyDescent="0.25">
      <c r="A312" s="2" t="s">
        <v>308</v>
      </c>
      <c r="B312" s="31">
        <v>34422</v>
      </c>
      <c r="C312" s="11"/>
      <c r="R312">
        <v>732</v>
      </c>
      <c r="V312"/>
      <c r="AA312">
        <v>0</v>
      </c>
      <c r="AJ312">
        <v>7.1440000000000001</v>
      </c>
      <c r="AU312">
        <v>50.87</v>
      </c>
    </row>
    <row r="313" spans="1:47" x14ac:dyDescent="0.25">
      <c r="A313" s="2" t="s">
        <v>308</v>
      </c>
      <c r="B313" s="31">
        <v>34429</v>
      </c>
      <c r="C313" s="11"/>
      <c r="R313">
        <v>782.3</v>
      </c>
      <c r="V313"/>
      <c r="AA313">
        <v>2.6179999999999999</v>
      </c>
      <c r="AJ313">
        <v>5.9459999999999997</v>
      </c>
      <c r="AU313">
        <v>62.52</v>
      </c>
    </row>
    <row r="314" spans="1:47" x14ac:dyDescent="0.25">
      <c r="A314" s="2" t="s">
        <v>308</v>
      </c>
      <c r="B314" s="31">
        <v>34436</v>
      </c>
      <c r="C314" s="11"/>
      <c r="R314">
        <v>978.4</v>
      </c>
      <c r="V314"/>
      <c r="AA314">
        <v>22.68</v>
      </c>
      <c r="AJ314">
        <v>5.569</v>
      </c>
      <c r="AU314">
        <v>71.42</v>
      </c>
    </row>
    <row r="315" spans="1:47" x14ac:dyDescent="0.25">
      <c r="A315" s="2" t="s">
        <v>308</v>
      </c>
      <c r="B315" s="31">
        <v>34444</v>
      </c>
      <c r="C315" s="11"/>
      <c r="R315">
        <v>1337.6</v>
      </c>
      <c r="V315"/>
      <c r="AA315">
        <v>127.5</v>
      </c>
      <c r="AJ315">
        <v>6.36</v>
      </c>
      <c r="AU315">
        <v>76.72</v>
      </c>
    </row>
    <row r="316" spans="1:47" x14ac:dyDescent="0.25">
      <c r="A316" s="2" t="s">
        <v>308</v>
      </c>
      <c r="B316" s="31">
        <v>34450</v>
      </c>
      <c r="C316" s="11"/>
      <c r="R316">
        <v>1437.8</v>
      </c>
      <c r="V316"/>
      <c r="AA316">
        <v>294.60000000000002</v>
      </c>
      <c r="AJ316">
        <v>5.3609999999999998</v>
      </c>
      <c r="AU316">
        <v>79.75</v>
      </c>
    </row>
    <row r="317" spans="1:47" x14ac:dyDescent="0.25">
      <c r="A317" s="2" t="s">
        <v>308</v>
      </c>
      <c r="B317" s="31">
        <v>34458</v>
      </c>
      <c r="C317" s="11"/>
      <c r="R317">
        <v>1503.2</v>
      </c>
      <c r="V317"/>
      <c r="AA317">
        <v>455</v>
      </c>
      <c r="AJ317">
        <v>4.1239999999999997</v>
      </c>
      <c r="AU317">
        <v>83.22</v>
      </c>
    </row>
    <row r="318" spans="1:47" x14ac:dyDescent="0.25">
      <c r="A318" s="2" t="s">
        <v>308</v>
      </c>
      <c r="B318" s="31">
        <v>34465</v>
      </c>
      <c r="C318" s="11"/>
      <c r="R318">
        <v>1800</v>
      </c>
      <c r="V318"/>
      <c r="AA318">
        <v>647.6</v>
      </c>
      <c r="AJ318">
        <v>3.056</v>
      </c>
      <c r="AU318">
        <v>84.4</v>
      </c>
    </row>
    <row r="319" spans="1:47" x14ac:dyDescent="0.25">
      <c r="A319" s="2" t="s">
        <v>308</v>
      </c>
      <c r="B319" s="31">
        <v>34472</v>
      </c>
      <c r="C319" s="11"/>
      <c r="R319">
        <v>1847.5</v>
      </c>
      <c r="V319"/>
      <c r="AA319">
        <v>762.4</v>
      </c>
      <c r="AJ319">
        <v>1.0049999999999999</v>
      </c>
      <c r="AU319">
        <v>86.62</v>
      </c>
    </row>
    <row r="320" spans="1:47" x14ac:dyDescent="0.25">
      <c r="A320" s="2" t="s">
        <v>308</v>
      </c>
      <c r="B320" s="31">
        <v>34479</v>
      </c>
      <c r="C320" s="11"/>
      <c r="R320">
        <v>1921.2</v>
      </c>
      <c r="V320"/>
      <c r="AA320">
        <v>829.3</v>
      </c>
      <c r="AJ320">
        <v>4.4999999999999998E-2</v>
      </c>
      <c r="AU320">
        <v>92.1</v>
      </c>
    </row>
    <row r="321" spans="1:47" x14ac:dyDescent="0.25">
      <c r="A321" s="2" t="s">
        <v>308</v>
      </c>
      <c r="B321" s="31">
        <v>34484</v>
      </c>
      <c r="C321" s="11"/>
      <c r="R321">
        <v>1800</v>
      </c>
      <c r="V321"/>
      <c r="AA321">
        <v>768.1</v>
      </c>
      <c r="AJ321">
        <v>0</v>
      </c>
      <c r="AQ321" t="s">
        <v>925</v>
      </c>
      <c r="AU321">
        <v>92.97</v>
      </c>
    </row>
    <row r="322" spans="1:47" x14ac:dyDescent="0.25">
      <c r="A322" s="2" t="s">
        <v>371</v>
      </c>
      <c r="B322" s="31"/>
      <c r="C322" s="11" t="s">
        <v>830</v>
      </c>
      <c r="V322"/>
      <c r="AQ322" t="s">
        <v>925</v>
      </c>
      <c r="AR322">
        <v>166</v>
      </c>
      <c r="AS322">
        <v>193</v>
      </c>
    </row>
    <row r="323" spans="1:47" x14ac:dyDescent="0.25">
      <c r="A323" s="2" t="s">
        <v>376</v>
      </c>
      <c r="B323" s="31"/>
      <c r="C323" s="11" t="s">
        <v>830</v>
      </c>
      <c r="V323"/>
      <c r="AQ323" t="s">
        <v>925</v>
      </c>
      <c r="AR323">
        <v>89</v>
      </c>
      <c r="AS323">
        <v>106</v>
      </c>
    </row>
    <row r="324" spans="1:47" x14ac:dyDescent="0.25">
      <c r="A324" s="2" t="s">
        <v>388</v>
      </c>
      <c r="B324" s="31"/>
      <c r="C324" s="11" t="s">
        <v>830</v>
      </c>
      <c r="V324"/>
      <c r="AQ324" t="s">
        <v>925</v>
      </c>
      <c r="AR324">
        <v>201</v>
      </c>
      <c r="AS324">
        <v>230</v>
      </c>
    </row>
    <row r="325" spans="1:47" x14ac:dyDescent="0.25">
      <c r="A325" s="2" t="s">
        <v>400</v>
      </c>
      <c r="B325" s="31"/>
      <c r="C325" s="11" t="s">
        <v>830</v>
      </c>
      <c r="V325"/>
      <c r="AQ325" t="s">
        <v>925</v>
      </c>
      <c r="AR325">
        <v>163</v>
      </c>
      <c r="AS325">
        <v>182</v>
      </c>
    </row>
    <row r="326" spans="1:47" x14ac:dyDescent="0.25">
      <c r="A326" s="2" t="s">
        <v>407</v>
      </c>
      <c r="B326" s="31"/>
      <c r="C326" s="11" t="s">
        <v>830</v>
      </c>
      <c r="V326"/>
      <c r="AQ326" t="s">
        <v>925</v>
      </c>
      <c r="AR326">
        <v>87</v>
      </c>
      <c r="AS326">
        <v>104</v>
      </c>
    </row>
    <row r="327" spans="1:47" x14ac:dyDescent="0.25">
      <c r="A327" s="2" t="s">
        <v>418</v>
      </c>
      <c r="B327" s="31"/>
      <c r="C327" s="11" t="s">
        <v>830</v>
      </c>
      <c r="V327"/>
      <c r="AQ327" t="s">
        <v>925</v>
      </c>
      <c r="AR327">
        <v>199</v>
      </c>
      <c r="AS327">
        <v>227</v>
      </c>
    </row>
    <row r="328" spans="1:47" x14ac:dyDescent="0.25">
      <c r="A328" s="2" t="s">
        <v>431</v>
      </c>
      <c r="B328" s="31"/>
      <c r="C328" s="11" t="s">
        <v>830</v>
      </c>
      <c r="V328"/>
      <c r="AQ328" t="s">
        <v>925</v>
      </c>
      <c r="AR328">
        <v>159</v>
      </c>
      <c r="AS328">
        <v>175</v>
      </c>
    </row>
    <row r="329" spans="1:47" x14ac:dyDescent="0.25">
      <c r="A329" s="2" t="s">
        <v>440</v>
      </c>
      <c r="B329" s="31"/>
      <c r="C329" s="11" t="s">
        <v>830</v>
      </c>
      <c r="V329"/>
      <c r="AQ329" t="s">
        <v>925</v>
      </c>
      <c r="AR329">
        <v>85</v>
      </c>
      <c r="AS329">
        <v>109</v>
      </c>
    </row>
    <row r="330" spans="1:47" x14ac:dyDescent="0.25">
      <c r="A330" s="2" t="s">
        <v>449</v>
      </c>
      <c r="B330" s="31"/>
      <c r="C330" s="11" t="s">
        <v>830</v>
      </c>
      <c r="V330"/>
      <c r="AQ330" t="s">
        <v>925</v>
      </c>
      <c r="AR330">
        <v>186</v>
      </c>
      <c r="AS330">
        <v>215</v>
      </c>
    </row>
    <row r="331" spans="1:47" x14ac:dyDescent="0.25">
      <c r="A331" s="2" t="s">
        <v>459</v>
      </c>
      <c r="B331" s="31"/>
      <c r="C331" s="11" t="s">
        <v>830</v>
      </c>
      <c r="V331"/>
      <c r="AQ331" t="s">
        <v>925</v>
      </c>
      <c r="AR331">
        <v>155</v>
      </c>
      <c r="AS331">
        <v>173</v>
      </c>
    </row>
    <row r="332" spans="1:47" x14ac:dyDescent="0.25">
      <c r="A332" s="2" t="s">
        <v>471</v>
      </c>
      <c r="B332" s="31"/>
      <c r="C332" s="11" t="s">
        <v>830</v>
      </c>
      <c r="V332"/>
      <c r="AQ332" t="s">
        <v>925</v>
      </c>
      <c r="AR332">
        <v>82</v>
      </c>
      <c r="AS332">
        <v>101</v>
      </c>
    </row>
    <row r="333" spans="1:47" x14ac:dyDescent="0.25">
      <c r="A333" s="2" t="s">
        <v>332</v>
      </c>
      <c r="B333" s="31"/>
      <c r="C333" s="11" t="s">
        <v>831</v>
      </c>
      <c r="V333"/>
      <c r="AQ333" t="s">
        <v>925</v>
      </c>
      <c r="AR333">
        <v>180</v>
      </c>
      <c r="AS333">
        <v>205</v>
      </c>
    </row>
    <row r="334" spans="1:47" x14ac:dyDescent="0.25">
      <c r="A334" s="2" t="s">
        <v>341</v>
      </c>
      <c r="B334" s="31"/>
      <c r="C334" s="11" t="s">
        <v>831</v>
      </c>
      <c r="V334"/>
      <c r="AQ334" t="s">
        <v>925</v>
      </c>
      <c r="AR334">
        <v>136</v>
      </c>
      <c r="AS334">
        <v>152</v>
      </c>
    </row>
    <row r="335" spans="1:47" x14ac:dyDescent="0.25">
      <c r="A335" s="2" t="s">
        <v>352</v>
      </c>
      <c r="B335" s="31"/>
      <c r="C335" s="11" t="s">
        <v>831</v>
      </c>
      <c r="V335"/>
      <c r="AQ335" t="s">
        <v>925</v>
      </c>
      <c r="AR335">
        <v>200</v>
      </c>
      <c r="AS335">
        <v>229</v>
      </c>
    </row>
    <row r="336" spans="1:47" x14ac:dyDescent="0.25">
      <c r="A336" s="2" t="s">
        <v>361</v>
      </c>
      <c r="B336" s="31"/>
      <c r="C336" s="11" t="s">
        <v>831</v>
      </c>
      <c r="V336"/>
      <c r="AQ336" t="s">
        <v>925</v>
      </c>
      <c r="AR336">
        <v>157</v>
      </c>
      <c r="AS336">
        <v>181</v>
      </c>
    </row>
    <row r="337" spans="1:45" x14ac:dyDescent="0.25">
      <c r="A337" s="2" t="s">
        <v>379</v>
      </c>
      <c r="B337" s="31"/>
      <c r="C337" s="11" t="s">
        <v>831</v>
      </c>
      <c r="V337"/>
      <c r="AQ337" t="s">
        <v>925</v>
      </c>
      <c r="AR337">
        <v>198</v>
      </c>
      <c r="AS337">
        <v>224</v>
      </c>
    </row>
    <row r="338" spans="1:45" x14ac:dyDescent="0.25">
      <c r="A338" s="2" t="s">
        <v>390</v>
      </c>
      <c r="B338" s="31"/>
      <c r="C338" s="11" t="s">
        <v>831</v>
      </c>
      <c r="V338"/>
      <c r="AQ338" t="s">
        <v>925</v>
      </c>
      <c r="AR338">
        <v>150</v>
      </c>
      <c r="AS338">
        <v>174</v>
      </c>
    </row>
    <row r="339" spans="1:45" x14ac:dyDescent="0.25">
      <c r="A339" s="2" t="s">
        <v>410</v>
      </c>
      <c r="B339" s="31"/>
      <c r="C339" s="11" t="s">
        <v>831</v>
      </c>
      <c r="V339"/>
      <c r="AQ339" t="s">
        <v>925</v>
      </c>
      <c r="AR339">
        <v>193</v>
      </c>
      <c r="AS339">
        <v>225</v>
      </c>
    </row>
    <row r="340" spans="1:45" x14ac:dyDescent="0.25">
      <c r="A340" s="2" t="s">
        <v>423</v>
      </c>
      <c r="B340" s="31"/>
      <c r="C340" s="11" t="s">
        <v>831</v>
      </c>
      <c r="V340"/>
      <c r="AQ340" t="s">
        <v>925</v>
      </c>
      <c r="AR340">
        <v>153</v>
      </c>
      <c r="AS340">
        <v>169</v>
      </c>
    </row>
    <row r="341" spans="1:45" x14ac:dyDescent="0.25">
      <c r="A341" s="2" t="s">
        <v>445</v>
      </c>
      <c r="B341" s="31"/>
      <c r="C341" s="11" t="s">
        <v>831</v>
      </c>
      <c r="V341"/>
      <c r="AQ341" t="s">
        <v>925</v>
      </c>
      <c r="AR341">
        <v>163</v>
      </c>
      <c r="AS341">
        <v>199</v>
      </c>
    </row>
    <row r="342" spans="1:45" x14ac:dyDescent="0.25">
      <c r="A342" s="2" t="s">
        <v>455</v>
      </c>
      <c r="B342" s="31"/>
      <c r="C342" s="11" t="s">
        <v>831</v>
      </c>
      <c r="V342"/>
      <c r="AQ342" t="s">
        <v>925</v>
      </c>
      <c r="AR342">
        <v>143</v>
      </c>
      <c r="AS342">
        <v>165</v>
      </c>
    </row>
    <row r="343" spans="1:45" x14ac:dyDescent="0.25">
      <c r="A343" s="2" t="s">
        <v>474</v>
      </c>
      <c r="B343" s="31"/>
      <c r="C343" s="11" t="s">
        <v>831</v>
      </c>
      <c r="V343"/>
      <c r="AQ343" t="s">
        <v>925</v>
      </c>
      <c r="AR343">
        <v>182</v>
      </c>
      <c r="AS343">
        <v>214</v>
      </c>
    </row>
    <row r="344" spans="1:45" x14ac:dyDescent="0.25">
      <c r="A344" s="2" t="s">
        <v>482</v>
      </c>
      <c r="B344" s="31"/>
      <c r="C344" s="11" t="s">
        <v>831</v>
      </c>
      <c r="V344"/>
      <c r="AQ344" t="s">
        <v>925</v>
      </c>
      <c r="AR344">
        <v>157</v>
      </c>
      <c r="AS344">
        <v>182</v>
      </c>
    </row>
    <row r="345" spans="1:45" x14ac:dyDescent="0.25">
      <c r="A345" s="2" t="s">
        <v>495</v>
      </c>
      <c r="B345" s="31"/>
      <c r="C345" s="11" t="s">
        <v>831</v>
      </c>
      <c r="V345"/>
      <c r="AQ345" t="s">
        <v>925</v>
      </c>
      <c r="AR345">
        <v>165</v>
      </c>
      <c r="AS345">
        <v>196</v>
      </c>
    </row>
    <row r="346" spans="1:45" x14ac:dyDescent="0.25">
      <c r="A346" s="2" t="s">
        <v>503</v>
      </c>
      <c r="B346" s="31"/>
      <c r="C346" s="11" t="s">
        <v>831</v>
      </c>
      <c r="V346"/>
      <c r="AQ346" t="s">
        <v>925</v>
      </c>
      <c r="AR346">
        <v>124</v>
      </c>
      <c r="AS346">
        <v>145</v>
      </c>
    </row>
    <row r="347" spans="1:45" x14ac:dyDescent="0.25">
      <c r="A347" s="2" t="s">
        <v>516</v>
      </c>
      <c r="B347" s="31"/>
      <c r="C347" s="11" t="s">
        <v>831</v>
      </c>
      <c r="V347"/>
      <c r="AQ347" t="s">
        <v>925</v>
      </c>
      <c r="AR347">
        <v>178</v>
      </c>
      <c r="AS347">
        <v>205</v>
      </c>
    </row>
    <row r="348" spans="1:45" x14ac:dyDescent="0.25">
      <c r="A348" s="2" t="s">
        <v>525</v>
      </c>
      <c r="B348" s="31"/>
      <c r="C348" s="11" t="s">
        <v>831</v>
      </c>
      <c r="V348"/>
      <c r="AQ348" t="s">
        <v>925</v>
      </c>
      <c r="AR348">
        <v>141</v>
      </c>
      <c r="AS348">
        <v>166</v>
      </c>
    </row>
    <row r="349" spans="1:45" x14ac:dyDescent="0.25">
      <c r="A349" s="2" t="s">
        <v>539</v>
      </c>
      <c r="B349" s="31"/>
      <c r="C349" s="11" t="s">
        <v>831</v>
      </c>
      <c r="V349"/>
      <c r="AQ349" t="s">
        <v>925</v>
      </c>
      <c r="AR349">
        <v>177</v>
      </c>
      <c r="AS349">
        <v>218</v>
      </c>
    </row>
    <row r="350" spans="1:45" x14ac:dyDescent="0.25">
      <c r="A350" s="2" t="s">
        <v>539</v>
      </c>
      <c r="B350" s="31"/>
      <c r="C350" s="11" t="s">
        <v>831</v>
      </c>
      <c r="V350"/>
      <c r="AQ350" t="s">
        <v>925</v>
      </c>
      <c r="AR350">
        <v>179</v>
      </c>
      <c r="AS350">
        <v>222</v>
      </c>
    </row>
    <row r="351" spans="1:45" x14ac:dyDescent="0.25">
      <c r="A351" s="2" t="s">
        <v>557</v>
      </c>
      <c r="B351" s="31"/>
      <c r="C351" s="11" t="s">
        <v>831</v>
      </c>
      <c r="V351"/>
      <c r="AQ351" t="s">
        <v>925</v>
      </c>
      <c r="AR351">
        <v>145</v>
      </c>
      <c r="AS351">
        <v>173</v>
      </c>
    </row>
    <row r="352" spans="1:45" x14ac:dyDescent="0.25">
      <c r="A352" s="2" t="s">
        <v>557</v>
      </c>
      <c r="B352" s="31"/>
      <c r="C352" s="11" t="s">
        <v>831</v>
      </c>
      <c r="V352"/>
      <c r="AQ352" t="s">
        <v>925</v>
      </c>
      <c r="AR352">
        <v>145</v>
      </c>
      <c r="AS352">
        <v>170</v>
      </c>
    </row>
    <row r="353" spans="1:45" x14ac:dyDescent="0.25">
      <c r="A353" s="2" t="s">
        <v>575</v>
      </c>
      <c r="B353" s="31"/>
      <c r="C353" s="11" t="s">
        <v>831</v>
      </c>
      <c r="V353"/>
      <c r="AQ353" t="s">
        <v>925</v>
      </c>
      <c r="AR353">
        <v>99</v>
      </c>
      <c r="AS353">
        <v>119</v>
      </c>
    </row>
    <row r="354" spans="1:45" x14ac:dyDescent="0.25">
      <c r="A354" s="2" t="s">
        <v>575</v>
      </c>
      <c r="B354" s="31"/>
      <c r="C354" s="11" t="s">
        <v>831</v>
      </c>
      <c r="V354"/>
      <c r="AQ354" t="s">
        <v>925</v>
      </c>
      <c r="AR354">
        <v>99</v>
      </c>
      <c r="AS354">
        <v>119</v>
      </c>
    </row>
    <row r="355" spans="1:45" x14ac:dyDescent="0.25">
      <c r="A355" s="2" t="s">
        <v>592</v>
      </c>
      <c r="B355" s="31"/>
      <c r="C355" s="11" t="s">
        <v>831</v>
      </c>
      <c r="V355"/>
      <c r="AQ355" t="s">
        <v>925</v>
      </c>
      <c r="AR355">
        <v>189</v>
      </c>
      <c r="AS355">
        <v>215</v>
      </c>
    </row>
    <row r="356" spans="1:45" x14ac:dyDescent="0.25">
      <c r="A356" s="2" t="s">
        <v>592</v>
      </c>
      <c r="B356" s="31"/>
      <c r="C356" s="11" t="s">
        <v>831</v>
      </c>
      <c r="V356"/>
      <c r="AQ356" t="s">
        <v>925</v>
      </c>
      <c r="AR356">
        <v>189</v>
      </c>
      <c r="AS356">
        <v>215</v>
      </c>
    </row>
    <row r="357" spans="1:45" x14ac:dyDescent="0.25">
      <c r="A357" s="2" t="s">
        <v>609</v>
      </c>
      <c r="B357" s="31"/>
      <c r="C357" s="11" t="s">
        <v>831</v>
      </c>
      <c r="V357"/>
      <c r="AQ357" t="s">
        <v>925</v>
      </c>
      <c r="AR357">
        <v>120</v>
      </c>
      <c r="AS357">
        <v>139</v>
      </c>
    </row>
    <row r="358" spans="1:45" x14ac:dyDescent="0.25">
      <c r="A358" s="2" t="s">
        <v>609</v>
      </c>
      <c r="B358" s="31"/>
      <c r="C358" s="11" t="s">
        <v>831</v>
      </c>
      <c r="V358"/>
      <c r="AQ358" t="s">
        <v>925</v>
      </c>
      <c r="AR358">
        <v>121</v>
      </c>
      <c r="AS358">
        <v>139</v>
      </c>
    </row>
    <row r="359" spans="1:45" x14ac:dyDescent="0.25">
      <c r="A359" s="2" t="s">
        <v>652</v>
      </c>
      <c r="B359" s="31"/>
      <c r="C359" s="11" t="s">
        <v>831</v>
      </c>
      <c r="V359"/>
      <c r="AQ359" t="s">
        <v>925</v>
      </c>
      <c r="AR359">
        <v>193</v>
      </c>
      <c r="AS359">
        <v>221</v>
      </c>
    </row>
    <row r="360" spans="1:45" x14ac:dyDescent="0.25">
      <c r="A360" s="2" t="s">
        <v>652</v>
      </c>
      <c r="B360" s="31"/>
      <c r="C360" s="11" t="s">
        <v>831</v>
      </c>
      <c r="V360"/>
      <c r="AQ360" t="s">
        <v>925</v>
      </c>
      <c r="AR360">
        <v>191</v>
      </c>
      <c r="AS360">
        <v>220</v>
      </c>
    </row>
    <row r="361" spans="1:45" x14ac:dyDescent="0.25">
      <c r="A361" s="2" t="s">
        <v>668</v>
      </c>
      <c r="B361" s="31"/>
      <c r="C361" s="11" t="s">
        <v>831</v>
      </c>
      <c r="V361"/>
      <c r="AQ361" t="s">
        <v>925</v>
      </c>
      <c r="AR361">
        <v>171</v>
      </c>
      <c r="AS361">
        <v>195</v>
      </c>
    </row>
    <row r="362" spans="1:45" x14ac:dyDescent="0.25">
      <c r="A362" s="2" t="s">
        <v>668</v>
      </c>
      <c r="B362" s="31"/>
      <c r="C362" s="11" t="s">
        <v>831</v>
      </c>
      <c r="V362"/>
      <c r="AQ362" t="s">
        <v>925</v>
      </c>
      <c r="AR362">
        <v>169</v>
      </c>
      <c r="AS362">
        <v>194</v>
      </c>
    </row>
    <row r="363" spans="1:45" x14ac:dyDescent="0.25">
      <c r="A363" s="2" t="s">
        <v>698</v>
      </c>
      <c r="B363" s="31"/>
      <c r="C363" s="11" t="s">
        <v>831</v>
      </c>
      <c r="V363"/>
      <c r="AQ363" t="s">
        <v>925</v>
      </c>
      <c r="AR363">
        <v>179</v>
      </c>
      <c r="AS363">
        <v>208</v>
      </c>
    </row>
    <row r="364" spans="1:45" x14ac:dyDescent="0.25">
      <c r="A364" s="2" t="s">
        <v>698</v>
      </c>
      <c r="B364" s="31"/>
      <c r="C364" s="11" t="s">
        <v>831</v>
      </c>
      <c r="V364"/>
      <c r="AQ364" t="s">
        <v>925</v>
      </c>
      <c r="AR364">
        <v>182</v>
      </c>
      <c r="AS364">
        <v>210</v>
      </c>
    </row>
    <row r="365" spans="1:45" x14ac:dyDescent="0.25">
      <c r="A365" s="2" t="s">
        <v>712</v>
      </c>
      <c r="B365" s="31"/>
      <c r="C365" s="11" t="s">
        <v>831</v>
      </c>
      <c r="V365"/>
      <c r="AQ365" t="s">
        <v>925</v>
      </c>
      <c r="AR365">
        <v>127</v>
      </c>
      <c r="AS365">
        <v>151</v>
      </c>
    </row>
    <row r="366" spans="1:45" x14ac:dyDescent="0.25">
      <c r="A366" s="2" t="s">
        <v>712</v>
      </c>
      <c r="B366" s="31"/>
      <c r="C366" s="11" t="s">
        <v>831</v>
      </c>
      <c r="V366"/>
      <c r="AQ366" t="s">
        <v>925</v>
      </c>
      <c r="AR366">
        <v>128</v>
      </c>
      <c r="AS366">
        <v>151</v>
      </c>
    </row>
    <row r="367" spans="1:45" x14ac:dyDescent="0.25">
      <c r="A367" s="2" t="s">
        <v>466</v>
      </c>
      <c r="B367" s="31"/>
      <c r="C367" s="11" t="s">
        <v>832</v>
      </c>
      <c r="V367"/>
      <c r="AQ367" t="s">
        <v>925</v>
      </c>
      <c r="AR367">
        <v>153</v>
      </c>
      <c r="AS367">
        <v>174</v>
      </c>
    </row>
    <row r="368" spans="1:45" x14ac:dyDescent="0.25">
      <c r="A368" s="2" t="s">
        <v>478</v>
      </c>
      <c r="B368" s="31"/>
      <c r="C368" s="11" t="s">
        <v>832</v>
      </c>
      <c r="V368"/>
      <c r="AQ368" t="s">
        <v>925</v>
      </c>
      <c r="AR368">
        <v>192</v>
      </c>
      <c r="AS368">
        <v>224</v>
      </c>
    </row>
    <row r="369" spans="1:45" x14ac:dyDescent="0.25">
      <c r="A369" s="2" t="s">
        <v>487</v>
      </c>
      <c r="B369" s="31"/>
      <c r="C369" s="11" t="s">
        <v>832</v>
      </c>
      <c r="V369"/>
      <c r="AQ369" t="s">
        <v>925</v>
      </c>
      <c r="AR369">
        <v>166</v>
      </c>
      <c r="AS369">
        <v>192</v>
      </c>
    </row>
    <row r="370" spans="1:45" x14ac:dyDescent="0.25">
      <c r="A370" s="2" t="s">
        <v>502</v>
      </c>
      <c r="B370" s="31"/>
      <c r="C370" s="11" t="s">
        <v>832</v>
      </c>
      <c r="V370"/>
      <c r="AQ370" t="s">
        <v>925</v>
      </c>
      <c r="AR370">
        <v>179</v>
      </c>
      <c r="AS370">
        <v>212</v>
      </c>
    </row>
    <row r="371" spans="1:45" x14ac:dyDescent="0.25">
      <c r="A371" s="2" t="s">
        <v>510</v>
      </c>
      <c r="B371" s="31"/>
      <c r="C371" s="11" t="s">
        <v>832</v>
      </c>
      <c r="V371"/>
      <c r="AQ371" t="s">
        <v>925</v>
      </c>
      <c r="AR371">
        <v>130</v>
      </c>
      <c r="AS371">
        <v>151</v>
      </c>
    </row>
    <row r="372" spans="1:45" x14ac:dyDescent="0.25">
      <c r="A372" s="2" t="s">
        <v>521</v>
      </c>
      <c r="B372" s="31"/>
      <c r="C372" s="11" t="s">
        <v>832</v>
      </c>
      <c r="V372"/>
      <c r="AQ372" t="s">
        <v>925</v>
      </c>
      <c r="AR372">
        <v>185</v>
      </c>
      <c r="AS372">
        <v>211</v>
      </c>
    </row>
    <row r="373" spans="1:45" x14ac:dyDescent="0.25">
      <c r="A373" s="2" t="s">
        <v>530</v>
      </c>
      <c r="B373" s="31"/>
      <c r="C373" s="11" t="s">
        <v>832</v>
      </c>
      <c r="V373"/>
      <c r="AQ373" t="s">
        <v>925</v>
      </c>
      <c r="AR373">
        <v>148</v>
      </c>
      <c r="AS373">
        <v>171</v>
      </c>
    </row>
    <row r="374" spans="1:45" x14ac:dyDescent="0.25">
      <c r="A374" s="2" t="s">
        <v>556</v>
      </c>
      <c r="B374" s="31"/>
      <c r="C374" s="11" t="s">
        <v>833</v>
      </c>
      <c r="V374"/>
      <c r="AQ374" t="s">
        <v>925</v>
      </c>
      <c r="AR374">
        <v>183</v>
      </c>
      <c r="AS374">
        <v>226</v>
      </c>
    </row>
    <row r="375" spans="1:45" x14ac:dyDescent="0.25">
      <c r="A375" s="2" t="s">
        <v>574</v>
      </c>
      <c r="B375" s="31"/>
      <c r="C375" s="11" t="s">
        <v>833</v>
      </c>
      <c r="V375"/>
      <c r="AQ375" t="s">
        <v>925</v>
      </c>
      <c r="AR375">
        <v>151</v>
      </c>
      <c r="AS375">
        <v>174</v>
      </c>
    </row>
    <row r="376" spans="1:45" x14ac:dyDescent="0.25">
      <c r="A376" s="2" t="s">
        <v>591</v>
      </c>
      <c r="B376" s="31"/>
      <c r="C376" s="11" t="s">
        <v>833</v>
      </c>
      <c r="V376"/>
      <c r="AQ376" t="s">
        <v>925</v>
      </c>
      <c r="AR376">
        <v>87</v>
      </c>
      <c r="AS376">
        <v>109</v>
      </c>
    </row>
    <row r="377" spans="1:45" x14ac:dyDescent="0.25">
      <c r="A377" s="2" t="s">
        <v>608</v>
      </c>
      <c r="B377" s="31"/>
      <c r="C377" s="11" t="s">
        <v>833</v>
      </c>
      <c r="V377"/>
      <c r="AQ377" t="s">
        <v>925</v>
      </c>
      <c r="AR377">
        <v>193</v>
      </c>
      <c r="AS377">
        <v>222</v>
      </c>
    </row>
    <row r="378" spans="1:45" x14ac:dyDescent="0.25">
      <c r="A378" s="2" t="s">
        <v>625</v>
      </c>
      <c r="B378" s="31"/>
      <c r="C378" s="11" t="s">
        <v>833</v>
      </c>
      <c r="V378"/>
      <c r="AQ378" t="s">
        <v>925</v>
      </c>
      <c r="AR378">
        <v>124</v>
      </c>
      <c r="AS378">
        <v>142</v>
      </c>
    </row>
    <row r="379" spans="1:45" x14ac:dyDescent="0.25">
      <c r="A379" s="2" t="s">
        <v>638</v>
      </c>
      <c r="B379" s="31"/>
      <c r="C379" s="11" t="s">
        <v>833</v>
      </c>
      <c r="V379"/>
      <c r="AQ379" t="s">
        <v>925</v>
      </c>
      <c r="AR379">
        <v>60</v>
      </c>
      <c r="AS379">
        <v>75</v>
      </c>
    </row>
    <row r="380" spans="1:45" x14ac:dyDescent="0.25">
      <c r="A380" s="2" t="s">
        <v>651</v>
      </c>
      <c r="B380" s="31"/>
      <c r="C380" s="11" t="s">
        <v>833</v>
      </c>
      <c r="V380"/>
      <c r="AQ380" t="s">
        <v>925</v>
      </c>
      <c r="AR380">
        <v>49</v>
      </c>
      <c r="AS380">
        <v>59</v>
      </c>
    </row>
    <row r="381" spans="1:45" x14ac:dyDescent="0.25">
      <c r="A381" s="2" t="s">
        <v>667</v>
      </c>
      <c r="B381" s="31"/>
      <c r="C381" s="11" t="s">
        <v>833</v>
      </c>
      <c r="V381"/>
      <c r="AQ381" t="s">
        <v>925</v>
      </c>
      <c r="AR381">
        <v>186</v>
      </c>
      <c r="AS381">
        <v>219</v>
      </c>
    </row>
    <row r="382" spans="1:45" x14ac:dyDescent="0.25">
      <c r="A382" s="2" t="s">
        <v>683</v>
      </c>
      <c r="B382" s="31"/>
      <c r="C382" s="11" t="s">
        <v>833</v>
      </c>
      <c r="V382"/>
      <c r="AQ382" t="s">
        <v>925</v>
      </c>
      <c r="AR382">
        <v>172</v>
      </c>
      <c r="AS382">
        <v>196</v>
      </c>
    </row>
    <row r="383" spans="1:45" x14ac:dyDescent="0.25">
      <c r="A383" s="2" t="s">
        <v>697</v>
      </c>
      <c r="B383" s="31"/>
      <c r="C383" s="11" t="s">
        <v>833</v>
      </c>
      <c r="V383"/>
      <c r="AQ383" t="s">
        <v>925</v>
      </c>
      <c r="AR383">
        <v>76</v>
      </c>
      <c r="AS383">
        <v>95</v>
      </c>
    </row>
    <row r="384" spans="1:45" x14ac:dyDescent="0.25">
      <c r="A384" s="2" t="s">
        <v>711</v>
      </c>
      <c r="B384" s="31"/>
      <c r="C384" s="11" t="s">
        <v>833</v>
      </c>
      <c r="V384"/>
      <c r="AQ384" t="s">
        <v>925</v>
      </c>
      <c r="AR384">
        <v>187</v>
      </c>
      <c r="AS384">
        <v>218</v>
      </c>
    </row>
    <row r="385" spans="1:45" x14ac:dyDescent="0.25">
      <c r="A385" s="2" t="s">
        <v>725</v>
      </c>
      <c r="B385" s="31"/>
      <c r="C385" s="11" t="s">
        <v>833</v>
      </c>
      <c r="V385"/>
      <c r="AQ385" t="s">
        <v>925</v>
      </c>
      <c r="AR385">
        <v>133</v>
      </c>
      <c r="AS385">
        <v>157</v>
      </c>
    </row>
    <row r="386" spans="1:45" x14ac:dyDescent="0.25">
      <c r="A386" s="2" t="s">
        <v>736</v>
      </c>
      <c r="B386" s="31"/>
      <c r="C386" s="11" t="s">
        <v>833</v>
      </c>
      <c r="V386"/>
      <c r="AQ386" t="s">
        <v>925</v>
      </c>
      <c r="AR386">
        <v>70</v>
      </c>
      <c r="AS386">
        <v>85</v>
      </c>
    </row>
    <row r="387" spans="1:45" x14ac:dyDescent="0.25">
      <c r="A387" s="2" t="s">
        <v>555</v>
      </c>
      <c r="B387" s="31"/>
      <c r="C387" s="11" t="s">
        <v>834</v>
      </c>
      <c r="V387"/>
      <c r="AQ387" t="s">
        <v>925</v>
      </c>
      <c r="AR387">
        <v>198</v>
      </c>
      <c r="AS387">
        <v>236</v>
      </c>
    </row>
    <row r="388" spans="1:45" x14ac:dyDescent="0.25">
      <c r="A388" s="2" t="s">
        <v>573</v>
      </c>
      <c r="B388" s="31"/>
      <c r="C388" s="11" t="s">
        <v>834</v>
      </c>
      <c r="V388"/>
      <c r="AQ388" t="s">
        <v>925</v>
      </c>
      <c r="AR388">
        <v>152</v>
      </c>
      <c r="AS388">
        <v>174</v>
      </c>
    </row>
    <row r="389" spans="1:45" x14ac:dyDescent="0.25">
      <c r="A389" s="2" t="s">
        <v>590</v>
      </c>
      <c r="B389" s="31"/>
      <c r="C389" s="11" t="s">
        <v>834</v>
      </c>
      <c r="V389"/>
      <c r="AQ389" t="s">
        <v>925</v>
      </c>
      <c r="AR389">
        <v>92</v>
      </c>
      <c r="AS389">
        <v>113</v>
      </c>
    </row>
    <row r="390" spans="1:45" x14ac:dyDescent="0.25">
      <c r="A390" s="2" t="s">
        <v>607</v>
      </c>
      <c r="B390" s="31"/>
      <c r="C390" s="11" t="s">
        <v>834</v>
      </c>
      <c r="V390"/>
      <c r="AQ390" t="s">
        <v>925</v>
      </c>
      <c r="AR390">
        <v>202</v>
      </c>
      <c r="AS390">
        <v>227</v>
      </c>
    </row>
    <row r="391" spans="1:45" x14ac:dyDescent="0.25">
      <c r="A391" s="2" t="s">
        <v>624</v>
      </c>
      <c r="B391" s="31"/>
      <c r="C391" s="11" t="s">
        <v>834</v>
      </c>
      <c r="V391"/>
      <c r="AQ391" t="s">
        <v>925</v>
      </c>
      <c r="AR391">
        <v>124</v>
      </c>
      <c r="AS391">
        <v>142</v>
      </c>
    </row>
    <row r="392" spans="1:45" x14ac:dyDescent="0.25">
      <c r="A392" s="2" t="s">
        <v>666</v>
      </c>
      <c r="B392" s="31"/>
      <c r="C392" s="11" t="s">
        <v>834</v>
      </c>
      <c r="V392"/>
      <c r="AQ392" t="s">
        <v>925</v>
      </c>
      <c r="AR392">
        <v>195</v>
      </c>
      <c r="AS392">
        <v>224</v>
      </c>
    </row>
    <row r="393" spans="1:45" x14ac:dyDescent="0.25">
      <c r="A393" s="2" t="s">
        <v>682</v>
      </c>
      <c r="B393" s="31"/>
      <c r="C393" s="11" t="s">
        <v>834</v>
      </c>
      <c r="V393"/>
      <c r="AQ393" t="s">
        <v>925</v>
      </c>
      <c r="AR393">
        <v>174</v>
      </c>
      <c r="AS393">
        <v>197</v>
      </c>
    </row>
    <row r="394" spans="1:45" x14ac:dyDescent="0.25">
      <c r="A394" s="2" t="s">
        <v>696</v>
      </c>
      <c r="B394" s="31"/>
      <c r="C394" s="11" t="s">
        <v>834</v>
      </c>
      <c r="V394"/>
      <c r="AQ394" t="s">
        <v>925</v>
      </c>
      <c r="AR394">
        <v>84</v>
      </c>
      <c r="AS394">
        <v>102</v>
      </c>
    </row>
    <row r="395" spans="1:45" x14ac:dyDescent="0.25">
      <c r="A395" s="2" t="s">
        <v>710</v>
      </c>
      <c r="B395" s="31"/>
      <c r="C395" s="11" t="s">
        <v>834</v>
      </c>
      <c r="V395"/>
      <c r="AQ395" t="s">
        <v>925</v>
      </c>
      <c r="AR395">
        <v>196</v>
      </c>
      <c r="AS395">
        <v>225</v>
      </c>
    </row>
    <row r="396" spans="1:45" x14ac:dyDescent="0.25">
      <c r="A396" s="2" t="s">
        <v>724</v>
      </c>
      <c r="B396" s="31"/>
      <c r="C396" s="11" t="s">
        <v>834</v>
      </c>
      <c r="V396"/>
      <c r="AQ396" t="s">
        <v>925</v>
      </c>
      <c r="AR396">
        <v>135</v>
      </c>
      <c r="AS396">
        <v>158</v>
      </c>
    </row>
    <row r="397" spans="1:45" x14ac:dyDescent="0.25">
      <c r="A397" s="2" t="s">
        <v>735</v>
      </c>
      <c r="B397" s="31"/>
      <c r="C397" s="11" t="s">
        <v>834</v>
      </c>
      <c r="V397"/>
      <c r="AQ397" t="s">
        <v>925</v>
      </c>
      <c r="AR397">
        <v>81</v>
      </c>
    </row>
    <row r="398" spans="1:45" x14ac:dyDescent="0.25">
      <c r="A398" s="2" t="s">
        <v>319</v>
      </c>
      <c r="B398" s="31"/>
      <c r="C398" s="11" t="s">
        <v>835</v>
      </c>
      <c r="V398"/>
      <c r="AQ398" t="s">
        <v>925</v>
      </c>
      <c r="AR398">
        <v>220</v>
      </c>
      <c r="AS398">
        <v>253</v>
      </c>
    </row>
    <row r="399" spans="1:45" x14ac:dyDescent="0.25">
      <c r="A399" s="2" t="s">
        <v>322</v>
      </c>
      <c r="B399" s="31"/>
      <c r="C399" s="11" t="s">
        <v>835</v>
      </c>
      <c r="V399"/>
      <c r="AQ399" t="s">
        <v>925</v>
      </c>
      <c r="AR399">
        <v>175</v>
      </c>
      <c r="AS399">
        <v>203</v>
      </c>
    </row>
    <row r="400" spans="1:45" x14ac:dyDescent="0.25">
      <c r="A400" s="2" t="s">
        <v>335</v>
      </c>
      <c r="B400" s="31"/>
      <c r="C400" s="11" t="s">
        <v>835</v>
      </c>
      <c r="V400"/>
      <c r="AQ400" t="s">
        <v>925</v>
      </c>
      <c r="AR400">
        <v>194</v>
      </c>
      <c r="AS400">
        <v>220</v>
      </c>
    </row>
    <row r="401" spans="1:45" x14ac:dyDescent="0.25">
      <c r="A401" s="2" t="s">
        <v>344</v>
      </c>
      <c r="B401" s="31"/>
      <c r="C401" s="11" t="s">
        <v>835</v>
      </c>
      <c r="V401"/>
      <c r="AQ401" t="s">
        <v>925</v>
      </c>
      <c r="AR401">
        <v>147</v>
      </c>
      <c r="AS401">
        <v>169</v>
      </c>
    </row>
    <row r="402" spans="1:45" x14ac:dyDescent="0.25">
      <c r="A402" s="2" t="s">
        <v>355</v>
      </c>
      <c r="B402" s="31"/>
      <c r="C402" s="11" t="s">
        <v>835</v>
      </c>
      <c r="V402"/>
      <c r="AQ402" t="s">
        <v>925</v>
      </c>
      <c r="AR402">
        <v>218</v>
      </c>
      <c r="AS402">
        <v>248</v>
      </c>
    </row>
    <row r="403" spans="1:45" x14ac:dyDescent="0.25">
      <c r="A403" s="2" t="s">
        <v>364</v>
      </c>
      <c r="B403" s="31"/>
      <c r="C403" s="11" t="s">
        <v>835</v>
      </c>
      <c r="V403"/>
      <c r="AQ403" t="s">
        <v>925</v>
      </c>
      <c r="AR403">
        <v>173</v>
      </c>
      <c r="AS403">
        <v>197</v>
      </c>
    </row>
    <row r="404" spans="1:45" x14ac:dyDescent="0.25">
      <c r="A404" s="2" t="s">
        <v>382</v>
      </c>
      <c r="B404" s="31"/>
      <c r="C404" s="11" t="s">
        <v>835</v>
      </c>
      <c r="V404"/>
      <c r="AQ404" t="s">
        <v>925</v>
      </c>
      <c r="AR404">
        <v>214</v>
      </c>
      <c r="AS404">
        <v>240</v>
      </c>
    </row>
    <row r="405" spans="1:45" x14ac:dyDescent="0.25">
      <c r="A405" s="2" t="s">
        <v>393</v>
      </c>
      <c r="B405" s="31"/>
      <c r="C405" s="11" t="s">
        <v>835</v>
      </c>
      <c r="V405"/>
      <c r="AQ405" t="s">
        <v>925</v>
      </c>
      <c r="AR405">
        <v>170</v>
      </c>
      <c r="AS405">
        <v>191</v>
      </c>
    </row>
    <row r="406" spans="1:45" x14ac:dyDescent="0.25">
      <c r="A406" s="2" t="s">
        <v>413</v>
      </c>
      <c r="B406" s="31"/>
      <c r="C406" s="11" t="s">
        <v>835</v>
      </c>
      <c r="V406"/>
      <c r="AQ406" t="s">
        <v>925</v>
      </c>
      <c r="AR406">
        <v>213</v>
      </c>
      <c r="AS406">
        <v>233</v>
      </c>
    </row>
    <row r="407" spans="1:45" x14ac:dyDescent="0.25">
      <c r="A407" s="2" t="s">
        <v>426</v>
      </c>
      <c r="B407" s="31"/>
      <c r="C407" s="11" t="s">
        <v>835</v>
      </c>
      <c r="V407"/>
      <c r="AQ407" t="s">
        <v>925</v>
      </c>
      <c r="AR407">
        <v>163</v>
      </c>
      <c r="AS407">
        <v>181</v>
      </c>
    </row>
    <row r="408" spans="1:45" x14ac:dyDescent="0.25">
      <c r="A408" s="2" t="s">
        <v>321</v>
      </c>
      <c r="B408" s="31"/>
      <c r="C408" s="11" t="s">
        <v>836</v>
      </c>
      <c r="V408"/>
      <c r="AQ408" t="s">
        <v>925</v>
      </c>
      <c r="AR408">
        <v>221</v>
      </c>
      <c r="AS408">
        <v>256</v>
      </c>
    </row>
    <row r="409" spans="1:45" x14ac:dyDescent="0.25">
      <c r="A409" s="2" t="s">
        <v>324</v>
      </c>
      <c r="B409" s="31"/>
      <c r="C409" s="11" t="s">
        <v>836</v>
      </c>
      <c r="V409"/>
      <c r="AQ409" t="s">
        <v>925</v>
      </c>
      <c r="AR409">
        <v>177</v>
      </c>
      <c r="AS409">
        <v>204</v>
      </c>
    </row>
    <row r="410" spans="1:45" x14ac:dyDescent="0.25">
      <c r="A410" s="2" t="s">
        <v>333</v>
      </c>
      <c r="B410" s="31"/>
      <c r="C410" s="11" t="s">
        <v>836</v>
      </c>
      <c r="V410"/>
      <c r="AQ410" t="s">
        <v>925</v>
      </c>
      <c r="AR410">
        <v>194</v>
      </c>
      <c r="AS410">
        <v>221</v>
      </c>
    </row>
    <row r="411" spans="1:45" x14ac:dyDescent="0.25">
      <c r="A411" s="2" t="s">
        <v>342</v>
      </c>
      <c r="B411" s="31"/>
      <c r="C411" s="11" t="s">
        <v>836</v>
      </c>
      <c r="V411"/>
      <c r="AQ411" t="s">
        <v>925</v>
      </c>
      <c r="AR411">
        <v>147</v>
      </c>
      <c r="AS411">
        <v>169</v>
      </c>
    </row>
    <row r="412" spans="1:45" x14ac:dyDescent="0.25">
      <c r="A412" s="2" t="s">
        <v>350</v>
      </c>
      <c r="B412" s="31"/>
      <c r="C412" s="11" t="s">
        <v>836</v>
      </c>
      <c r="V412"/>
      <c r="AQ412" t="s">
        <v>925</v>
      </c>
      <c r="AR412">
        <v>103</v>
      </c>
      <c r="AS412">
        <v>122</v>
      </c>
    </row>
    <row r="413" spans="1:45" x14ac:dyDescent="0.25">
      <c r="A413" s="2" t="s">
        <v>353</v>
      </c>
      <c r="B413" s="31"/>
      <c r="C413" s="11" t="s">
        <v>836</v>
      </c>
      <c r="V413"/>
      <c r="AQ413" t="s">
        <v>925</v>
      </c>
      <c r="AR413">
        <v>212</v>
      </c>
      <c r="AS413">
        <v>243</v>
      </c>
    </row>
    <row r="414" spans="1:45" x14ac:dyDescent="0.25">
      <c r="A414" s="2" t="s">
        <v>362</v>
      </c>
      <c r="B414" s="31"/>
      <c r="C414" s="11" t="s">
        <v>836</v>
      </c>
      <c r="V414"/>
      <c r="AQ414" t="s">
        <v>925</v>
      </c>
      <c r="AR414">
        <v>175</v>
      </c>
      <c r="AS414">
        <v>199</v>
      </c>
    </row>
    <row r="415" spans="1:45" x14ac:dyDescent="0.25">
      <c r="A415" s="2" t="s">
        <v>374</v>
      </c>
      <c r="B415" s="31"/>
      <c r="C415" s="11" t="s">
        <v>836</v>
      </c>
      <c r="V415"/>
      <c r="AQ415" t="s">
        <v>925</v>
      </c>
      <c r="AR415">
        <v>93</v>
      </c>
      <c r="AS415">
        <v>110</v>
      </c>
    </row>
    <row r="416" spans="1:45" x14ac:dyDescent="0.25">
      <c r="A416" s="2" t="s">
        <v>380</v>
      </c>
      <c r="B416" s="31"/>
      <c r="C416" s="11" t="s">
        <v>836</v>
      </c>
      <c r="V416"/>
      <c r="AQ416" t="s">
        <v>925</v>
      </c>
      <c r="AR416">
        <v>214</v>
      </c>
      <c r="AS416">
        <v>241</v>
      </c>
    </row>
    <row r="417" spans="1:45" x14ac:dyDescent="0.25">
      <c r="A417" s="2" t="s">
        <v>391</v>
      </c>
      <c r="B417" s="31"/>
      <c r="C417" s="11" t="s">
        <v>836</v>
      </c>
      <c r="V417"/>
      <c r="AQ417" t="s">
        <v>925</v>
      </c>
      <c r="AR417">
        <v>171</v>
      </c>
      <c r="AS417">
        <v>192</v>
      </c>
    </row>
    <row r="418" spans="1:45" x14ac:dyDescent="0.25">
      <c r="A418" s="2" t="s">
        <v>405</v>
      </c>
      <c r="B418" s="31"/>
      <c r="C418" s="11" t="s">
        <v>836</v>
      </c>
      <c r="V418"/>
      <c r="AQ418" t="s">
        <v>925</v>
      </c>
      <c r="AR418">
        <v>95</v>
      </c>
      <c r="AS418">
        <v>113</v>
      </c>
    </row>
    <row r="419" spans="1:45" x14ac:dyDescent="0.25">
      <c r="A419" s="2" t="s">
        <v>411</v>
      </c>
      <c r="B419" s="31"/>
      <c r="C419" s="11" t="s">
        <v>836</v>
      </c>
      <c r="V419"/>
      <c r="AQ419" t="s">
        <v>925</v>
      </c>
      <c r="AR419">
        <v>212</v>
      </c>
      <c r="AS419">
        <v>233</v>
      </c>
    </row>
    <row r="420" spans="1:45" x14ac:dyDescent="0.25">
      <c r="A420" s="2" t="s">
        <v>424</v>
      </c>
      <c r="B420" s="31"/>
      <c r="C420" s="11" t="s">
        <v>836</v>
      </c>
      <c r="V420"/>
      <c r="AQ420" t="s">
        <v>925</v>
      </c>
      <c r="AR420">
        <v>163</v>
      </c>
      <c r="AS420">
        <v>183</v>
      </c>
    </row>
    <row r="421" spans="1:45" x14ac:dyDescent="0.25">
      <c r="A421" s="2" t="s">
        <v>439</v>
      </c>
      <c r="B421" s="31"/>
      <c r="C421" s="11" t="s">
        <v>836</v>
      </c>
      <c r="V421"/>
      <c r="AQ421" t="s">
        <v>925</v>
      </c>
      <c r="AR421">
        <v>92</v>
      </c>
      <c r="AS421">
        <v>115</v>
      </c>
    </row>
    <row r="422" spans="1:45" x14ac:dyDescent="0.25">
      <c r="A422" s="2" t="s">
        <v>446</v>
      </c>
      <c r="B422" s="31"/>
      <c r="C422" s="11" t="s">
        <v>836</v>
      </c>
      <c r="V422"/>
      <c r="AQ422" t="s">
        <v>925</v>
      </c>
      <c r="AR422">
        <v>207</v>
      </c>
      <c r="AS422">
        <v>226</v>
      </c>
    </row>
    <row r="423" spans="1:45" x14ac:dyDescent="0.25">
      <c r="A423" s="2" t="s">
        <v>456</v>
      </c>
      <c r="B423" s="31"/>
      <c r="C423" s="11" t="s">
        <v>836</v>
      </c>
      <c r="V423"/>
      <c r="AQ423" t="s">
        <v>925</v>
      </c>
      <c r="AR423">
        <v>160</v>
      </c>
      <c r="AS423">
        <v>179</v>
      </c>
    </row>
    <row r="424" spans="1:45" x14ac:dyDescent="0.25">
      <c r="A424" s="2" t="s">
        <v>468</v>
      </c>
      <c r="B424" s="31"/>
      <c r="C424" s="11" t="s">
        <v>836</v>
      </c>
      <c r="V424"/>
      <c r="AQ424" t="s">
        <v>925</v>
      </c>
      <c r="AR424">
        <v>92</v>
      </c>
      <c r="AS424">
        <v>108</v>
      </c>
    </row>
    <row r="425" spans="1:45" x14ac:dyDescent="0.25">
      <c r="A425" s="2" t="s">
        <v>475</v>
      </c>
      <c r="B425" s="31"/>
      <c r="C425" s="11" t="s">
        <v>836</v>
      </c>
      <c r="V425"/>
      <c r="AQ425" t="s">
        <v>925</v>
      </c>
      <c r="AR425">
        <v>210</v>
      </c>
      <c r="AS425">
        <v>241</v>
      </c>
    </row>
    <row r="426" spans="1:45" x14ac:dyDescent="0.25">
      <c r="A426" s="2" t="s">
        <v>483</v>
      </c>
      <c r="B426" s="31"/>
      <c r="C426" s="11" t="s">
        <v>836</v>
      </c>
      <c r="V426"/>
      <c r="AQ426" t="s">
        <v>925</v>
      </c>
      <c r="AR426">
        <v>179</v>
      </c>
      <c r="AS426">
        <v>201</v>
      </c>
    </row>
    <row r="427" spans="1:45" x14ac:dyDescent="0.25">
      <c r="A427" s="2" t="s">
        <v>496</v>
      </c>
      <c r="B427" s="31"/>
      <c r="C427" s="11" t="s">
        <v>836</v>
      </c>
      <c r="V427"/>
      <c r="AQ427" t="s">
        <v>925</v>
      </c>
      <c r="AR427">
        <v>191</v>
      </c>
      <c r="AS427">
        <v>216</v>
      </c>
    </row>
    <row r="428" spans="1:45" x14ac:dyDescent="0.25">
      <c r="A428" s="2" t="s">
        <v>504</v>
      </c>
      <c r="B428" s="31"/>
      <c r="C428" s="11" t="s">
        <v>836</v>
      </c>
      <c r="V428"/>
      <c r="AQ428" t="s">
        <v>925</v>
      </c>
      <c r="AR428">
        <v>135</v>
      </c>
      <c r="AS428">
        <v>155</v>
      </c>
    </row>
    <row r="429" spans="1:45" x14ac:dyDescent="0.25">
      <c r="A429" s="2" t="s">
        <v>511</v>
      </c>
      <c r="B429" s="31"/>
      <c r="C429" s="11" t="s">
        <v>836</v>
      </c>
      <c r="V429"/>
      <c r="AQ429" t="s">
        <v>925</v>
      </c>
      <c r="AR429">
        <v>82</v>
      </c>
      <c r="AS429">
        <v>99</v>
      </c>
    </row>
    <row r="430" spans="1:45" x14ac:dyDescent="0.25">
      <c r="A430" s="2" t="s">
        <v>517</v>
      </c>
      <c r="B430" s="31"/>
      <c r="C430" s="11" t="s">
        <v>836</v>
      </c>
      <c r="V430"/>
      <c r="AQ430" t="s">
        <v>925</v>
      </c>
      <c r="AR430">
        <v>197</v>
      </c>
      <c r="AS430">
        <v>220</v>
      </c>
    </row>
    <row r="431" spans="1:45" x14ac:dyDescent="0.25">
      <c r="A431" s="2" t="s">
        <v>526</v>
      </c>
      <c r="B431" s="31"/>
      <c r="C431" s="11" t="s">
        <v>836</v>
      </c>
      <c r="V431"/>
      <c r="AQ431" t="s">
        <v>925</v>
      </c>
      <c r="AR431">
        <v>156</v>
      </c>
      <c r="AS431">
        <v>174</v>
      </c>
    </row>
    <row r="432" spans="1:45" x14ac:dyDescent="0.25">
      <c r="A432" s="2" t="s">
        <v>534</v>
      </c>
      <c r="B432" s="31"/>
      <c r="C432" s="11" t="s">
        <v>836</v>
      </c>
      <c r="V432"/>
      <c r="AQ432" t="s">
        <v>925</v>
      </c>
      <c r="AR432">
        <v>80</v>
      </c>
      <c r="AS432">
        <v>98</v>
      </c>
    </row>
    <row r="433" spans="1:45" x14ac:dyDescent="0.25">
      <c r="A433" s="2" t="s">
        <v>540</v>
      </c>
      <c r="B433" s="31"/>
      <c r="C433" s="11" t="s">
        <v>836</v>
      </c>
      <c r="V433"/>
      <c r="AQ433" t="s">
        <v>925</v>
      </c>
      <c r="AR433">
        <v>209</v>
      </c>
      <c r="AS433">
        <v>240</v>
      </c>
    </row>
    <row r="434" spans="1:45" x14ac:dyDescent="0.25">
      <c r="A434" s="2" t="s">
        <v>558</v>
      </c>
      <c r="B434" s="31"/>
      <c r="C434" s="11" t="s">
        <v>836</v>
      </c>
      <c r="V434"/>
      <c r="AQ434" t="s">
        <v>925</v>
      </c>
      <c r="AR434">
        <v>164</v>
      </c>
      <c r="AS434">
        <v>187</v>
      </c>
    </row>
    <row r="435" spans="1:45" x14ac:dyDescent="0.25">
      <c r="A435" s="2" t="s">
        <v>576</v>
      </c>
      <c r="B435" s="31"/>
      <c r="C435" s="11" t="s">
        <v>836</v>
      </c>
      <c r="V435"/>
      <c r="AQ435" t="s">
        <v>925</v>
      </c>
      <c r="AR435">
        <v>101</v>
      </c>
      <c r="AS435">
        <v>121</v>
      </c>
    </row>
    <row r="436" spans="1:45" x14ac:dyDescent="0.25">
      <c r="A436" s="2" t="s">
        <v>593</v>
      </c>
      <c r="B436" s="31"/>
      <c r="C436" s="11" t="s">
        <v>836</v>
      </c>
      <c r="V436"/>
      <c r="AQ436" t="s">
        <v>925</v>
      </c>
      <c r="AR436">
        <v>206</v>
      </c>
      <c r="AS436">
        <v>231</v>
      </c>
    </row>
    <row r="437" spans="1:45" x14ac:dyDescent="0.25">
      <c r="A437" s="2" t="s">
        <v>593</v>
      </c>
      <c r="B437" s="31"/>
      <c r="C437" s="11" t="s">
        <v>836</v>
      </c>
      <c r="V437"/>
      <c r="AQ437" t="s">
        <v>925</v>
      </c>
      <c r="AR437">
        <v>208</v>
      </c>
      <c r="AS437">
        <v>229</v>
      </c>
    </row>
    <row r="438" spans="1:45" x14ac:dyDescent="0.25">
      <c r="A438" s="2" t="s">
        <v>610</v>
      </c>
      <c r="B438" s="31"/>
      <c r="C438" s="11" t="s">
        <v>836</v>
      </c>
      <c r="V438"/>
      <c r="AQ438" t="s">
        <v>925</v>
      </c>
      <c r="AR438">
        <v>131</v>
      </c>
      <c r="AS438">
        <v>148</v>
      </c>
    </row>
    <row r="439" spans="1:45" x14ac:dyDescent="0.25">
      <c r="A439" s="2" t="s">
        <v>610</v>
      </c>
      <c r="B439" s="31"/>
      <c r="C439" s="11" t="s">
        <v>836</v>
      </c>
      <c r="V439"/>
      <c r="AQ439" t="s">
        <v>925</v>
      </c>
      <c r="AR439">
        <v>131</v>
      </c>
      <c r="AS439">
        <v>148</v>
      </c>
    </row>
    <row r="440" spans="1:45" x14ac:dyDescent="0.25">
      <c r="A440" s="2" t="s">
        <v>653</v>
      </c>
      <c r="B440" s="31"/>
      <c r="C440" s="11" t="s">
        <v>836</v>
      </c>
      <c r="V440"/>
      <c r="AQ440" t="s">
        <v>925</v>
      </c>
      <c r="AR440">
        <v>207</v>
      </c>
      <c r="AS440">
        <v>234</v>
      </c>
    </row>
    <row r="441" spans="1:45" x14ac:dyDescent="0.25">
      <c r="A441" s="2" t="s">
        <v>669</v>
      </c>
      <c r="B441" s="31"/>
      <c r="C441" s="11" t="s">
        <v>836</v>
      </c>
      <c r="V441"/>
      <c r="AQ441" t="s">
        <v>925</v>
      </c>
      <c r="AR441">
        <v>183</v>
      </c>
      <c r="AS441">
        <v>203</v>
      </c>
    </row>
    <row r="442" spans="1:45" x14ac:dyDescent="0.25">
      <c r="A442" s="2" t="s">
        <v>684</v>
      </c>
      <c r="B442" s="31"/>
      <c r="C442" s="11" t="s">
        <v>836</v>
      </c>
      <c r="V442"/>
      <c r="AQ442" t="s">
        <v>925</v>
      </c>
      <c r="AR442">
        <v>88</v>
      </c>
      <c r="AS442">
        <v>108</v>
      </c>
    </row>
    <row r="443" spans="1:45" x14ac:dyDescent="0.25">
      <c r="A443" s="2" t="s">
        <v>699</v>
      </c>
      <c r="B443" s="31"/>
      <c r="C443" s="11" t="s">
        <v>836</v>
      </c>
      <c r="V443"/>
      <c r="AQ443" t="s">
        <v>925</v>
      </c>
      <c r="AR443">
        <v>204</v>
      </c>
      <c r="AS443">
        <v>232</v>
      </c>
    </row>
    <row r="444" spans="1:45" x14ac:dyDescent="0.25">
      <c r="A444" s="2" t="s">
        <v>713</v>
      </c>
      <c r="B444" s="31"/>
      <c r="C444" s="11" t="s">
        <v>836</v>
      </c>
      <c r="V444"/>
      <c r="AQ444" t="s">
        <v>925</v>
      </c>
      <c r="AR444">
        <v>142</v>
      </c>
      <c r="AS444">
        <v>163</v>
      </c>
    </row>
    <row r="445" spans="1:45" x14ac:dyDescent="0.25">
      <c r="A445" s="2" t="s">
        <v>438</v>
      </c>
      <c r="B445" s="31"/>
      <c r="C445" s="11" t="s">
        <v>837</v>
      </c>
      <c r="V445"/>
      <c r="AQ445" t="s">
        <v>925</v>
      </c>
      <c r="AR445">
        <v>158</v>
      </c>
      <c r="AS445">
        <v>174</v>
      </c>
    </row>
    <row r="446" spans="1:45" x14ac:dyDescent="0.25">
      <c r="A446" s="2" t="s">
        <v>444</v>
      </c>
      <c r="B446" s="31"/>
      <c r="C446" s="11" t="s">
        <v>837</v>
      </c>
      <c r="V446"/>
      <c r="AQ446" t="s">
        <v>925</v>
      </c>
      <c r="AR446">
        <v>72</v>
      </c>
      <c r="AS446">
        <v>92</v>
      </c>
    </row>
    <row r="447" spans="1:45" x14ac:dyDescent="0.25">
      <c r="A447" s="2" t="s">
        <v>465</v>
      </c>
      <c r="B447" s="31"/>
      <c r="C447" s="11" t="s">
        <v>837</v>
      </c>
      <c r="V447"/>
      <c r="AQ447" t="s">
        <v>925</v>
      </c>
      <c r="AR447">
        <v>154</v>
      </c>
      <c r="AS447">
        <v>175</v>
      </c>
    </row>
    <row r="448" spans="1:45" x14ac:dyDescent="0.25">
      <c r="A448" s="2" t="s">
        <v>472</v>
      </c>
      <c r="B448" s="31"/>
      <c r="C448" s="11" t="s">
        <v>837</v>
      </c>
      <c r="V448"/>
      <c r="AQ448" t="s">
        <v>925</v>
      </c>
      <c r="AR448">
        <v>72</v>
      </c>
      <c r="AS448">
        <v>93</v>
      </c>
    </row>
    <row r="449" spans="1:45" x14ac:dyDescent="0.25">
      <c r="A449" s="2" t="s">
        <v>491</v>
      </c>
      <c r="B449" s="31"/>
      <c r="C449" s="11" t="s">
        <v>837</v>
      </c>
      <c r="V449"/>
      <c r="AQ449" t="s">
        <v>925</v>
      </c>
      <c r="AR449">
        <v>165</v>
      </c>
      <c r="AS449">
        <v>190</v>
      </c>
    </row>
    <row r="450" spans="1:45" x14ac:dyDescent="0.25">
      <c r="A450" s="2" t="s">
        <v>493</v>
      </c>
      <c r="B450" s="31"/>
      <c r="C450" s="11" t="s">
        <v>837</v>
      </c>
      <c r="V450"/>
      <c r="AQ450" t="s">
        <v>925</v>
      </c>
      <c r="AR450">
        <v>57</v>
      </c>
      <c r="AS450">
        <v>80</v>
      </c>
    </row>
    <row r="451" spans="1:45" x14ac:dyDescent="0.25">
      <c r="A451" s="2" t="s">
        <v>501</v>
      </c>
      <c r="B451" s="31"/>
      <c r="C451" s="11" t="s">
        <v>837</v>
      </c>
      <c r="V451"/>
      <c r="AQ451" t="s">
        <v>925</v>
      </c>
      <c r="AR451">
        <v>177</v>
      </c>
      <c r="AS451">
        <v>207</v>
      </c>
    </row>
    <row r="452" spans="1:45" x14ac:dyDescent="0.25">
      <c r="A452" s="2" t="s">
        <v>509</v>
      </c>
      <c r="B452" s="31"/>
      <c r="C452" s="11" t="s">
        <v>837</v>
      </c>
      <c r="V452"/>
      <c r="AQ452" t="s">
        <v>925</v>
      </c>
      <c r="AR452">
        <v>128</v>
      </c>
      <c r="AS452">
        <v>148</v>
      </c>
    </row>
    <row r="453" spans="1:45" x14ac:dyDescent="0.25">
      <c r="A453" s="2" t="s">
        <v>514</v>
      </c>
      <c r="B453" s="31"/>
      <c r="C453" s="11" t="s">
        <v>837</v>
      </c>
      <c r="V453"/>
      <c r="AQ453" t="s">
        <v>925</v>
      </c>
      <c r="AR453">
        <v>70</v>
      </c>
      <c r="AS453">
        <v>89</v>
      </c>
    </row>
    <row r="454" spans="1:45" x14ac:dyDescent="0.25">
      <c r="A454" s="2" t="s">
        <v>522</v>
      </c>
      <c r="B454" s="31"/>
      <c r="C454" s="11" t="s">
        <v>837</v>
      </c>
      <c r="V454"/>
      <c r="AQ454" t="s">
        <v>925</v>
      </c>
      <c r="AR454">
        <v>186</v>
      </c>
      <c r="AS454">
        <v>213</v>
      </c>
    </row>
    <row r="455" spans="1:45" x14ac:dyDescent="0.25">
      <c r="A455" s="2" t="s">
        <v>531</v>
      </c>
      <c r="B455" s="31"/>
      <c r="C455" s="11" t="s">
        <v>837</v>
      </c>
      <c r="V455"/>
      <c r="AQ455" t="s">
        <v>925</v>
      </c>
      <c r="AR455">
        <v>147</v>
      </c>
      <c r="AS455">
        <v>169</v>
      </c>
    </row>
    <row r="456" spans="1:45" x14ac:dyDescent="0.25">
      <c r="A456" s="2" t="s">
        <v>537</v>
      </c>
      <c r="B456" s="31"/>
      <c r="C456" s="11" t="s">
        <v>837</v>
      </c>
      <c r="V456"/>
      <c r="AQ456" t="s">
        <v>925</v>
      </c>
      <c r="AR456">
        <v>68</v>
      </c>
      <c r="AS456">
        <v>84</v>
      </c>
    </row>
    <row r="457" spans="1:45" x14ac:dyDescent="0.25">
      <c r="A457" s="2" t="s">
        <v>327</v>
      </c>
      <c r="B457" s="31"/>
      <c r="C457" s="11" t="s">
        <v>838</v>
      </c>
      <c r="V457"/>
      <c r="AQ457" t="s">
        <v>925</v>
      </c>
      <c r="AR457">
        <v>175</v>
      </c>
      <c r="AS457">
        <v>204</v>
      </c>
    </row>
    <row r="458" spans="1:45" x14ac:dyDescent="0.25">
      <c r="A458" s="2" t="s">
        <v>340</v>
      </c>
      <c r="B458" s="31"/>
      <c r="C458" s="11" t="s">
        <v>838</v>
      </c>
      <c r="V458"/>
      <c r="AQ458" t="s">
        <v>925</v>
      </c>
      <c r="AR458">
        <v>198</v>
      </c>
      <c r="AS458">
        <v>223</v>
      </c>
    </row>
    <row r="459" spans="1:45" x14ac:dyDescent="0.25">
      <c r="A459" s="2" t="s">
        <v>349</v>
      </c>
      <c r="B459" s="31"/>
      <c r="C459" s="11" t="s">
        <v>838</v>
      </c>
      <c r="V459"/>
      <c r="AQ459" t="s">
        <v>925</v>
      </c>
      <c r="AR459">
        <v>150</v>
      </c>
      <c r="AS459">
        <v>170</v>
      </c>
    </row>
    <row r="460" spans="1:45" x14ac:dyDescent="0.25">
      <c r="A460" s="2" t="s">
        <v>360</v>
      </c>
      <c r="B460" s="31"/>
      <c r="C460" s="11" t="s">
        <v>838</v>
      </c>
      <c r="V460"/>
      <c r="AQ460" t="s">
        <v>925</v>
      </c>
      <c r="AR460">
        <v>225</v>
      </c>
      <c r="AS460">
        <v>251</v>
      </c>
    </row>
    <row r="461" spans="1:45" x14ac:dyDescent="0.25">
      <c r="A461" s="2" t="s">
        <v>369</v>
      </c>
      <c r="B461" s="31"/>
      <c r="C461" s="11" t="s">
        <v>838</v>
      </c>
      <c r="V461"/>
      <c r="AQ461" t="s">
        <v>925</v>
      </c>
      <c r="AR461">
        <v>178</v>
      </c>
      <c r="AS461">
        <v>200</v>
      </c>
    </row>
    <row r="462" spans="1:45" x14ac:dyDescent="0.25">
      <c r="A462" s="2" t="s">
        <v>387</v>
      </c>
      <c r="B462" s="31"/>
      <c r="C462" s="11" t="s">
        <v>838</v>
      </c>
      <c r="V462"/>
      <c r="AQ462" t="s">
        <v>925</v>
      </c>
      <c r="AR462">
        <v>218</v>
      </c>
      <c r="AS462">
        <v>243</v>
      </c>
    </row>
    <row r="463" spans="1:45" x14ac:dyDescent="0.25">
      <c r="A463" s="2" t="s">
        <v>398</v>
      </c>
      <c r="B463" s="31"/>
      <c r="C463" s="11" t="s">
        <v>838</v>
      </c>
      <c r="V463"/>
      <c r="AQ463" t="s">
        <v>925</v>
      </c>
      <c r="AR463">
        <v>174</v>
      </c>
      <c r="AS463">
        <v>193</v>
      </c>
    </row>
    <row r="464" spans="1:45" x14ac:dyDescent="0.25">
      <c r="A464" s="2" t="s">
        <v>422</v>
      </c>
      <c r="B464" s="31"/>
      <c r="C464" s="11" t="s">
        <v>839</v>
      </c>
      <c r="V464"/>
      <c r="AQ464" t="s">
        <v>925</v>
      </c>
      <c r="AR464">
        <v>203</v>
      </c>
      <c r="AS464">
        <v>228</v>
      </c>
    </row>
    <row r="465" spans="1:45" x14ac:dyDescent="0.25">
      <c r="A465" s="2" t="s">
        <v>436</v>
      </c>
      <c r="B465" s="31"/>
      <c r="C465" s="11" t="s">
        <v>839</v>
      </c>
      <c r="V465"/>
      <c r="AQ465" t="s">
        <v>925</v>
      </c>
      <c r="AR465">
        <v>162</v>
      </c>
      <c r="AS465">
        <v>178</v>
      </c>
    </row>
    <row r="466" spans="1:45" x14ac:dyDescent="0.25">
      <c r="A466" s="2" t="s">
        <v>452</v>
      </c>
      <c r="B466" s="31"/>
      <c r="C466" s="11" t="s">
        <v>839</v>
      </c>
      <c r="V466"/>
      <c r="AQ466" t="s">
        <v>925</v>
      </c>
      <c r="AR466">
        <v>194</v>
      </c>
      <c r="AS466">
        <v>218</v>
      </c>
    </row>
    <row r="467" spans="1:45" x14ac:dyDescent="0.25">
      <c r="A467" s="2" t="s">
        <v>462</v>
      </c>
      <c r="B467" s="31"/>
      <c r="C467" s="11" t="s">
        <v>839</v>
      </c>
      <c r="V467"/>
      <c r="AQ467" t="s">
        <v>925</v>
      </c>
      <c r="AR467">
        <v>160</v>
      </c>
      <c r="AS467">
        <v>178</v>
      </c>
    </row>
    <row r="468" spans="1:45" x14ac:dyDescent="0.25">
      <c r="A468" s="2" t="s">
        <v>479</v>
      </c>
      <c r="B468" s="31"/>
      <c r="C468" s="11" t="s">
        <v>839</v>
      </c>
      <c r="V468"/>
      <c r="AQ468" t="s">
        <v>925</v>
      </c>
      <c r="AR468">
        <v>207</v>
      </c>
      <c r="AS468">
        <v>232</v>
      </c>
    </row>
    <row r="469" spans="1:45" x14ac:dyDescent="0.25">
      <c r="A469" s="2" t="s">
        <v>488</v>
      </c>
      <c r="B469" s="31"/>
      <c r="C469" s="11" t="s">
        <v>839</v>
      </c>
      <c r="V469"/>
      <c r="AQ469" t="s">
        <v>925</v>
      </c>
      <c r="AR469">
        <v>177</v>
      </c>
      <c r="AS469">
        <v>197</v>
      </c>
    </row>
    <row r="470" spans="1:45" x14ac:dyDescent="0.25">
      <c r="A470" s="2" t="s">
        <v>328</v>
      </c>
      <c r="B470" s="31"/>
      <c r="C470" s="11" t="s">
        <v>840</v>
      </c>
      <c r="V470"/>
      <c r="AQ470" t="s">
        <v>925</v>
      </c>
      <c r="AR470">
        <v>175</v>
      </c>
      <c r="AS470">
        <v>204</v>
      </c>
    </row>
    <row r="471" spans="1:45" x14ac:dyDescent="0.25">
      <c r="A471" s="2" t="s">
        <v>339</v>
      </c>
      <c r="B471" s="31"/>
      <c r="C471" s="11" t="s">
        <v>840</v>
      </c>
      <c r="V471"/>
      <c r="AQ471" t="s">
        <v>925</v>
      </c>
      <c r="AR471">
        <v>195</v>
      </c>
      <c r="AS471">
        <v>220</v>
      </c>
    </row>
    <row r="472" spans="1:45" x14ac:dyDescent="0.25">
      <c r="A472" s="2" t="s">
        <v>348</v>
      </c>
      <c r="B472" s="31"/>
      <c r="C472" s="11" t="s">
        <v>840</v>
      </c>
      <c r="V472"/>
      <c r="AQ472" t="s">
        <v>925</v>
      </c>
      <c r="AR472">
        <v>148</v>
      </c>
      <c r="AS472">
        <v>169</v>
      </c>
    </row>
    <row r="473" spans="1:45" x14ac:dyDescent="0.25">
      <c r="A473" s="2" t="s">
        <v>359</v>
      </c>
      <c r="B473" s="31"/>
      <c r="C473" s="11" t="s">
        <v>840</v>
      </c>
      <c r="V473"/>
      <c r="AQ473" t="s">
        <v>925</v>
      </c>
      <c r="AR473">
        <v>218</v>
      </c>
      <c r="AS473">
        <v>246</v>
      </c>
    </row>
    <row r="474" spans="1:45" x14ac:dyDescent="0.25">
      <c r="A474" s="2" t="s">
        <v>368</v>
      </c>
      <c r="B474" s="31"/>
      <c r="C474" s="11" t="s">
        <v>840</v>
      </c>
      <c r="V474"/>
      <c r="AQ474" t="s">
        <v>925</v>
      </c>
      <c r="AR474">
        <v>174</v>
      </c>
      <c r="AS474">
        <v>198</v>
      </c>
    </row>
    <row r="475" spans="1:45" x14ac:dyDescent="0.25">
      <c r="A475" s="2" t="s">
        <v>386</v>
      </c>
      <c r="B475" s="31"/>
      <c r="C475" s="11" t="s">
        <v>840</v>
      </c>
      <c r="V475"/>
      <c r="AQ475" t="s">
        <v>925</v>
      </c>
      <c r="AR475">
        <v>213</v>
      </c>
      <c r="AS475">
        <v>239</v>
      </c>
    </row>
    <row r="476" spans="1:45" x14ac:dyDescent="0.25">
      <c r="A476" s="2" t="s">
        <v>397</v>
      </c>
      <c r="B476" s="31"/>
      <c r="C476" s="11" t="s">
        <v>840</v>
      </c>
      <c r="V476"/>
      <c r="AQ476" t="s">
        <v>925</v>
      </c>
      <c r="AR476">
        <v>171</v>
      </c>
      <c r="AS476">
        <v>192</v>
      </c>
    </row>
    <row r="477" spans="1:45" x14ac:dyDescent="0.25">
      <c r="A477" s="2" t="s">
        <v>417</v>
      </c>
      <c r="B477" s="31"/>
      <c r="C477" s="11" t="s">
        <v>840</v>
      </c>
      <c r="V477"/>
      <c r="AQ477" t="s">
        <v>925</v>
      </c>
      <c r="AR477">
        <v>209</v>
      </c>
      <c r="AS477">
        <v>231</v>
      </c>
    </row>
    <row r="478" spans="1:45" x14ac:dyDescent="0.25">
      <c r="A478" s="2" t="s">
        <v>430</v>
      </c>
      <c r="B478" s="31"/>
      <c r="C478" s="11" t="s">
        <v>840</v>
      </c>
      <c r="V478"/>
      <c r="AQ478" t="s">
        <v>925</v>
      </c>
      <c r="AR478">
        <v>163</v>
      </c>
      <c r="AS478">
        <v>181</v>
      </c>
    </row>
    <row r="479" spans="1:45" x14ac:dyDescent="0.25">
      <c r="A479" s="2" t="s">
        <v>454</v>
      </c>
      <c r="B479" s="31"/>
      <c r="C479" s="11" t="s">
        <v>841</v>
      </c>
      <c r="V479"/>
      <c r="AQ479" t="s">
        <v>925</v>
      </c>
      <c r="AR479">
        <v>194</v>
      </c>
      <c r="AS479">
        <v>218</v>
      </c>
    </row>
    <row r="480" spans="1:45" x14ac:dyDescent="0.25">
      <c r="A480" s="2" t="s">
        <v>464</v>
      </c>
      <c r="B480" s="31"/>
      <c r="C480" s="11" t="s">
        <v>841</v>
      </c>
      <c r="V480"/>
      <c r="AQ480" t="s">
        <v>925</v>
      </c>
      <c r="AR480">
        <v>157</v>
      </c>
      <c r="AS480">
        <v>175</v>
      </c>
    </row>
    <row r="481" spans="1:45" x14ac:dyDescent="0.25">
      <c r="A481" s="2" t="s">
        <v>481</v>
      </c>
      <c r="B481" s="31"/>
      <c r="C481" s="11" t="s">
        <v>841</v>
      </c>
      <c r="V481"/>
      <c r="AQ481" t="s">
        <v>925</v>
      </c>
      <c r="AR481">
        <v>208</v>
      </c>
      <c r="AS481">
        <v>234</v>
      </c>
    </row>
    <row r="482" spans="1:45" x14ac:dyDescent="0.25">
      <c r="A482" s="2" t="s">
        <v>490</v>
      </c>
      <c r="B482" s="31"/>
      <c r="C482" s="11" t="s">
        <v>841</v>
      </c>
      <c r="V482"/>
      <c r="AQ482" t="s">
        <v>925</v>
      </c>
      <c r="AR482">
        <v>173</v>
      </c>
      <c r="AS482">
        <v>196</v>
      </c>
    </row>
    <row r="483" spans="1:45" x14ac:dyDescent="0.25">
      <c r="A483" s="2" t="s">
        <v>498</v>
      </c>
      <c r="B483" s="31"/>
      <c r="C483" s="11" t="s">
        <v>841</v>
      </c>
      <c r="V483"/>
      <c r="AQ483" t="s">
        <v>925</v>
      </c>
      <c r="AR483">
        <v>182</v>
      </c>
      <c r="AS483">
        <v>212</v>
      </c>
    </row>
    <row r="484" spans="1:45" x14ac:dyDescent="0.25">
      <c r="A484" s="2" t="s">
        <v>506</v>
      </c>
      <c r="B484" s="31"/>
      <c r="C484" s="11" t="s">
        <v>841</v>
      </c>
      <c r="V484"/>
      <c r="AQ484" t="s">
        <v>925</v>
      </c>
      <c r="AR484">
        <v>134</v>
      </c>
      <c r="AS484">
        <v>153</v>
      </c>
    </row>
    <row r="485" spans="1:45" x14ac:dyDescent="0.25">
      <c r="A485" s="2" t="s">
        <v>553</v>
      </c>
      <c r="B485" s="31"/>
      <c r="C485" s="11" t="s">
        <v>842</v>
      </c>
      <c r="V485"/>
      <c r="AQ485" t="s">
        <v>925</v>
      </c>
      <c r="AR485">
        <v>154</v>
      </c>
      <c r="AS485">
        <v>200</v>
      </c>
    </row>
    <row r="486" spans="1:45" x14ac:dyDescent="0.25">
      <c r="A486" s="2" t="s">
        <v>571</v>
      </c>
      <c r="B486" s="31"/>
      <c r="C486" s="11" t="s">
        <v>842</v>
      </c>
      <c r="V486"/>
      <c r="AQ486" t="s">
        <v>925</v>
      </c>
      <c r="AR486">
        <v>134</v>
      </c>
      <c r="AS486">
        <v>165</v>
      </c>
    </row>
    <row r="487" spans="1:45" x14ac:dyDescent="0.25">
      <c r="A487" s="2" t="s">
        <v>588</v>
      </c>
      <c r="B487" s="31"/>
      <c r="C487" s="11" t="s">
        <v>842</v>
      </c>
      <c r="V487"/>
      <c r="AQ487" t="s">
        <v>925</v>
      </c>
      <c r="AR487">
        <v>79</v>
      </c>
      <c r="AS487">
        <v>102</v>
      </c>
    </row>
    <row r="488" spans="1:45" x14ac:dyDescent="0.25">
      <c r="A488" s="2" t="s">
        <v>605</v>
      </c>
      <c r="B488" s="31"/>
      <c r="C488" s="11" t="s">
        <v>842</v>
      </c>
      <c r="V488"/>
      <c r="AQ488" t="s">
        <v>925</v>
      </c>
      <c r="AR488">
        <v>133</v>
      </c>
      <c r="AS488">
        <v>205</v>
      </c>
    </row>
    <row r="489" spans="1:45" x14ac:dyDescent="0.25">
      <c r="A489" s="2" t="s">
        <v>622</v>
      </c>
      <c r="B489" s="31"/>
      <c r="C489" s="11" t="s">
        <v>842</v>
      </c>
      <c r="V489"/>
      <c r="AQ489" t="s">
        <v>925</v>
      </c>
      <c r="AR489">
        <v>106</v>
      </c>
      <c r="AS489">
        <v>131</v>
      </c>
    </row>
    <row r="490" spans="1:45" x14ac:dyDescent="0.25">
      <c r="A490" s="2" t="s">
        <v>636</v>
      </c>
      <c r="B490" s="31"/>
      <c r="C490" s="11" t="s">
        <v>842</v>
      </c>
      <c r="V490"/>
      <c r="AQ490" t="s">
        <v>925</v>
      </c>
      <c r="AR490">
        <v>50</v>
      </c>
      <c r="AS490">
        <v>68</v>
      </c>
    </row>
    <row r="491" spans="1:45" x14ac:dyDescent="0.25">
      <c r="A491" s="2" t="s">
        <v>649</v>
      </c>
      <c r="B491" s="31"/>
      <c r="C491" s="11" t="s">
        <v>842</v>
      </c>
      <c r="V491"/>
      <c r="AQ491" t="s">
        <v>925</v>
      </c>
      <c r="AR491">
        <v>49</v>
      </c>
      <c r="AS491">
        <v>59</v>
      </c>
    </row>
    <row r="492" spans="1:45" x14ac:dyDescent="0.25">
      <c r="A492" s="2" t="s">
        <v>664</v>
      </c>
      <c r="B492" s="31"/>
      <c r="C492" s="11" t="s">
        <v>842</v>
      </c>
      <c r="V492"/>
      <c r="AQ492" t="s">
        <v>925</v>
      </c>
      <c r="AR492">
        <v>119</v>
      </c>
    </row>
    <row r="493" spans="1:45" x14ac:dyDescent="0.25">
      <c r="A493" s="2" t="s">
        <v>680</v>
      </c>
      <c r="B493" s="31"/>
      <c r="C493" s="11" t="s">
        <v>842</v>
      </c>
      <c r="V493"/>
      <c r="AQ493" t="s">
        <v>925</v>
      </c>
      <c r="AR493">
        <v>146</v>
      </c>
      <c r="AS493">
        <v>177</v>
      </c>
    </row>
    <row r="494" spans="1:45" x14ac:dyDescent="0.25">
      <c r="A494" s="2" t="s">
        <v>694</v>
      </c>
      <c r="B494" s="31"/>
      <c r="C494" s="11" t="s">
        <v>842</v>
      </c>
      <c r="V494"/>
      <c r="AQ494" t="s">
        <v>925</v>
      </c>
      <c r="AR494">
        <v>64</v>
      </c>
      <c r="AS494">
        <v>85</v>
      </c>
    </row>
    <row r="495" spans="1:45" x14ac:dyDescent="0.25">
      <c r="A495" s="2" t="s">
        <v>708</v>
      </c>
      <c r="B495" s="31"/>
      <c r="C495" s="11" t="s">
        <v>842</v>
      </c>
      <c r="V495"/>
      <c r="AQ495" t="s">
        <v>925</v>
      </c>
      <c r="AR495">
        <v>148</v>
      </c>
      <c r="AS495">
        <v>189</v>
      </c>
    </row>
    <row r="496" spans="1:45" x14ac:dyDescent="0.25">
      <c r="A496" s="2" t="s">
        <v>722</v>
      </c>
      <c r="B496" s="31"/>
      <c r="C496" s="11" t="s">
        <v>842</v>
      </c>
      <c r="V496"/>
      <c r="AQ496" t="s">
        <v>925</v>
      </c>
      <c r="AR496">
        <v>109</v>
      </c>
      <c r="AS496">
        <v>137</v>
      </c>
    </row>
    <row r="497" spans="1:45" x14ac:dyDescent="0.25">
      <c r="A497" s="2" t="s">
        <v>733</v>
      </c>
      <c r="B497" s="31"/>
      <c r="C497" s="11" t="s">
        <v>842</v>
      </c>
      <c r="V497"/>
      <c r="AQ497" t="s">
        <v>925</v>
      </c>
      <c r="AR497">
        <v>58</v>
      </c>
      <c r="AS497">
        <v>78</v>
      </c>
    </row>
    <row r="498" spans="1:45" x14ac:dyDescent="0.25">
      <c r="A498" s="2" t="s">
        <v>550</v>
      </c>
      <c r="B498" s="31"/>
      <c r="C498" s="11" t="s">
        <v>843</v>
      </c>
      <c r="V498"/>
      <c r="AQ498" t="s">
        <v>925</v>
      </c>
      <c r="AR498">
        <v>154</v>
      </c>
      <c r="AS498">
        <v>200</v>
      </c>
    </row>
    <row r="499" spans="1:45" x14ac:dyDescent="0.25">
      <c r="A499" s="2" t="s">
        <v>568</v>
      </c>
      <c r="B499" s="31"/>
      <c r="C499" s="11" t="s">
        <v>843</v>
      </c>
      <c r="V499"/>
      <c r="AQ499" t="s">
        <v>925</v>
      </c>
      <c r="AR499">
        <v>135</v>
      </c>
      <c r="AS499">
        <v>165</v>
      </c>
    </row>
    <row r="500" spans="1:45" x14ac:dyDescent="0.25">
      <c r="A500" s="2" t="s">
        <v>585</v>
      </c>
      <c r="B500" s="31"/>
      <c r="C500" s="11" t="s">
        <v>843</v>
      </c>
      <c r="V500"/>
      <c r="AQ500" t="s">
        <v>925</v>
      </c>
      <c r="AR500">
        <v>79</v>
      </c>
      <c r="AS500">
        <v>103</v>
      </c>
    </row>
    <row r="501" spans="1:45" x14ac:dyDescent="0.25">
      <c r="A501" s="2" t="s">
        <v>602</v>
      </c>
      <c r="B501" s="31"/>
      <c r="C501" s="11" t="s">
        <v>843</v>
      </c>
      <c r="V501"/>
      <c r="AQ501" t="s">
        <v>925</v>
      </c>
      <c r="AR501">
        <v>135</v>
      </c>
      <c r="AS501">
        <v>192</v>
      </c>
    </row>
    <row r="502" spans="1:45" x14ac:dyDescent="0.25">
      <c r="A502" s="2" t="s">
        <v>619</v>
      </c>
      <c r="B502" s="31"/>
      <c r="C502" s="11" t="s">
        <v>843</v>
      </c>
      <c r="V502"/>
      <c r="AQ502" t="s">
        <v>925</v>
      </c>
      <c r="AR502">
        <v>108</v>
      </c>
      <c r="AS502">
        <v>131</v>
      </c>
    </row>
    <row r="503" spans="1:45" x14ac:dyDescent="0.25">
      <c r="A503" s="2" t="s">
        <v>633</v>
      </c>
      <c r="B503" s="31"/>
      <c r="C503" s="11" t="s">
        <v>843</v>
      </c>
      <c r="V503"/>
      <c r="AQ503" t="s">
        <v>925</v>
      </c>
      <c r="AR503">
        <v>52</v>
      </c>
      <c r="AS503">
        <v>70</v>
      </c>
    </row>
    <row r="504" spans="1:45" x14ac:dyDescent="0.25">
      <c r="A504" s="2" t="s">
        <v>646</v>
      </c>
      <c r="B504" s="31"/>
      <c r="C504" s="11" t="s">
        <v>843</v>
      </c>
      <c r="V504"/>
      <c r="AQ504" t="s">
        <v>925</v>
      </c>
      <c r="AR504">
        <v>49</v>
      </c>
      <c r="AS504">
        <v>59</v>
      </c>
    </row>
    <row r="505" spans="1:45" x14ac:dyDescent="0.25">
      <c r="A505" s="2" t="s">
        <v>661</v>
      </c>
      <c r="B505" s="31"/>
      <c r="C505" s="11" t="s">
        <v>843</v>
      </c>
      <c r="V505"/>
      <c r="AQ505" t="s">
        <v>925</v>
      </c>
      <c r="AR505">
        <v>124</v>
      </c>
    </row>
    <row r="506" spans="1:45" x14ac:dyDescent="0.25">
      <c r="A506" s="2" t="s">
        <v>677</v>
      </c>
      <c r="B506" s="31"/>
      <c r="C506" s="11" t="s">
        <v>843</v>
      </c>
      <c r="V506"/>
      <c r="AQ506" t="s">
        <v>925</v>
      </c>
      <c r="AR506">
        <v>155</v>
      </c>
      <c r="AS506">
        <v>180</v>
      </c>
    </row>
    <row r="507" spans="1:45" x14ac:dyDescent="0.25">
      <c r="A507" s="2" t="s">
        <v>691</v>
      </c>
      <c r="B507" s="31"/>
      <c r="C507" s="11" t="s">
        <v>843</v>
      </c>
      <c r="V507"/>
      <c r="AQ507" t="s">
        <v>925</v>
      </c>
      <c r="AR507">
        <v>67</v>
      </c>
      <c r="AS507">
        <v>85</v>
      </c>
    </row>
    <row r="508" spans="1:45" x14ac:dyDescent="0.25">
      <c r="A508" s="2" t="s">
        <v>705</v>
      </c>
      <c r="B508" s="31"/>
      <c r="C508" s="11" t="s">
        <v>843</v>
      </c>
      <c r="V508"/>
      <c r="AQ508" t="s">
        <v>925</v>
      </c>
      <c r="AR508">
        <v>151</v>
      </c>
      <c r="AS508">
        <v>188</v>
      </c>
    </row>
    <row r="509" spans="1:45" x14ac:dyDescent="0.25">
      <c r="A509" s="2" t="s">
        <v>719</v>
      </c>
      <c r="B509" s="31"/>
      <c r="C509" s="11" t="s">
        <v>843</v>
      </c>
      <c r="V509"/>
      <c r="AQ509" t="s">
        <v>925</v>
      </c>
      <c r="AR509">
        <v>112</v>
      </c>
      <c r="AS509">
        <v>139</v>
      </c>
    </row>
    <row r="510" spans="1:45" x14ac:dyDescent="0.25">
      <c r="A510" s="2" t="s">
        <v>730</v>
      </c>
      <c r="B510" s="31"/>
      <c r="C510" s="11" t="s">
        <v>843</v>
      </c>
      <c r="V510"/>
      <c r="AQ510" t="s">
        <v>925</v>
      </c>
      <c r="AR510">
        <v>63</v>
      </c>
      <c r="AS510">
        <v>81</v>
      </c>
    </row>
    <row r="511" spans="1:45" x14ac:dyDescent="0.25">
      <c r="A511" s="2" t="s">
        <v>554</v>
      </c>
      <c r="B511" s="31"/>
      <c r="C511" s="11" t="s">
        <v>844</v>
      </c>
      <c r="V511"/>
      <c r="AQ511" t="s">
        <v>925</v>
      </c>
      <c r="AR511">
        <v>152</v>
      </c>
      <c r="AS511">
        <v>195</v>
      </c>
    </row>
    <row r="512" spans="1:45" x14ac:dyDescent="0.25">
      <c r="A512" s="2" t="s">
        <v>572</v>
      </c>
      <c r="B512" s="31"/>
      <c r="C512" s="11" t="s">
        <v>844</v>
      </c>
      <c r="V512"/>
      <c r="AQ512" t="s">
        <v>925</v>
      </c>
      <c r="AR512">
        <v>141</v>
      </c>
      <c r="AS512">
        <v>167</v>
      </c>
    </row>
    <row r="513" spans="1:45" x14ac:dyDescent="0.25">
      <c r="A513" s="2" t="s">
        <v>589</v>
      </c>
      <c r="B513" s="31"/>
      <c r="C513" s="11" t="s">
        <v>844</v>
      </c>
      <c r="V513"/>
      <c r="AQ513" t="s">
        <v>925</v>
      </c>
      <c r="AR513">
        <v>81</v>
      </c>
      <c r="AS513">
        <v>104</v>
      </c>
    </row>
    <row r="514" spans="1:45" x14ac:dyDescent="0.25">
      <c r="A514" s="2" t="s">
        <v>606</v>
      </c>
      <c r="B514" s="31"/>
      <c r="C514" s="11" t="s">
        <v>844</v>
      </c>
      <c r="V514"/>
      <c r="AQ514" t="s">
        <v>925</v>
      </c>
      <c r="AR514">
        <v>143</v>
      </c>
      <c r="AS514">
        <v>198</v>
      </c>
    </row>
    <row r="515" spans="1:45" x14ac:dyDescent="0.25">
      <c r="A515" s="2" t="s">
        <v>623</v>
      </c>
      <c r="B515" s="31"/>
      <c r="C515" s="11" t="s">
        <v>844</v>
      </c>
      <c r="V515"/>
      <c r="AQ515" t="s">
        <v>925</v>
      </c>
      <c r="AR515">
        <v>111</v>
      </c>
      <c r="AS515">
        <v>134</v>
      </c>
    </row>
    <row r="516" spans="1:45" x14ac:dyDescent="0.25">
      <c r="A516" s="2" t="s">
        <v>637</v>
      </c>
      <c r="B516" s="31"/>
      <c r="C516" s="11" t="s">
        <v>844</v>
      </c>
      <c r="V516"/>
      <c r="AQ516" t="s">
        <v>925</v>
      </c>
      <c r="AR516">
        <v>55</v>
      </c>
      <c r="AS516">
        <v>72</v>
      </c>
    </row>
    <row r="517" spans="1:45" x14ac:dyDescent="0.25">
      <c r="A517" s="2" t="s">
        <v>650</v>
      </c>
      <c r="B517" s="31"/>
      <c r="C517" s="11" t="s">
        <v>844</v>
      </c>
      <c r="V517"/>
      <c r="AQ517" t="s">
        <v>925</v>
      </c>
      <c r="AR517">
        <v>49</v>
      </c>
      <c r="AS517">
        <v>59</v>
      </c>
    </row>
    <row r="518" spans="1:45" x14ac:dyDescent="0.25">
      <c r="A518" s="2" t="s">
        <v>665</v>
      </c>
      <c r="B518" s="31"/>
      <c r="C518" s="11" t="s">
        <v>844</v>
      </c>
      <c r="V518"/>
      <c r="AQ518" t="s">
        <v>925</v>
      </c>
      <c r="AR518">
        <v>140</v>
      </c>
    </row>
    <row r="519" spans="1:45" x14ac:dyDescent="0.25">
      <c r="A519" s="2" t="s">
        <v>681</v>
      </c>
      <c r="B519" s="31"/>
      <c r="C519" s="11" t="s">
        <v>844</v>
      </c>
      <c r="V519"/>
      <c r="AQ519" t="s">
        <v>925</v>
      </c>
      <c r="AR519">
        <v>163</v>
      </c>
      <c r="AS519">
        <v>184</v>
      </c>
    </row>
    <row r="520" spans="1:45" x14ac:dyDescent="0.25">
      <c r="A520" s="2" t="s">
        <v>695</v>
      </c>
      <c r="B520" s="31"/>
      <c r="C520" s="11" t="s">
        <v>844</v>
      </c>
      <c r="V520"/>
      <c r="AQ520" t="s">
        <v>925</v>
      </c>
      <c r="AR520">
        <v>71</v>
      </c>
      <c r="AS520">
        <v>88</v>
      </c>
    </row>
    <row r="521" spans="1:45" x14ac:dyDescent="0.25">
      <c r="A521" s="2" t="s">
        <v>709</v>
      </c>
      <c r="B521" s="31"/>
      <c r="C521" s="11" t="s">
        <v>844</v>
      </c>
      <c r="V521"/>
      <c r="AQ521" t="s">
        <v>925</v>
      </c>
      <c r="AR521">
        <v>155</v>
      </c>
      <c r="AS521">
        <v>191</v>
      </c>
    </row>
    <row r="522" spans="1:45" x14ac:dyDescent="0.25">
      <c r="A522" s="2" t="s">
        <v>723</v>
      </c>
      <c r="B522" s="31"/>
      <c r="C522" s="11" t="s">
        <v>844</v>
      </c>
      <c r="V522"/>
      <c r="AQ522" t="s">
        <v>925</v>
      </c>
      <c r="AR522">
        <v>116</v>
      </c>
      <c r="AS522">
        <v>141</v>
      </c>
    </row>
    <row r="523" spans="1:45" x14ac:dyDescent="0.25">
      <c r="A523" s="2" t="s">
        <v>734</v>
      </c>
      <c r="B523" s="31"/>
      <c r="C523" s="11" t="s">
        <v>844</v>
      </c>
      <c r="V523"/>
      <c r="AQ523" t="s">
        <v>925</v>
      </c>
      <c r="AR523">
        <v>67</v>
      </c>
      <c r="AS523">
        <v>84</v>
      </c>
    </row>
    <row r="524" spans="1:45" x14ac:dyDescent="0.25">
      <c r="A524" s="2" t="s">
        <v>546</v>
      </c>
      <c r="B524" s="31"/>
      <c r="C524" s="11" t="s">
        <v>845</v>
      </c>
      <c r="V524"/>
      <c r="AQ524" t="s">
        <v>925</v>
      </c>
      <c r="AR524">
        <v>180</v>
      </c>
      <c r="AS524">
        <v>222</v>
      </c>
    </row>
    <row r="525" spans="1:45" x14ac:dyDescent="0.25">
      <c r="A525" s="2" t="s">
        <v>564</v>
      </c>
      <c r="B525" s="31"/>
      <c r="C525" s="11" t="s">
        <v>845</v>
      </c>
      <c r="V525"/>
      <c r="AQ525" t="s">
        <v>925</v>
      </c>
      <c r="AR525">
        <v>143</v>
      </c>
      <c r="AS525">
        <v>169</v>
      </c>
    </row>
    <row r="526" spans="1:45" x14ac:dyDescent="0.25">
      <c r="A526" s="2" t="s">
        <v>581</v>
      </c>
      <c r="B526" s="31"/>
      <c r="C526" s="11" t="s">
        <v>845</v>
      </c>
      <c r="V526"/>
      <c r="AQ526" t="s">
        <v>925</v>
      </c>
      <c r="AR526">
        <v>106</v>
      </c>
      <c r="AS526">
        <v>125</v>
      </c>
    </row>
    <row r="527" spans="1:45" x14ac:dyDescent="0.25">
      <c r="A527" s="2" t="s">
        <v>598</v>
      </c>
      <c r="B527" s="31"/>
      <c r="C527" s="11" t="s">
        <v>845</v>
      </c>
      <c r="V527"/>
      <c r="AQ527" t="s">
        <v>925</v>
      </c>
      <c r="AR527">
        <v>194</v>
      </c>
      <c r="AS527">
        <v>223</v>
      </c>
    </row>
    <row r="528" spans="1:45" x14ac:dyDescent="0.25">
      <c r="A528" s="2" t="s">
        <v>615</v>
      </c>
      <c r="B528" s="31"/>
      <c r="C528" s="11" t="s">
        <v>845</v>
      </c>
      <c r="V528"/>
      <c r="AQ528" t="s">
        <v>925</v>
      </c>
      <c r="AR528">
        <v>120</v>
      </c>
      <c r="AS528">
        <v>139</v>
      </c>
    </row>
    <row r="529" spans="1:45" x14ac:dyDescent="0.25">
      <c r="A529" s="2" t="s">
        <v>657</v>
      </c>
      <c r="B529" s="31"/>
      <c r="C529" s="11" t="s">
        <v>845</v>
      </c>
      <c r="V529"/>
      <c r="AQ529" t="s">
        <v>925</v>
      </c>
      <c r="AR529">
        <v>188</v>
      </c>
      <c r="AS529">
        <v>220</v>
      </c>
    </row>
    <row r="530" spans="1:45" x14ac:dyDescent="0.25">
      <c r="A530" s="2" t="s">
        <v>673</v>
      </c>
      <c r="B530" s="31"/>
      <c r="C530" s="11" t="s">
        <v>845</v>
      </c>
      <c r="V530"/>
      <c r="AQ530" t="s">
        <v>925</v>
      </c>
      <c r="AR530">
        <v>166</v>
      </c>
      <c r="AS530">
        <v>192</v>
      </c>
    </row>
    <row r="531" spans="1:45" x14ac:dyDescent="0.25">
      <c r="A531" s="2" t="s">
        <v>701</v>
      </c>
      <c r="B531" s="31"/>
      <c r="C531" s="11" t="s">
        <v>845</v>
      </c>
      <c r="V531"/>
      <c r="AQ531" t="s">
        <v>925</v>
      </c>
      <c r="AR531">
        <v>176</v>
      </c>
      <c r="AS531">
        <v>209</v>
      </c>
    </row>
    <row r="532" spans="1:45" x14ac:dyDescent="0.25">
      <c r="A532" s="2" t="s">
        <v>715</v>
      </c>
      <c r="B532" s="31"/>
      <c r="C532" s="11" t="s">
        <v>845</v>
      </c>
      <c r="V532"/>
      <c r="AQ532" t="s">
        <v>925</v>
      </c>
      <c r="AR532">
        <v>126</v>
      </c>
      <c r="AS532">
        <v>153</v>
      </c>
    </row>
    <row r="533" spans="1:45" x14ac:dyDescent="0.25">
      <c r="A533" s="2" t="s">
        <v>545</v>
      </c>
      <c r="B533" s="31"/>
      <c r="C533" s="11" t="s">
        <v>846</v>
      </c>
      <c r="V533"/>
      <c r="AQ533" t="s">
        <v>925</v>
      </c>
      <c r="AR533">
        <v>213</v>
      </c>
      <c r="AS533">
        <v>245</v>
      </c>
    </row>
    <row r="534" spans="1:45" x14ac:dyDescent="0.25">
      <c r="A534" s="2" t="s">
        <v>563</v>
      </c>
      <c r="B534" s="31"/>
      <c r="C534" s="11" t="s">
        <v>846</v>
      </c>
      <c r="V534"/>
      <c r="AQ534" t="s">
        <v>925</v>
      </c>
      <c r="AR534">
        <v>162</v>
      </c>
      <c r="AS534">
        <v>183</v>
      </c>
    </row>
    <row r="535" spans="1:45" x14ac:dyDescent="0.25">
      <c r="A535" s="2" t="s">
        <v>580</v>
      </c>
      <c r="B535" s="31"/>
      <c r="C535" s="11" t="s">
        <v>846</v>
      </c>
      <c r="V535"/>
      <c r="AQ535" t="s">
        <v>925</v>
      </c>
      <c r="AR535">
        <v>93</v>
      </c>
      <c r="AS535">
        <v>113</v>
      </c>
    </row>
    <row r="536" spans="1:45" x14ac:dyDescent="0.25">
      <c r="A536" s="2" t="s">
        <v>597</v>
      </c>
      <c r="B536" s="31"/>
      <c r="C536" s="11" t="s">
        <v>846</v>
      </c>
      <c r="V536"/>
      <c r="AQ536" t="s">
        <v>925</v>
      </c>
      <c r="AR536">
        <v>207</v>
      </c>
      <c r="AS536">
        <v>229</v>
      </c>
    </row>
    <row r="537" spans="1:45" x14ac:dyDescent="0.25">
      <c r="A537" s="2" t="s">
        <v>614</v>
      </c>
      <c r="B537" s="31"/>
      <c r="C537" s="11" t="s">
        <v>846</v>
      </c>
      <c r="V537"/>
      <c r="AQ537" t="s">
        <v>925</v>
      </c>
      <c r="AR537">
        <v>129</v>
      </c>
      <c r="AS537">
        <v>145</v>
      </c>
    </row>
    <row r="538" spans="1:45" x14ac:dyDescent="0.25">
      <c r="A538" s="2" t="s">
        <v>629</v>
      </c>
      <c r="B538" s="31"/>
      <c r="C538" s="11" t="s">
        <v>846</v>
      </c>
      <c r="V538"/>
      <c r="AQ538" t="s">
        <v>925</v>
      </c>
      <c r="AR538">
        <v>67</v>
      </c>
      <c r="AS538">
        <v>81</v>
      </c>
    </row>
    <row r="539" spans="1:45" x14ac:dyDescent="0.25">
      <c r="A539" s="2" t="s">
        <v>642</v>
      </c>
      <c r="B539" s="31"/>
      <c r="C539" s="11" t="s">
        <v>846</v>
      </c>
      <c r="V539"/>
      <c r="AQ539" t="s">
        <v>925</v>
      </c>
      <c r="AR539">
        <v>46</v>
      </c>
      <c r="AS539">
        <v>56</v>
      </c>
    </row>
    <row r="540" spans="1:45" x14ac:dyDescent="0.25">
      <c r="A540" s="2" t="s">
        <v>656</v>
      </c>
      <c r="B540" s="31"/>
      <c r="C540" s="11" t="s">
        <v>846</v>
      </c>
      <c r="V540"/>
      <c r="AQ540" t="s">
        <v>925</v>
      </c>
      <c r="AR540">
        <v>207</v>
      </c>
      <c r="AS540">
        <v>231</v>
      </c>
    </row>
    <row r="541" spans="1:45" x14ac:dyDescent="0.25">
      <c r="A541" s="2" t="s">
        <v>672</v>
      </c>
      <c r="B541" s="31"/>
      <c r="C541" s="11" t="s">
        <v>846</v>
      </c>
      <c r="V541"/>
      <c r="AQ541" t="s">
        <v>925</v>
      </c>
      <c r="AR541">
        <v>179</v>
      </c>
      <c r="AS541">
        <v>200</v>
      </c>
    </row>
    <row r="542" spans="1:45" x14ac:dyDescent="0.25">
      <c r="A542" s="2" t="s">
        <v>687</v>
      </c>
      <c r="B542" s="31"/>
      <c r="C542" s="11" t="s">
        <v>846</v>
      </c>
      <c r="V542"/>
      <c r="AQ542" t="s">
        <v>925</v>
      </c>
      <c r="AR542">
        <v>83</v>
      </c>
      <c r="AS542">
        <v>101</v>
      </c>
    </row>
    <row r="543" spans="1:45" x14ac:dyDescent="0.25">
      <c r="A543" s="2" t="s">
        <v>547</v>
      </c>
      <c r="B543" s="31"/>
      <c r="C543" s="11" t="s">
        <v>847</v>
      </c>
      <c r="V543"/>
      <c r="AQ543" t="s">
        <v>925</v>
      </c>
      <c r="AR543">
        <v>178</v>
      </c>
      <c r="AS543">
        <v>220</v>
      </c>
    </row>
    <row r="544" spans="1:45" x14ac:dyDescent="0.25">
      <c r="A544" s="2" t="s">
        <v>565</v>
      </c>
      <c r="B544" s="31"/>
      <c r="C544" s="11" t="s">
        <v>847</v>
      </c>
      <c r="V544"/>
      <c r="AQ544" t="s">
        <v>925</v>
      </c>
      <c r="AR544">
        <v>147</v>
      </c>
      <c r="AS544">
        <v>172</v>
      </c>
    </row>
    <row r="545" spans="1:45" x14ac:dyDescent="0.25">
      <c r="A545" s="2" t="s">
        <v>582</v>
      </c>
      <c r="B545" s="31"/>
      <c r="C545" s="11" t="s">
        <v>847</v>
      </c>
      <c r="V545"/>
      <c r="AQ545" t="s">
        <v>925</v>
      </c>
      <c r="AR545">
        <v>84</v>
      </c>
      <c r="AS545">
        <v>107</v>
      </c>
    </row>
    <row r="546" spans="1:45" x14ac:dyDescent="0.25">
      <c r="A546" s="2" t="s">
        <v>599</v>
      </c>
      <c r="B546" s="31"/>
      <c r="C546" s="11" t="s">
        <v>847</v>
      </c>
      <c r="V546"/>
      <c r="AQ546" t="s">
        <v>925</v>
      </c>
      <c r="AR546">
        <v>183</v>
      </c>
      <c r="AS546">
        <v>214</v>
      </c>
    </row>
    <row r="547" spans="1:45" x14ac:dyDescent="0.25">
      <c r="A547" s="2" t="s">
        <v>616</v>
      </c>
      <c r="B547" s="31"/>
      <c r="C547" s="11" t="s">
        <v>847</v>
      </c>
      <c r="V547"/>
      <c r="AQ547" t="s">
        <v>925</v>
      </c>
      <c r="AR547">
        <v>118</v>
      </c>
      <c r="AS547">
        <v>138</v>
      </c>
    </row>
    <row r="548" spans="1:45" x14ac:dyDescent="0.25">
      <c r="A548" s="2" t="s">
        <v>630</v>
      </c>
      <c r="B548" s="31"/>
      <c r="C548" s="11" t="s">
        <v>847</v>
      </c>
      <c r="V548"/>
      <c r="AQ548" t="s">
        <v>925</v>
      </c>
      <c r="AR548">
        <v>55</v>
      </c>
      <c r="AS548">
        <v>73</v>
      </c>
    </row>
    <row r="549" spans="1:45" x14ac:dyDescent="0.25">
      <c r="A549" s="2" t="s">
        <v>643</v>
      </c>
      <c r="B549" s="31"/>
      <c r="C549" s="11" t="s">
        <v>847</v>
      </c>
      <c r="V549"/>
      <c r="AQ549" t="s">
        <v>925</v>
      </c>
      <c r="AR549">
        <v>49</v>
      </c>
      <c r="AS549">
        <v>59</v>
      </c>
    </row>
    <row r="550" spans="1:45" x14ac:dyDescent="0.25">
      <c r="A550" s="2" t="s">
        <v>658</v>
      </c>
      <c r="B550" s="31"/>
      <c r="C550" s="11" t="s">
        <v>847</v>
      </c>
      <c r="V550"/>
      <c r="AQ550" t="s">
        <v>925</v>
      </c>
      <c r="AR550">
        <v>187</v>
      </c>
      <c r="AS550">
        <v>216</v>
      </c>
    </row>
    <row r="551" spans="1:45" x14ac:dyDescent="0.25">
      <c r="A551" s="2" t="s">
        <v>674</v>
      </c>
      <c r="B551" s="31"/>
      <c r="C551" s="11" t="s">
        <v>847</v>
      </c>
      <c r="V551"/>
      <c r="AQ551" t="s">
        <v>925</v>
      </c>
      <c r="AR551">
        <v>164</v>
      </c>
      <c r="AS551">
        <v>186</v>
      </c>
    </row>
    <row r="552" spans="1:45" x14ac:dyDescent="0.25">
      <c r="A552" s="2" t="s">
        <v>688</v>
      </c>
      <c r="B552" s="31"/>
      <c r="C552" s="11" t="s">
        <v>847</v>
      </c>
      <c r="V552"/>
      <c r="AQ552" t="s">
        <v>925</v>
      </c>
      <c r="AR552">
        <v>74</v>
      </c>
      <c r="AS552">
        <v>92</v>
      </c>
    </row>
    <row r="553" spans="1:45" x14ac:dyDescent="0.25">
      <c r="A553" s="2" t="s">
        <v>702</v>
      </c>
      <c r="B553" s="31"/>
      <c r="C553" s="11" t="s">
        <v>847</v>
      </c>
      <c r="V553"/>
      <c r="AQ553" t="s">
        <v>925</v>
      </c>
      <c r="AR553">
        <v>176</v>
      </c>
      <c r="AS553">
        <v>209</v>
      </c>
    </row>
    <row r="554" spans="1:45" x14ac:dyDescent="0.25">
      <c r="A554" s="2" t="s">
        <v>716</v>
      </c>
      <c r="B554" s="31"/>
      <c r="C554" s="11" t="s">
        <v>847</v>
      </c>
      <c r="V554"/>
      <c r="AQ554" t="s">
        <v>925</v>
      </c>
      <c r="AR554">
        <v>129</v>
      </c>
      <c r="AS554">
        <v>154</v>
      </c>
    </row>
    <row r="555" spans="1:45" x14ac:dyDescent="0.25">
      <c r="A555" s="2" t="s">
        <v>727</v>
      </c>
      <c r="B555" s="31"/>
      <c r="C555" s="11" t="s">
        <v>847</v>
      </c>
      <c r="V555"/>
      <c r="AQ555" t="s">
        <v>925</v>
      </c>
      <c r="AR555">
        <v>71</v>
      </c>
      <c r="AS555">
        <v>86</v>
      </c>
    </row>
    <row r="556" spans="1:45" x14ac:dyDescent="0.25">
      <c r="A556" s="2" t="s">
        <v>372</v>
      </c>
      <c r="B556" s="31"/>
      <c r="C556" s="11" t="s">
        <v>848</v>
      </c>
      <c r="V556"/>
      <c r="AQ556" t="s">
        <v>925</v>
      </c>
      <c r="AR556">
        <v>171</v>
      </c>
      <c r="AS556">
        <v>196</v>
      </c>
    </row>
    <row r="557" spans="1:45" x14ac:dyDescent="0.25">
      <c r="A557" s="2" t="s">
        <v>377</v>
      </c>
      <c r="B557" s="31"/>
      <c r="C557" s="11" t="s">
        <v>848</v>
      </c>
      <c r="V557"/>
      <c r="AQ557" t="s">
        <v>925</v>
      </c>
      <c r="AR557">
        <v>92</v>
      </c>
      <c r="AS557">
        <v>108</v>
      </c>
    </row>
    <row r="558" spans="1:45" x14ac:dyDescent="0.25">
      <c r="A558" s="2" t="s">
        <v>389</v>
      </c>
      <c r="B558" s="31"/>
      <c r="C558" s="11" t="s">
        <v>848</v>
      </c>
      <c r="V558"/>
      <c r="AQ558" t="s">
        <v>925</v>
      </c>
      <c r="AR558">
        <v>209</v>
      </c>
      <c r="AS558">
        <v>238</v>
      </c>
    </row>
    <row r="559" spans="1:45" x14ac:dyDescent="0.25">
      <c r="A559" s="2" t="s">
        <v>401</v>
      </c>
      <c r="B559" s="31"/>
      <c r="C559" s="11" t="s">
        <v>848</v>
      </c>
      <c r="V559"/>
      <c r="AQ559" t="s">
        <v>925</v>
      </c>
      <c r="AR559">
        <v>170</v>
      </c>
      <c r="AS559">
        <v>191</v>
      </c>
    </row>
    <row r="560" spans="1:45" x14ac:dyDescent="0.25">
      <c r="A560" s="2" t="s">
        <v>408</v>
      </c>
      <c r="B560" s="31"/>
      <c r="C560" s="11" t="s">
        <v>848</v>
      </c>
      <c r="V560"/>
      <c r="AQ560" t="s">
        <v>925</v>
      </c>
      <c r="AR560">
        <v>93</v>
      </c>
      <c r="AS560">
        <v>113</v>
      </c>
    </row>
    <row r="561" spans="1:45" x14ac:dyDescent="0.25">
      <c r="A561" s="2" t="s">
        <v>419</v>
      </c>
      <c r="B561" s="31"/>
      <c r="C561" s="11" t="s">
        <v>848</v>
      </c>
      <c r="V561"/>
      <c r="AQ561" t="s">
        <v>925</v>
      </c>
      <c r="AR561">
        <v>203</v>
      </c>
      <c r="AS561">
        <v>228</v>
      </c>
    </row>
    <row r="562" spans="1:45" x14ac:dyDescent="0.25">
      <c r="A562" s="2" t="s">
        <v>432</v>
      </c>
      <c r="B562" s="31"/>
      <c r="C562" s="11" t="s">
        <v>848</v>
      </c>
      <c r="V562"/>
      <c r="AQ562" t="s">
        <v>925</v>
      </c>
      <c r="AR562">
        <v>163</v>
      </c>
      <c r="AS562">
        <v>180</v>
      </c>
    </row>
    <row r="563" spans="1:45" x14ac:dyDescent="0.25">
      <c r="A563" s="2" t="s">
        <v>441</v>
      </c>
      <c r="B563" s="31"/>
      <c r="C563" s="11" t="s">
        <v>848</v>
      </c>
      <c r="V563"/>
      <c r="AQ563" t="s">
        <v>925</v>
      </c>
      <c r="AR563">
        <v>92</v>
      </c>
      <c r="AS563">
        <v>115</v>
      </c>
    </row>
    <row r="564" spans="1:45" x14ac:dyDescent="0.25">
      <c r="A564" s="2" t="s">
        <v>448</v>
      </c>
      <c r="B564" s="31"/>
      <c r="C564" s="11" t="s">
        <v>848</v>
      </c>
      <c r="V564"/>
      <c r="AQ564" t="s">
        <v>925</v>
      </c>
      <c r="AR564">
        <v>196</v>
      </c>
      <c r="AS564">
        <v>222</v>
      </c>
    </row>
    <row r="565" spans="1:45" x14ac:dyDescent="0.25">
      <c r="A565" s="2" t="s">
        <v>458</v>
      </c>
      <c r="B565" s="31"/>
      <c r="C565" s="11" t="s">
        <v>848</v>
      </c>
      <c r="V565"/>
      <c r="AQ565" t="s">
        <v>925</v>
      </c>
      <c r="AR565">
        <v>159</v>
      </c>
      <c r="AS565">
        <v>178</v>
      </c>
    </row>
    <row r="566" spans="1:45" x14ac:dyDescent="0.25">
      <c r="A566" s="2" t="s">
        <v>470</v>
      </c>
      <c r="B566" s="31"/>
      <c r="C566" s="11" t="s">
        <v>848</v>
      </c>
      <c r="V566"/>
      <c r="AQ566" t="s">
        <v>925</v>
      </c>
      <c r="AR566">
        <v>87</v>
      </c>
      <c r="AS566">
        <v>104</v>
      </c>
    </row>
    <row r="567" spans="1:45" x14ac:dyDescent="0.25">
      <c r="A567" s="2" t="s">
        <v>330</v>
      </c>
      <c r="B567" s="31"/>
      <c r="C567" s="11" t="s">
        <v>849</v>
      </c>
      <c r="V567"/>
      <c r="AQ567" t="s">
        <v>925</v>
      </c>
      <c r="AR567">
        <v>147</v>
      </c>
      <c r="AS567">
        <v>169</v>
      </c>
    </row>
    <row r="568" spans="1:45" x14ac:dyDescent="0.25">
      <c r="A568" s="2" t="s">
        <v>331</v>
      </c>
      <c r="B568" s="31"/>
      <c r="C568" s="11" t="s">
        <v>849</v>
      </c>
      <c r="V568"/>
      <c r="AQ568" t="s">
        <v>925</v>
      </c>
      <c r="AR568">
        <v>62</v>
      </c>
      <c r="AS568">
        <v>80</v>
      </c>
    </row>
    <row r="569" spans="1:45" x14ac:dyDescent="0.25">
      <c r="A569" s="2" t="s">
        <v>370</v>
      </c>
      <c r="B569" s="31"/>
      <c r="C569" s="11" t="s">
        <v>849</v>
      </c>
      <c r="V569"/>
      <c r="AQ569" t="s">
        <v>925</v>
      </c>
      <c r="AR569">
        <v>140</v>
      </c>
      <c r="AS569">
        <v>170</v>
      </c>
    </row>
    <row r="570" spans="1:45" x14ac:dyDescent="0.25">
      <c r="A570" s="2" t="s">
        <v>375</v>
      </c>
      <c r="B570" s="31"/>
      <c r="C570" s="11" t="s">
        <v>849</v>
      </c>
      <c r="V570"/>
      <c r="AQ570" t="s">
        <v>925</v>
      </c>
      <c r="AR570">
        <v>71</v>
      </c>
      <c r="AS570">
        <v>89</v>
      </c>
    </row>
    <row r="571" spans="1:45" x14ac:dyDescent="0.25">
      <c r="A571" s="2" t="s">
        <v>399</v>
      </c>
      <c r="B571" s="31"/>
      <c r="C571" s="11" t="s">
        <v>849</v>
      </c>
      <c r="V571"/>
      <c r="AQ571" t="s">
        <v>925</v>
      </c>
      <c r="AR571">
        <v>144</v>
      </c>
      <c r="AS571">
        <v>166</v>
      </c>
    </row>
    <row r="572" spans="1:45" x14ac:dyDescent="0.25">
      <c r="A572" s="2" t="s">
        <v>406</v>
      </c>
      <c r="B572" s="31"/>
      <c r="C572" s="11" t="s">
        <v>849</v>
      </c>
      <c r="V572"/>
      <c r="AQ572" t="s">
        <v>925</v>
      </c>
      <c r="AR572">
        <v>70</v>
      </c>
      <c r="AS572">
        <v>93</v>
      </c>
    </row>
    <row r="573" spans="1:45" x14ac:dyDescent="0.25">
      <c r="A573" s="2" t="s">
        <v>435</v>
      </c>
      <c r="B573" s="31"/>
      <c r="C573" s="11" t="s">
        <v>849</v>
      </c>
      <c r="V573"/>
      <c r="AQ573" t="s">
        <v>925</v>
      </c>
      <c r="AR573">
        <v>145</v>
      </c>
      <c r="AS573">
        <v>165</v>
      </c>
    </row>
    <row r="574" spans="1:45" x14ac:dyDescent="0.25">
      <c r="A574" s="2" t="s">
        <v>442</v>
      </c>
      <c r="B574" s="31"/>
      <c r="C574" s="11" t="s">
        <v>849</v>
      </c>
      <c r="V574"/>
      <c r="AQ574" t="s">
        <v>925</v>
      </c>
      <c r="AR574">
        <v>67</v>
      </c>
      <c r="AS574">
        <v>86</v>
      </c>
    </row>
    <row r="575" spans="1:45" x14ac:dyDescent="0.25">
      <c r="A575" s="2" t="s">
        <v>447</v>
      </c>
      <c r="B575" s="31"/>
      <c r="C575" s="11" t="s">
        <v>849</v>
      </c>
      <c r="V575"/>
      <c r="AQ575" t="s">
        <v>925</v>
      </c>
      <c r="AR575">
        <v>141</v>
      </c>
      <c r="AS575">
        <v>180</v>
      </c>
    </row>
    <row r="576" spans="1:45" x14ac:dyDescent="0.25">
      <c r="A576" s="2" t="s">
        <v>457</v>
      </c>
      <c r="B576" s="31"/>
      <c r="C576" s="11" t="s">
        <v>849</v>
      </c>
      <c r="V576"/>
      <c r="AQ576" t="s">
        <v>925</v>
      </c>
      <c r="AR576">
        <v>132</v>
      </c>
      <c r="AS576">
        <v>161</v>
      </c>
    </row>
    <row r="577" spans="1:45" x14ac:dyDescent="0.25">
      <c r="A577" s="2" t="s">
        <v>469</v>
      </c>
      <c r="B577" s="31"/>
      <c r="C577" s="11" t="s">
        <v>849</v>
      </c>
      <c r="V577"/>
      <c r="AQ577" t="s">
        <v>925</v>
      </c>
      <c r="AR577">
        <v>65</v>
      </c>
      <c r="AS577">
        <v>88</v>
      </c>
    </row>
    <row r="578" spans="1:45" x14ac:dyDescent="0.25">
      <c r="A578" s="2" t="s">
        <v>484</v>
      </c>
      <c r="B578" s="31"/>
      <c r="C578" s="11" t="s">
        <v>849</v>
      </c>
      <c r="V578"/>
      <c r="AQ578" t="s">
        <v>925</v>
      </c>
      <c r="AR578">
        <v>145</v>
      </c>
      <c r="AS578">
        <v>172</v>
      </c>
    </row>
    <row r="579" spans="1:45" x14ac:dyDescent="0.25">
      <c r="A579" s="2" t="s">
        <v>492</v>
      </c>
      <c r="B579" s="31"/>
      <c r="C579" s="11" t="s">
        <v>849</v>
      </c>
      <c r="V579"/>
      <c r="AQ579" t="s">
        <v>925</v>
      </c>
      <c r="AR579">
        <v>55</v>
      </c>
      <c r="AS579">
        <v>77</v>
      </c>
    </row>
    <row r="580" spans="1:45" x14ac:dyDescent="0.25">
      <c r="A580" s="2" t="s">
        <v>497</v>
      </c>
      <c r="B580" s="31"/>
      <c r="C580" s="11" t="s">
        <v>849</v>
      </c>
      <c r="V580"/>
      <c r="AQ580" t="s">
        <v>925</v>
      </c>
      <c r="AR580">
        <v>145</v>
      </c>
      <c r="AS580">
        <v>187</v>
      </c>
    </row>
    <row r="581" spans="1:45" x14ac:dyDescent="0.25">
      <c r="A581" s="2" t="s">
        <v>505</v>
      </c>
      <c r="B581" s="31"/>
      <c r="C581" s="11" t="s">
        <v>849</v>
      </c>
      <c r="V581"/>
      <c r="AQ581" t="s">
        <v>925</v>
      </c>
      <c r="AR581">
        <v>112</v>
      </c>
      <c r="AS581">
        <v>138</v>
      </c>
    </row>
    <row r="582" spans="1:45" x14ac:dyDescent="0.25">
      <c r="A582" s="2" t="s">
        <v>512</v>
      </c>
      <c r="B582" s="31"/>
      <c r="C582" s="11" t="s">
        <v>849</v>
      </c>
      <c r="V582"/>
      <c r="AQ582" t="s">
        <v>925</v>
      </c>
      <c r="AR582">
        <v>64</v>
      </c>
      <c r="AS582">
        <v>83</v>
      </c>
    </row>
    <row r="583" spans="1:45" x14ac:dyDescent="0.25">
      <c r="A583" s="2" t="s">
        <v>518</v>
      </c>
      <c r="B583" s="31"/>
      <c r="C583" s="11" t="s">
        <v>849</v>
      </c>
      <c r="V583"/>
      <c r="AQ583" t="s">
        <v>925</v>
      </c>
      <c r="AR583">
        <v>159</v>
      </c>
      <c r="AS583">
        <v>192</v>
      </c>
    </row>
    <row r="584" spans="1:45" x14ac:dyDescent="0.25">
      <c r="A584" s="2" t="s">
        <v>527</v>
      </c>
      <c r="B584" s="31"/>
      <c r="C584" s="11" t="s">
        <v>849</v>
      </c>
      <c r="V584"/>
      <c r="AQ584" t="s">
        <v>925</v>
      </c>
      <c r="AR584">
        <v>130</v>
      </c>
      <c r="AS584">
        <v>159</v>
      </c>
    </row>
    <row r="585" spans="1:45" x14ac:dyDescent="0.25">
      <c r="A585" s="2" t="s">
        <v>535</v>
      </c>
      <c r="B585" s="31"/>
      <c r="C585" s="11" t="s">
        <v>849</v>
      </c>
      <c r="V585"/>
      <c r="AQ585" t="s">
        <v>925</v>
      </c>
      <c r="AR585">
        <v>64</v>
      </c>
      <c r="AS585">
        <v>81</v>
      </c>
    </row>
    <row r="586" spans="1:45" x14ac:dyDescent="0.25">
      <c r="A586" s="2" t="s">
        <v>541</v>
      </c>
      <c r="B586" s="31"/>
      <c r="C586" s="11" t="s">
        <v>849</v>
      </c>
      <c r="V586"/>
      <c r="AQ586" t="s">
        <v>925</v>
      </c>
      <c r="AR586">
        <v>153</v>
      </c>
      <c r="AS586">
        <v>196</v>
      </c>
    </row>
    <row r="587" spans="1:45" x14ac:dyDescent="0.25">
      <c r="A587" s="2" t="s">
        <v>559</v>
      </c>
      <c r="B587" s="31"/>
      <c r="C587" s="11" t="s">
        <v>849</v>
      </c>
      <c r="V587"/>
      <c r="AQ587" t="s">
        <v>925</v>
      </c>
      <c r="AR587">
        <v>140</v>
      </c>
      <c r="AS587">
        <v>168</v>
      </c>
    </row>
    <row r="588" spans="1:45" x14ac:dyDescent="0.25">
      <c r="A588" s="2" t="s">
        <v>577</v>
      </c>
      <c r="B588" s="31"/>
      <c r="C588" s="11" t="s">
        <v>849</v>
      </c>
      <c r="V588"/>
      <c r="AQ588" t="s">
        <v>925</v>
      </c>
      <c r="AR588">
        <v>80</v>
      </c>
      <c r="AS588">
        <v>104</v>
      </c>
    </row>
    <row r="589" spans="1:45" x14ac:dyDescent="0.25">
      <c r="A589" s="2" t="s">
        <v>594</v>
      </c>
      <c r="B589" s="31"/>
      <c r="C589" s="11" t="s">
        <v>849</v>
      </c>
      <c r="V589"/>
      <c r="AQ589" t="s">
        <v>925</v>
      </c>
      <c r="AR589">
        <v>135</v>
      </c>
      <c r="AS589">
        <v>192</v>
      </c>
    </row>
    <row r="590" spans="1:45" x14ac:dyDescent="0.25">
      <c r="A590" s="2" t="s">
        <v>611</v>
      </c>
      <c r="B590" s="31"/>
      <c r="C590" s="11" t="s">
        <v>849</v>
      </c>
      <c r="V590"/>
      <c r="AQ590" t="s">
        <v>925</v>
      </c>
      <c r="AR590">
        <v>108</v>
      </c>
      <c r="AS590">
        <v>131</v>
      </c>
    </row>
    <row r="591" spans="1:45" x14ac:dyDescent="0.25">
      <c r="A591" s="2" t="s">
        <v>626</v>
      </c>
      <c r="B591" s="31"/>
      <c r="C591" s="11" t="s">
        <v>849</v>
      </c>
      <c r="V591"/>
      <c r="AQ591" t="s">
        <v>925</v>
      </c>
      <c r="AR591">
        <v>52</v>
      </c>
      <c r="AS591">
        <v>70</v>
      </c>
    </row>
    <row r="592" spans="1:45" x14ac:dyDescent="0.25">
      <c r="A592" s="2" t="s">
        <v>639</v>
      </c>
      <c r="B592" s="31"/>
      <c r="C592" s="11" t="s">
        <v>849</v>
      </c>
      <c r="V592"/>
      <c r="AQ592" t="s">
        <v>925</v>
      </c>
      <c r="AR592">
        <v>49</v>
      </c>
      <c r="AS592">
        <v>59</v>
      </c>
    </row>
    <row r="593" spans="1:45" x14ac:dyDescent="0.25">
      <c r="A593" s="2" t="s">
        <v>654</v>
      </c>
      <c r="B593" s="31"/>
      <c r="C593" s="11" t="s">
        <v>849</v>
      </c>
      <c r="V593"/>
      <c r="AQ593" t="s">
        <v>925</v>
      </c>
      <c r="AR593">
        <v>152</v>
      </c>
      <c r="AS593">
        <v>209</v>
      </c>
    </row>
    <row r="594" spans="1:45" x14ac:dyDescent="0.25">
      <c r="A594" s="2" t="s">
        <v>670</v>
      </c>
      <c r="B594" s="31"/>
      <c r="C594" s="11" t="s">
        <v>849</v>
      </c>
      <c r="V594"/>
      <c r="AQ594" t="s">
        <v>925</v>
      </c>
      <c r="AR594">
        <v>159</v>
      </c>
      <c r="AS594">
        <v>185</v>
      </c>
    </row>
    <row r="595" spans="1:45" x14ac:dyDescent="0.25">
      <c r="A595" s="2" t="s">
        <v>685</v>
      </c>
      <c r="B595" s="31"/>
      <c r="C595" s="11" t="s">
        <v>849</v>
      </c>
      <c r="V595"/>
      <c r="AQ595" t="s">
        <v>925</v>
      </c>
      <c r="AR595">
        <v>70</v>
      </c>
      <c r="AS595">
        <v>87</v>
      </c>
    </row>
    <row r="596" spans="1:45" x14ac:dyDescent="0.25">
      <c r="A596" s="2" t="s">
        <v>700</v>
      </c>
      <c r="B596" s="31"/>
      <c r="C596" s="11" t="s">
        <v>849</v>
      </c>
      <c r="V596"/>
      <c r="AQ596" t="s">
        <v>925</v>
      </c>
      <c r="AR596">
        <v>148</v>
      </c>
      <c r="AS596">
        <v>188</v>
      </c>
    </row>
    <row r="597" spans="1:45" x14ac:dyDescent="0.25">
      <c r="A597" s="2" t="s">
        <v>714</v>
      </c>
      <c r="B597" s="31"/>
      <c r="C597" s="11" t="s">
        <v>849</v>
      </c>
      <c r="V597"/>
      <c r="AQ597" t="s">
        <v>925</v>
      </c>
      <c r="AR597">
        <v>115</v>
      </c>
      <c r="AS597">
        <v>140</v>
      </c>
    </row>
    <row r="598" spans="1:45" x14ac:dyDescent="0.25">
      <c r="A598" s="2" t="s">
        <v>726</v>
      </c>
      <c r="B598" s="31"/>
      <c r="C598" s="11" t="s">
        <v>849</v>
      </c>
      <c r="V598"/>
      <c r="AQ598" t="s">
        <v>925</v>
      </c>
      <c r="AR598">
        <v>66</v>
      </c>
      <c r="AS598">
        <v>83</v>
      </c>
    </row>
    <row r="599" spans="1:45" x14ac:dyDescent="0.25">
      <c r="A599" s="2" t="s">
        <v>403</v>
      </c>
      <c r="B599" s="31"/>
      <c r="C599" s="11" t="s">
        <v>850</v>
      </c>
      <c r="V599"/>
      <c r="AQ599" t="s">
        <v>925</v>
      </c>
      <c r="AR599">
        <v>168</v>
      </c>
      <c r="AS599">
        <v>186</v>
      </c>
    </row>
    <row r="600" spans="1:45" x14ac:dyDescent="0.25">
      <c r="A600" s="2" t="s">
        <v>420</v>
      </c>
      <c r="B600" s="31"/>
      <c r="C600" s="11" t="s">
        <v>850</v>
      </c>
      <c r="V600"/>
      <c r="AQ600" t="s">
        <v>925</v>
      </c>
      <c r="AR600">
        <v>207</v>
      </c>
      <c r="AS600">
        <v>231</v>
      </c>
    </row>
    <row r="601" spans="1:45" x14ac:dyDescent="0.25">
      <c r="A601" s="2" t="s">
        <v>433</v>
      </c>
      <c r="B601" s="31"/>
      <c r="C601" s="11" t="s">
        <v>850</v>
      </c>
      <c r="V601"/>
      <c r="AQ601" t="s">
        <v>925</v>
      </c>
      <c r="AR601">
        <v>162</v>
      </c>
      <c r="AS601">
        <v>180</v>
      </c>
    </row>
    <row r="602" spans="1:45" x14ac:dyDescent="0.25">
      <c r="A602" s="2" t="s">
        <v>450</v>
      </c>
      <c r="B602" s="31"/>
      <c r="C602" s="11" t="s">
        <v>850</v>
      </c>
      <c r="V602"/>
      <c r="AQ602" t="s">
        <v>925</v>
      </c>
      <c r="AR602">
        <v>202</v>
      </c>
      <c r="AS602">
        <v>224</v>
      </c>
    </row>
    <row r="603" spans="1:45" x14ac:dyDescent="0.25">
      <c r="A603" s="2" t="s">
        <v>460</v>
      </c>
      <c r="B603" s="31"/>
      <c r="C603" s="11" t="s">
        <v>850</v>
      </c>
      <c r="V603"/>
      <c r="AQ603" t="s">
        <v>925</v>
      </c>
      <c r="AR603">
        <v>159</v>
      </c>
      <c r="AS603">
        <v>178</v>
      </c>
    </row>
    <row r="604" spans="1:45" x14ac:dyDescent="0.25">
      <c r="A604" s="2" t="s">
        <v>476</v>
      </c>
      <c r="B604" s="31"/>
      <c r="C604" s="11" t="s">
        <v>850</v>
      </c>
      <c r="V604"/>
      <c r="AQ604" t="s">
        <v>925</v>
      </c>
      <c r="AR604">
        <v>206</v>
      </c>
      <c r="AS604">
        <v>235</v>
      </c>
    </row>
    <row r="605" spans="1:45" x14ac:dyDescent="0.25">
      <c r="A605" s="2" t="s">
        <v>485</v>
      </c>
      <c r="B605" s="31"/>
      <c r="C605" s="11" t="s">
        <v>850</v>
      </c>
      <c r="V605"/>
      <c r="AQ605" t="s">
        <v>925</v>
      </c>
      <c r="AR605">
        <v>178</v>
      </c>
      <c r="AS605">
        <v>199</v>
      </c>
    </row>
    <row r="606" spans="1:45" x14ac:dyDescent="0.25">
      <c r="A606" s="2" t="s">
        <v>323</v>
      </c>
      <c r="B606" s="31"/>
      <c r="C606" s="11" t="s">
        <v>851</v>
      </c>
      <c r="V606"/>
      <c r="AQ606" t="s">
        <v>925</v>
      </c>
      <c r="AR606">
        <v>171</v>
      </c>
      <c r="AS606">
        <v>199</v>
      </c>
    </row>
    <row r="607" spans="1:45" x14ac:dyDescent="0.25">
      <c r="A607" s="2" t="s">
        <v>336</v>
      </c>
      <c r="B607" s="31"/>
      <c r="C607" s="11" t="s">
        <v>851</v>
      </c>
      <c r="V607"/>
      <c r="AQ607" t="s">
        <v>925</v>
      </c>
      <c r="AR607">
        <v>191</v>
      </c>
      <c r="AS607">
        <v>218</v>
      </c>
    </row>
    <row r="608" spans="1:45" x14ac:dyDescent="0.25">
      <c r="A608" s="2" t="s">
        <v>345</v>
      </c>
      <c r="B608" s="31"/>
      <c r="C608" s="11" t="s">
        <v>851</v>
      </c>
      <c r="V608"/>
      <c r="AQ608" t="s">
        <v>925</v>
      </c>
      <c r="AR608">
        <v>144</v>
      </c>
      <c r="AS608">
        <v>166</v>
      </c>
    </row>
    <row r="609" spans="1:45" x14ac:dyDescent="0.25">
      <c r="A609" s="2" t="s">
        <v>351</v>
      </c>
      <c r="B609" s="31"/>
      <c r="C609" s="11" t="s">
        <v>851</v>
      </c>
      <c r="V609"/>
      <c r="AQ609" t="s">
        <v>925</v>
      </c>
      <c r="AR609">
        <v>108</v>
      </c>
      <c r="AS609">
        <v>125</v>
      </c>
    </row>
    <row r="610" spans="1:45" x14ac:dyDescent="0.25">
      <c r="A610" s="2" t="s">
        <v>356</v>
      </c>
      <c r="B610" s="31"/>
      <c r="C610" s="11" t="s">
        <v>851</v>
      </c>
      <c r="V610"/>
      <c r="AQ610" t="s">
        <v>925</v>
      </c>
      <c r="AR610">
        <v>218</v>
      </c>
      <c r="AS610">
        <v>248</v>
      </c>
    </row>
    <row r="611" spans="1:45" x14ac:dyDescent="0.25">
      <c r="A611" s="2" t="s">
        <v>365</v>
      </c>
      <c r="B611" s="31"/>
      <c r="C611" s="11" t="s">
        <v>851</v>
      </c>
      <c r="V611"/>
      <c r="AQ611" t="s">
        <v>925</v>
      </c>
      <c r="AR611">
        <v>169</v>
      </c>
      <c r="AS611">
        <v>196</v>
      </c>
    </row>
    <row r="612" spans="1:45" x14ac:dyDescent="0.25">
      <c r="A612" s="2" t="s">
        <v>383</v>
      </c>
      <c r="B612" s="31"/>
      <c r="C612" s="11" t="s">
        <v>851</v>
      </c>
      <c r="V612"/>
      <c r="AQ612" t="s">
        <v>925</v>
      </c>
      <c r="AR612">
        <v>209</v>
      </c>
      <c r="AS612">
        <v>239</v>
      </c>
    </row>
    <row r="613" spans="1:45" x14ac:dyDescent="0.25">
      <c r="A613" s="2" t="s">
        <v>394</v>
      </c>
      <c r="B613" s="31"/>
      <c r="C613" s="11" t="s">
        <v>851</v>
      </c>
      <c r="V613"/>
      <c r="AQ613" t="s">
        <v>925</v>
      </c>
      <c r="AR613">
        <v>168</v>
      </c>
      <c r="AS613">
        <v>186</v>
      </c>
    </row>
    <row r="614" spans="1:45" x14ac:dyDescent="0.25">
      <c r="A614" s="2" t="s">
        <v>414</v>
      </c>
      <c r="B614" s="31"/>
      <c r="C614" s="11" t="s">
        <v>851</v>
      </c>
      <c r="V614"/>
      <c r="AQ614" t="s">
        <v>925</v>
      </c>
      <c r="AR614">
        <v>212</v>
      </c>
      <c r="AS614">
        <v>233</v>
      </c>
    </row>
    <row r="615" spans="1:45" x14ac:dyDescent="0.25">
      <c r="A615" s="2" t="s">
        <v>427</v>
      </c>
      <c r="B615" s="31"/>
      <c r="C615" s="11" t="s">
        <v>851</v>
      </c>
      <c r="V615"/>
      <c r="AQ615" t="s">
        <v>925</v>
      </c>
      <c r="AR615">
        <v>161</v>
      </c>
      <c r="AS615">
        <v>179</v>
      </c>
    </row>
    <row r="616" spans="1:45" x14ac:dyDescent="0.25">
      <c r="A616" s="2" t="s">
        <v>318</v>
      </c>
      <c r="B616" s="31"/>
      <c r="C616" s="11" t="s">
        <v>851</v>
      </c>
      <c r="V616"/>
      <c r="AQ616" t="s">
        <v>925</v>
      </c>
      <c r="AR616">
        <v>220</v>
      </c>
      <c r="AS616">
        <v>253</v>
      </c>
    </row>
    <row r="617" spans="1:45" x14ac:dyDescent="0.25">
      <c r="A617" s="2" t="s">
        <v>500</v>
      </c>
      <c r="B617" s="31"/>
      <c r="C617" s="11" t="s">
        <v>852</v>
      </c>
      <c r="V617"/>
      <c r="AQ617" t="s">
        <v>925</v>
      </c>
      <c r="AR617">
        <v>192</v>
      </c>
      <c r="AS617">
        <v>220</v>
      </c>
    </row>
    <row r="618" spans="1:45" x14ac:dyDescent="0.25">
      <c r="A618" s="2" t="s">
        <v>508</v>
      </c>
      <c r="B618" s="31"/>
      <c r="C618" s="11" t="s">
        <v>852</v>
      </c>
      <c r="V618"/>
      <c r="AQ618" t="s">
        <v>925</v>
      </c>
      <c r="AR618">
        <v>140</v>
      </c>
      <c r="AS618">
        <v>160</v>
      </c>
    </row>
    <row r="619" spans="1:45" x14ac:dyDescent="0.25">
      <c r="A619" s="2" t="s">
        <v>520</v>
      </c>
      <c r="B619" s="31"/>
      <c r="C619" s="11" t="s">
        <v>852</v>
      </c>
      <c r="V619"/>
      <c r="AQ619" t="s">
        <v>925</v>
      </c>
      <c r="AR619">
        <v>198</v>
      </c>
      <c r="AS619">
        <v>221</v>
      </c>
    </row>
    <row r="620" spans="1:45" x14ac:dyDescent="0.25">
      <c r="A620" s="2" t="s">
        <v>529</v>
      </c>
      <c r="B620" s="31"/>
      <c r="C620" s="11" t="s">
        <v>852</v>
      </c>
      <c r="V620"/>
      <c r="AQ620" t="s">
        <v>925</v>
      </c>
      <c r="AR620">
        <v>158</v>
      </c>
      <c r="AS620">
        <v>176</v>
      </c>
    </row>
    <row r="621" spans="1:45" x14ac:dyDescent="0.25">
      <c r="A621" s="2" t="s">
        <v>543</v>
      </c>
      <c r="B621" s="31"/>
      <c r="C621" s="11" t="s">
        <v>852</v>
      </c>
      <c r="V621"/>
      <c r="AQ621" t="s">
        <v>925</v>
      </c>
      <c r="AR621">
        <v>208</v>
      </c>
      <c r="AS621">
        <v>242</v>
      </c>
    </row>
    <row r="622" spans="1:45" x14ac:dyDescent="0.25">
      <c r="A622" s="2" t="s">
        <v>561</v>
      </c>
      <c r="B622" s="31"/>
      <c r="C622" s="11" t="s">
        <v>852</v>
      </c>
      <c r="V622"/>
      <c r="AQ622" t="s">
        <v>925</v>
      </c>
      <c r="AR622">
        <v>166</v>
      </c>
      <c r="AS622">
        <v>189</v>
      </c>
    </row>
    <row r="623" spans="1:45" x14ac:dyDescent="0.25">
      <c r="A623" s="2" t="s">
        <v>499</v>
      </c>
      <c r="B623" s="31"/>
      <c r="C623" s="11" t="s">
        <v>853</v>
      </c>
      <c r="V623"/>
      <c r="AQ623" t="s">
        <v>925</v>
      </c>
      <c r="AR623">
        <v>193</v>
      </c>
      <c r="AS623">
        <v>219</v>
      </c>
    </row>
    <row r="624" spans="1:45" x14ac:dyDescent="0.25">
      <c r="A624" s="2" t="s">
        <v>507</v>
      </c>
      <c r="B624" s="31"/>
      <c r="C624" s="11" t="s">
        <v>853</v>
      </c>
      <c r="V624"/>
      <c r="AQ624" t="s">
        <v>925</v>
      </c>
      <c r="AR624">
        <v>136</v>
      </c>
      <c r="AS624">
        <v>156</v>
      </c>
    </row>
    <row r="625" spans="1:45" x14ac:dyDescent="0.25">
      <c r="A625" s="2" t="s">
        <v>513</v>
      </c>
      <c r="B625" s="31"/>
      <c r="C625" s="11" t="s">
        <v>853</v>
      </c>
      <c r="V625"/>
      <c r="AQ625" t="s">
        <v>925</v>
      </c>
      <c r="AR625">
        <v>84</v>
      </c>
      <c r="AS625">
        <v>102</v>
      </c>
    </row>
    <row r="626" spans="1:45" x14ac:dyDescent="0.25">
      <c r="A626" s="2" t="s">
        <v>519</v>
      </c>
      <c r="B626" s="31"/>
      <c r="C626" s="11" t="s">
        <v>853</v>
      </c>
      <c r="V626"/>
      <c r="AQ626" t="s">
        <v>925</v>
      </c>
      <c r="AR626">
        <v>198</v>
      </c>
      <c r="AS626">
        <v>221</v>
      </c>
    </row>
    <row r="627" spans="1:45" x14ac:dyDescent="0.25">
      <c r="A627" s="2" t="s">
        <v>528</v>
      </c>
      <c r="B627" s="31"/>
      <c r="C627" s="11" t="s">
        <v>853</v>
      </c>
      <c r="V627"/>
      <c r="AQ627" t="s">
        <v>925</v>
      </c>
      <c r="AR627">
        <v>157</v>
      </c>
      <c r="AS627">
        <v>175</v>
      </c>
    </row>
    <row r="628" spans="1:45" x14ac:dyDescent="0.25">
      <c r="A628" s="2" t="s">
        <v>536</v>
      </c>
      <c r="B628" s="31"/>
      <c r="C628" s="11" t="s">
        <v>853</v>
      </c>
      <c r="V628"/>
      <c r="AQ628" t="s">
        <v>925</v>
      </c>
      <c r="AR628">
        <v>82</v>
      </c>
      <c r="AS628">
        <v>100</v>
      </c>
    </row>
    <row r="629" spans="1:45" x14ac:dyDescent="0.25">
      <c r="A629" s="2" t="s">
        <v>542</v>
      </c>
      <c r="B629" s="31"/>
      <c r="C629" s="11" t="s">
        <v>853</v>
      </c>
      <c r="V629"/>
      <c r="AQ629" t="s">
        <v>925</v>
      </c>
      <c r="AR629">
        <v>210</v>
      </c>
      <c r="AS629">
        <v>243</v>
      </c>
    </row>
    <row r="630" spans="1:45" x14ac:dyDescent="0.25">
      <c r="A630" s="2" t="s">
        <v>560</v>
      </c>
      <c r="B630" s="31"/>
      <c r="C630" s="11" t="s">
        <v>853</v>
      </c>
      <c r="V630"/>
      <c r="AQ630" t="s">
        <v>925</v>
      </c>
      <c r="AR630">
        <v>164</v>
      </c>
      <c r="AS630">
        <v>188</v>
      </c>
    </row>
    <row r="631" spans="1:45" x14ac:dyDescent="0.25">
      <c r="A631" s="2" t="s">
        <v>578</v>
      </c>
      <c r="B631" s="31"/>
      <c r="C631" s="11" t="s">
        <v>853</v>
      </c>
      <c r="V631"/>
      <c r="AQ631" t="s">
        <v>925</v>
      </c>
      <c r="AR631">
        <v>100</v>
      </c>
      <c r="AS631">
        <v>121</v>
      </c>
    </row>
    <row r="632" spans="1:45" x14ac:dyDescent="0.25">
      <c r="A632" s="2" t="s">
        <v>549</v>
      </c>
      <c r="B632" s="31"/>
      <c r="C632" s="11" t="s">
        <v>854</v>
      </c>
      <c r="V632"/>
      <c r="AQ632" t="s">
        <v>925</v>
      </c>
      <c r="AR632">
        <v>161</v>
      </c>
      <c r="AS632">
        <v>208</v>
      </c>
    </row>
    <row r="633" spans="1:45" x14ac:dyDescent="0.25">
      <c r="A633" s="2" t="s">
        <v>567</v>
      </c>
      <c r="B633" s="31"/>
      <c r="C633" s="11" t="s">
        <v>854</v>
      </c>
      <c r="V633"/>
      <c r="AQ633" t="s">
        <v>925</v>
      </c>
      <c r="AR633">
        <v>139</v>
      </c>
      <c r="AS633">
        <v>167</v>
      </c>
    </row>
    <row r="634" spans="1:45" x14ac:dyDescent="0.25">
      <c r="A634" s="2" t="s">
        <v>584</v>
      </c>
      <c r="B634" s="31"/>
      <c r="C634" s="11" t="s">
        <v>854</v>
      </c>
      <c r="V634"/>
      <c r="AQ634" t="s">
        <v>925</v>
      </c>
      <c r="AR634">
        <v>80</v>
      </c>
      <c r="AS634">
        <v>104</v>
      </c>
    </row>
    <row r="635" spans="1:45" x14ac:dyDescent="0.25">
      <c r="A635" s="2" t="s">
        <v>601</v>
      </c>
      <c r="B635" s="31"/>
      <c r="C635" s="11" t="s">
        <v>854</v>
      </c>
      <c r="V635"/>
      <c r="AQ635" t="s">
        <v>925</v>
      </c>
      <c r="AR635">
        <v>129</v>
      </c>
      <c r="AS635">
        <v>186</v>
      </c>
    </row>
    <row r="636" spans="1:45" x14ac:dyDescent="0.25">
      <c r="A636" s="2" t="s">
        <v>618</v>
      </c>
      <c r="B636" s="31"/>
      <c r="C636" s="11" t="s">
        <v>854</v>
      </c>
      <c r="V636"/>
      <c r="AQ636" t="s">
        <v>925</v>
      </c>
      <c r="AR636">
        <v>108</v>
      </c>
      <c r="AS636">
        <v>131</v>
      </c>
    </row>
    <row r="637" spans="1:45" x14ac:dyDescent="0.25">
      <c r="A637" s="2" t="s">
        <v>632</v>
      </c>
      <c r="B637" s="31"/>
      <c r="C637" s="11" t="s">
        <v>854</v>
      </c>
      <c r="V637"/>
      <c r="AQ637" t="s">
        <v>925</v>
      </c>
      <c r="AR637">
        <v>52</v>
      </c>
      <c r="AS637">
        <v>69</v>
      </c>
    </row>
    <row r="638" spans="1:45" x14ac:dyDescent="0.25">
      <c r="A638" s="2" t="s">
        <v>645</v>
      </c>
      <c r="B638" s="31"/>
      <c r="C638" s="11" t="s">
        <v>854</v>
      </c>
      <c r="V638"/>
      <c r="AQ638" t="s">
        <v>925</v>
      </c>
      <c r="AR638">
        <v>49</v>
      </c>
      <c r="AS638">
        <v>59</v>
      </c>
    </row>
    <row r="639" spans="1:45" x14ac:dyDescent="0.25">
      <c r="A639" s="2" t="s">
        <v>660</v>
      </c>
      <c r="B639" s="31"/>
      <c r="C639" s="11" t="s">
        <v>854</v>
      </c>
      <c r="V639"/>
      <c r="AQ639" t="s">
        <v>925</v>
      </c>
      <c r="AR639">
        <v>132</v>
      </c>
    </row>
    <row r="640" spans="1:45" x14ac:dyDescent="0.25">
      <c r="A640" s="2" t="s">
        <v>676</v>
      </c>
      <c r="B640" s="31"/>
      <c r="C640" s="11" t="s">
        <v>854</v>
      </c>
      <c r="V640"/>
      <c r="AQ640" t="s">
        <v>925</v>
      </c>
      <c r="AR640">
        <v>154</v>
      </c>
      <c r="AS640">
        <v>179</v>
      </c>
    </row>
    <row r="641" spans="1:45" x14ac:dyDescent="0.25">
      <c r="A641" s="2" t="s">
        <v>690</v>
      </c>
      <c r="B641" s="31"/>
      <c r="C641" s="11" t="s">
        <v>854</v>
      </c>
      <c r="V641"/>
      <c r="AQ641" t="s">
        <v>925</v>
      </c>
      <c r="AR641">
        <v>69</v>
      </c>
      <c r="AS641">
        <v>86</v>
      </c>
    </row>
    <row r="642" spans="1:45" x14ac:dyDescent="0.25">
      <c r="A642" s="2" t="s">
        <v>704</v>
      </c>
      <c r="B642" s="31"/>
      <c r="C642" s="11" t="s">
        <v>854</v>
      </c>
      <c r="V642"/>
      <c r="AQ642" t="s">
        <v>925</v>
      </c>
      <c r="AR642">
        <v>147</v>
      </c>
      <c r="AS642">
        <v>183</v>
      </c>
    </row>
    <row r="643" spans="1:45" x14ac:dyDescent="0.25">
      <c r="A643" s="2" t="s">
        <v>718</v>
      </c>
      <c r="B643" s="31"/>
      <c r="C643" s="11" t="s">
        <v>854</v>
      </c>
      <c r="V643"/>
      <c r="AQ643" t="s">
        <v>925</v>
      </c>
      <c r="AR643">
        <v>115</v>
      </c>
      <c r="AS643">
        <v>140</v>
      </c>
    </row>
    <row r="644" spans="1:45" x14ac:dyDescent="0.25">
      <c r="A644" s="2" t="s">
        <v>729</v>
      </c>
      <c r="B644" s="31"/>
      <c r="C644" s="11" t="s">
        <v>854</v>
      </c>
      <c r="V644"/>
      <c r="AQ644" t="s">
        <v>925</v>
      </c>
      <c r="AR644">
        <v>64</v>
      </c>
      <c r="AS644">
        <v>82</v>
      </c>
    </row>
    <row r="645" spans="1:45" x14ac:dyDescent="0.25">
      <c r="A645" s="2" t="s">
        <v>467</v>
      </c>
      <c r="B645" s="31"/>
      <c r="C645" s="11" t="s">
        <v>855</v>
      </c>
      <c r="V645"/>
      <c r="AQ645" t="s">
        <v>925</v>
      </c>
      <c r="AR645">
        <v>158</v>
      </c>
      <c r="AS645">
        <v>177</v>
      </c>
    </row>
    <row r="646" spans="1:45" x14ac:dyDescent="0.25">
      <c r="A646" s="2" t="s">
        <v>473</v>
      </c>
      <c r="B646" s="31"/>
      <c r="C646" s="11" t="s">
        <v>855</v>
      </c>
      <c r="V646"/>
      <c r="AQ646" t="s">
        <v>925</v>
      </c>
      <c r="AR646">
        <v>75</v>
      </c>
      <c r="AS646">
        <v>94</v>
      </c>
    </row>
    <row r="647" spans="1:45" x14ac:dyDescent="0.25">
      <c r="A647" s="2" t="s">
        <v>494</v>
      </c>
      <c r="B647" s="31"/>
      <c r="C647" s="11" t="s">
        <v>855</v>
      </c>
      <c r="V647"/>
      <c r="AQ647" t="s">
        <v>925</v>
      </c>
      <c r="AR647">
        <v>62</v>
      </c>
      <c r="AS647">
        <v>85</v>
      </c>
    </row>
    <row r="648" spans="1:45" x14ac:dyDescent="0.25">
      <c r="A648" s="2" t="s">
        <v>515</v>
      </c>
      <c r="B648" s="31"/>
      <c r="C648" s="11" t="s">
        <v>855</v>
      </c>
      <c r="V648"/>
      <c r="AQ648" t="s">
        <v>925</v>
      </c>
      <c r="AR648">
        <v>73</v>
      </c>
      <c r="AS648">
        <v>91</v>
      </c>
    </row>
    <row r="649" spans="1:45" x14ac:dyDescent="0.25">
      <c r="A649" s="2" t="s">
        <v>595</v>
      </c>
      <c r="B649" s="31"/>
      <c r="C649" s="11" t="s">
        <v>855</v>
      </c>
      <c r="V649"/>
      <c r="AQ649" t="s">
        <v>925</v>
      </c>
      <c r="AR649">
        <v>201</v>
      </c>
      <c r="AS649">
        <v>225</v>
      </c>
    </row>
    <row r="650" spans="1:45" x14ac:dyDescent="0.25">
      <c r="A650" s="2" t="s">
        <v>612</v>
      </c>
      <c r="B650" s="31"/>
      <c r="C650" s="11" t="s">
        <v>855</v>
      </c>
      <c r="V650"/>
      <c r="AQ650" t="s">
        <v>925</v>
      </c>
      <c r="AR650">
        <v>126</v>
      </c>
      <c r="AS650">
        <v>144</v>
      </c>
    </row>
    <row r="651" spans="1:45" x14ac:dyDescent="0.25">
      <c r="A651" s="2" t="s">
        <v>627</v>
      </c>
      <c r="B651" s="31"/>
      <c r="C651" s="11" t="s">
        <v>855</v>
      </c>
      <c r="V651"/>
      <c r="AQ651" t="s">
        <v>925</v>
      </c>
      <c r="AR651">
        <v>62</v>
      </c>
      <c r="AS651">
        <v>78</v>
      </c>
    </row>
    <row r="652" spans="1:45" x14ac:dyDescent="0.25">
      <c r="A652" s="2" t="s">
        <v>640</v>
      </c>
      <c r="B652" s="31"/>
      <c r="C652" s="11" t="s">
        <v>855</v>
      </c>
      <c r="V652"/>
      <c r="AQ652" t="s">
        <v>925</v>
      </c>
      <c r="AR652">
        <v>49</v>
      </c>
      <c r="AS652">
        <v>59</v>
      </c>
    </row>
    <row r="653" spans="1:45" x14ac:dyDescent="0.25">
      <c r="A653" s="2" t="s">
        <v>655</v>
      </c>
      <c r="B653" s="31"/>
      <c r="C653" s="11" t="s">
        <v>855</v>
      </c>
      <c r="V653"/>
      <c r="AQ653" t="s">
        <v>925</v>
      </c>
      <c r="AR653">
        <v>199</v>
      </c>
      <c r="AS653">
        <v>225</v>
      </c>
    </row>
    <row r="654" spans="1:45" x14ac:dyDescent="0.25">
      <c r="A654" s="2" t="s">
        <v>671</v>
      </c>
      <c r="B654" s="31"/>
      <c r="C654" s="11" t="s">
        <v>855</v>
      </c>
      <c r="V654"/>
      <c r="AQ654" t="s">
        <v>925</v>
      </c>
      <c r="AR654">
        <v>174</v>
      </c>
      <c r="AS654">
        <v>199</v>
      </c>
    </row>
    <row r="655" spans="1:45" x14ac:dyDescent="0.25">
      <c r="A655" s="2" t="s">
        <v>686</v>
      </c>
      <c r="B655" s="31"/>
      <c r="C655" s="11" t="s">
        <v>855</v>
      </c>
      <c r="V655"/>
      <c r="AQ655" t="s">
        <v>925</v>
      </c>
      <c r="AR655">
        <v>82</v>
      </c>
      <c r="AS655">
        <v>99</v>
      </c>
    </row>
    <row r="656" spans="1:45" x14ac:dyDescent="0.25">
      <c r="A656" s="2" t="s">
        <v>523</v>
      </c>
      <c r="B656" s="31"/>
      <c r="C656" s="11" t="s">
        <v>856</v>
      </c>
      <c r="V656"/>
      <c r="AQ656" t="s">
        <v>925</v>
      </c>
      <c r="AR656">
        <v>189</v>
      </c>
      <c r="AS656">
        <v>216</v>
      </c>
    </row>
    <row r="657" spans="1:45" x14ac:dyDescent="0.25">
      <c r="A657" s="2" t="s">
        <v>532</v>
      </c>
      <c r="B657" s="31"/>
      <c r="C657" s="11" t="s">
        <v>856</v>
      </c>
      <c r="V657"/>
      <c r="AQ657" t="s">
        <v>925</v>
      </c>
      <c r="AR657">
        <v>153</v>
      </c>
      <c r="AS657">
        <v>170</v>
      </c>
    </row>
    <row r="658" spans="1:45" x14ac:dyDescent="0.25">
      <c r="A658" s="2" t="s">
        <v>538</v>
      </c>
      <c r="B658" s="31"/>
      <c r="C658" s="11" t="s">
        <v>856</v>
      </c>
      <c r="V658"/>
      <c r="AQ658" t="s">
        <v>925</v>
      </c>
      <c r="AR658">
        <v>74</v>
      </c>
      <c r="AS658">
        <v>87</v>
      </c>
    </row>
    <row r="659" spans="1:45" x14ac:dyDescent="0.25">
      <c r="A659" s="2" t="s">
        <v>544</v>
      </c>
      <c r="B659" s="31"/>
      <c r="C659" s="11" t="s">
        <v>856</v>
      </c>
      <c r="V659"/>
      <c r="AQ659" t="s">
        <v>925</v>
      </c>
      <c r="AR659">
        <v>188</v>
      </c>
      <c r="AS659">
        <v>225</v>
      </c>
    </row>
    <row r="660" spans="1:45" x14ac:dyDescent="0.25">
      <c r="A660" s="2" t="s">
        <v>562</v>
      </c>
      <c r="B660" s="31"/>
      <c r="C660" s="11" t="s">
        <v>856</v>
      </c>
      <c r="V660"/>
      <c r="AQ660" t="s">
        <v>925</v>
      </c>
      <c r="AR660">
        <v>159</v>
      </c>
      <c r="AS660">
        <v>182</v>
      </c>
    </row>
    <row r="661" spans="1:45" x14ac:dyDescent="0.25">
      <c r="A661" s="2" t="s">
        <v>579</v>
      </c>
      <c r="B661" s="31"/>
      <c r="C661" s="11" t="s">
        <v>856</v>
      </c>
      <c r="V661"/>
      <c r="AQ661" t="s">
        <v>925</v>
      </c>
      <c r="AR661">
        <v>94</v>
      </c>
      <c r="AS661">
        <v>115</v>
      </c>
    </row>
    <row r="662" spans="1:45" x14ac:dyDescent="0.25">
      <c r="A662" s="2" t="s">
        <v>596</v>
      </c>
      <c r="B662" s="31"/>
      <c r="C662" s="11" t="s">
        <v>856</v>
      </c>
      <c r="V662"/>
      <c r="AQ662" t="s">
        <v>925</v>
      </c>
      <c r="AR662">
        <v>199</v>
      </c>
      <c r="AS662">
        <v>224</v>
      </c>
    </row>
    <row r="663" spans="1:45" x14ac:dyDescent="0.25">
      <c r="A663" s="2" t="s">
        <v>613</v>
      </c>
      <c r="B663" s="31"/>
      <c r="C663" s="11" t="s">
        <v>856</v>
      </c>
      <c r="V663"/>
      <c r="AQ663" t="s">
        <v>925</v>
      </c>
      <c r="AR663">
        <v>129</v>
      </c>
      <c r="AS663">
        <v>145</v>
      </c>
    </row>
    <row r="664" spans="1:45" x14ac:dyDescent="0.25">
      <c r="A664" s="2" t="s">
        <v>628</v>
      </c>
      <c r="B664" s="31"/>
      <c r="C664" s="11" t="s">
        <v>856</v>
      </c>
      <c r="V664"/>
      <c r="AQ664" t="s">
        <v>925</v>
      </c>
      <c r="AR664">
        <v>71</v>
      </c>
      <c r="AS664">
        <v>85</v>
      </c>
    </row>
    <row r="665" spans="1:45" x14ac:dyDescent="0.25">
      <c r="A665" s="2" t="s">
        <v>641</v>
      </c>
      <c r="B665" s="31"/>
      <c r="C665" s="11" t="s">
        <v>856</v>
      </c>
      <c r="V665"/>
      <c r="AQ665" t="s">
        <v>925</v>
      </c>
      <c r="AR665">
        <v>73</v>
      </c>
      <c r="AS665">
        <v>83</v>
      </c>
    </row>
    <row r="666" spans="1:45" x14ac:dyDescent="0.25">
      <c r="A666" s="2" t="s">
        <v>329</v>
      </c>
      <c r="B666" s="31"/>
      <c r="C666" s="11" t="s">
        <v>857</v>
      </c>
      <c r="V666"/>
      <c r="AQ666" t="s">
        <v>925</v>
      </c>
      <c r="AR666">
        <v>176</v>
      </c>
      <c r="AS666">
        <v>203</v>
      </c>
    </row>
    <row r="667" spans="1:45" x14ac:dyDescent="0.25">
      <c r="A667" s="2" t="s">
        <v>338</v>
      </c>
      <c r="B667" s="31"/>
      <c r="C667" s="11" t="s">
        <v>857</v>
      </c>
      <c r="V667"/>
      <c r="AQ667" t="s">
        <v>925</v>
      </c>
      <c r="AR667">
        <v>196</v>
      </c>
      <c r="AS667">
        <v>220</v>
      </c>
    </row>
    <row r="668" spans="1:45" x14ac:dyDescent="0.25">
      <c r="A668" s="2" t="s">
        <v>347</v>
      </c>
      <c r="B668" s="31"/>
      <c r="C668" s="11" t="s">
        <v>857</v>
      </c>
      <c r="V668"/>
      <c r="AQ668" t="s">
        <v>925</v>
      </c>
      <c r="AR668">
        <v>149</v>
      </c>
      <c r="AS668">
        <v>169</v>
      </c>
    </row>
    <row r="669" spans="1:45" x14ac:dyDescent="0.25">
      <c r="A669" s="2" t="s">
        <v>358</v>
      </c>
      <c r="B669" s="31"/>
      <c r="C669" s="11" t="s">
        <v>857</v>
      </c>
      <c r="V669"/>
      <c r="AQ669" t="s">
        <v>925</v>
      </c>
      <c r="AR669">
        <v>218</v>
      </c>
      <c r="AS669">
        <v>247</v>
      </c>
    </row>
    <row r="670" spans="1:45" x14ac:dyDescent="0.25">
      <c r="A670" s="2" t="s">
        <v>367</v>
      </c>
      <c r="B670" s="31"/>
      <c r="C670" s="11" t="s">
        <v>857</v>
      </c>
      <c r="V670"/>
      <c r="AQ670" t="s">
        <v>925</v>
      </c>
      <c r="AR670">
        <v>178</v>
      </c>
      <c r="AS670">
        <v>200</v>
      </c>
    </row>
    <row r="671" spans="1:45" x14ac:dyDescent="0.25">
      <c r="A671" s="2" t="s">
        <v>385</v>
      </c>
      <c r="B671" s="31"/>
      <c r="C671" s="11" t="s">
        <v>857</v>
      </c>
      <c r="V671"/>
      <c r="AQ671" t="s">
        <v>925</v>
      </c>
      <c r="AR671">
        <v>216</v>
      </c>
      <c r="AS671">
        <v>242</v>
      </c>
    </row>
    <row r="672" spans="1:45" x14ac:dyDescent="0.25">
      <c r="A672" s="2" t="s">
        <v>396</v>
      </c>
      <c r="B672" s="31"/>
      <c r="C672" s="11" t="s">
        <v>857</v>
      </c>
      <c r="V672"/>
      <c r="AQ672" t="s">
        <v>925</v>
      </c>
      <c r="AR672">
        <v>171</v>
      </c>
      <c r="AS672">
        <v>192</v>
      </c>
    </row>
    <row r="673" spans="1:45" x14ac:dyDescent="0.25">
      <c r="A673" s="2" t="s">
        <v>416</v>
      </c>
      <c r="B673" s="31"/>
      <c r="C673" s="11" t="s">
        <v>857</v>
      </c>
      <c r="V673"/>
      <c r="AQ673" t="s">
        <v>925</v>
      </c>
      <c r="AR673">
        <v>212</v>
      </c>
      <c r="AS673">
        <v>232</v>
      </c>
    </row>
    <row r="674" spans="1:45" x14ac:dyDescent="0.25">
      <c r="A674" s="2" t="s">
        <v>429</v>
      </c>
      <c r="B674" s="31"/>
      <c r="C674" s="11" t="s">
        <v>857</v>
      </c>
      <c r="V674"/>
      <c r="AQ674" t="s">
        <v>925</v>
      </c>
      <c r="AR674">
        <v>163</v>
      </c>
      <c r="AS674">
        <v>183</v>
      </c>
    </row>
    <row r="675" spans="1:45" x14ac:dyDescent="0.25">
      <c r="A675" s="2" t="s">
        <v>402</v>
      </c>
      <c r="B675" s="31"/>
      <c r="C675" s="11" t="s">
        <v>858</v>
      </c>
      <c r="V675"/>
      <c r="AQ675" t="s">
        <v>925</v>
      </c>
      <c r="AR675">
        <v>168</v>
      </c>
      <c r="AS675">
        <v>186</v>
      </c>
    </row>
    <row r="676" spans="1:45" x14ac:dyDescent="0.25">
      <c r="A676" s="2" t="s">
        <v>421</v>
      </c>
      <c r="B676" s="31"/>
      <c r="C676" s="11" t="s">
        <v>858</v>
      </c>
      <c r="V676"/>
      <c r="AQ676" t="s">
        <v>925</v>
      </c>
      <c r="AR676">
        <v>207</v>
      </c>
      <c r="AS676">
        <v>229</v>
      </c>
    </row>
    <row r="677" spans="1:45" x14ac:dyDescent="0.25">
      <c r="A677" s="2" t="s">
        <v>434</v>
      </c>
      <c r="B677" s="31"/>
      <c r="C677" s="11" t="s">
        <v>858</v>
      </c>
      <c r="V677"/>
      <c r="AQ677" t="s">
        <v>925</v>
      </c>
      <c r="AR677">
        <v>163</v>
      </c>
      <c r="AS677">
        <v>181</v>
      </c>
    </row>
    <row r="678" spans="1:45" x14ac:dyDescent="0.25">
      <c r="A678" s="2" t="s">
        <v>451</v>
      </c>
      <c r="B678" s="31"/>
      <c r="C678" s="11" t="s">
        <v>858</v>
      </c>
      <c r="V678"/>
      <c r="AQ678" t="s">
        <v>925</v>
      </c>
      <c r="AR678">
        <v>195</v>
      </c>
      <c r="AS678">
        <v>222</v>
      </c>
    </row>
    <row r="679" spans="1:45" x14ac:dyDescent="0.25">
      <c r="A679" s="2" t="s">
        <v>461</v>
      </c>
      <c r="B679" s="31"/>
      <c r="C679" s="11" t="s">
        <v>858</v>
      </c>
      <c r="V679"/>
      <c r="AQ679" t="s">
        <v>925</v>
      </c>
      <c r="AR679">
        <v>159</v>
      </c>
      <c r="AS679">
        <v>177</v>
      </c>
    </row>
    <row r="680" spans="1:45" x14ac:dyDescent="0.25">
      <c r="A680" s="2" t="s">
        <v>477</v>
      </c>
      <c r="B680" s="31"/>
      <c r="C680" s="11" t="s">
        <v>858</v>
      </c>
      <c r="V680"/>
      <c r="AQ680" t="s">
        <v>925</v>
      </c>
      <c r="AR680">
        <v>200</v>
      </c>
      <c r="AS680">
        <v>229</v>
      </c>
    </row>
    <row r="681" spans="1:45" x14ac:dyDescent="0.25">
      <c r="A681" s="2" t="s">
        <v>486</v>
      </c>
      <c r="B681" s="31"/>
      <c r="C681" s="11" t="s">
        <v>858</v>
      </c>
      <c r="V681"/>
      <c r="AQ681" t="s">
        <v>925</v>
      </c>
      <c r="AR681">
        <v>177</v>
      </c>
      <c r="AS681">
        <v>198</v>
      </c>
    </row>
    <row r="682" spans="1:45" x14ac:dyDescent="0.25">
      <c r="A682" s="2" t="s">
        <v>552</v>
      </c>
      <c r="B682" s="31"/>
      <c r="C682" s="11" t="s">
        <v>859</v>
      </c>
      <c r="V682"/>
      <c r="AQ682" t="s">
        <v>925</v>
      </c>
      <c r="AR682">
        <v>154</v>
      </c>
      <c r="AS682">
        <v>200</v>
      </c>
    </row>
    <row r="683" spans="1:45" x14ac:dyDescent="0.25">
      <c r="A683" s="2" t="s">
        <v>570</v>
      </c>
      <c r="B683" s="31"/>
      <c r="C683" s="11" t="s">
        <v>859</v>
      </c>
      <c r="V683"/>
      <c r="AQ683" t="s">
        <v>925</v>
      </c>
      <c r="AR683">
        <v>140</v>
      </c>
      <c r="AS683">
        <v>167</v>
      </c>
    </row>
    <row r="684" spans="1:45" x14ac:dyDescent="0.25">
      <c r="A684" s="2" t="s">
        <v>587</v>
      </c>
      <c r="B684" s="31"/>
      <c r="C684" s="11" t="s">
        <v>859</v>
      </c>
      <c r="V684"/>
      <c r="AQ684" t="s">
        <v>925</v>
      </c>
      <c r="AR684">
        <v>81</v>
      </c>
      <c r="AS684">
        <v>104</v>
      </c>
    </row>
    <row r="685" spans="1:45" x14ac:dyDescent="0.25">
      <c r="A685" s="2" t="s">
        <v>604</v>
      </c>
      <c r="B685" s="31"/>
      <c r="C685" s="11" t="s">
        <v>859</v>
      </c>
      <c r="V685"/>
      <c r="AQ685" t="s">
        <v>925</v>
      </c>
      <c r="AR685">
        <v>146</v>
      </c>
      <c r="AS685">
        <v>196</v>
      </c>
    </row>
    <row r="686" spans="1:45" x14ac:dyDescent="0.25">
      <c r="A686" s="2" t="s">
        <v>621</v>
      </c>
      <c r="B686" s="31"/>
      <c r="C686" s="11" t="s">
        <v>859</v>
      </c>
      <c r="V686"/>
      <c r="AQ686" t="s">
        <v>925</v>
      </c>
      <c r="AR686">
        <v>109</v>
      </c>
      <c r="AS686">
        <v>132</v>
      </c>
    </row>
    <row r="687" spans="1:45" x14ac:dyDescent="0.25">
      <c r="A687" s="2" t="s">
        <v>635</v>
      </c>
      <c r="B687" s="31"/>
      <c r="C687" s="11" t="s">
        <v>859</v>
      </c>
      <c r="V687"/>
      <c r="AQ687" t="s">
        <v>925</v>
      </c>
      <c r="AR687">
        <v>54</v>
      </c>
      <c r="AS687">
        <v>72</v>
      </c>
    </row>
    <row r="688" spans="1:45" x14ac:dyDescent="0.25">
      <c r="A688" s="2" t="s">
        <v>648</v>
      </c>
      <c r="B688" s="31"/>
      <c r="C688" s="11" t="s">
        <v>859</v>
      </c>
      <c r="V688"/>
      <c r="AQ688" t="s">
        <v>925</v>
      </c>
      <c r="AR688">
        <v>49</v>
      </c>
      <c r="AS688">
        <v>59</v>
      </c>
    </row>
    <row r="689" spans="1:45" x14ac:dyDescent="0.25">
      <c r="A689" s="2" t="s">
        <v>663</v>
      </c>
      <c r="B689" s="31"/>
      <c r="C689" s="11" t="s">
        <v>859</v>
      </c>
      <c r="V689"/>
      <c r="AQ689" t="s">
        <v>925</v>
      </c>
      <c r="AR689">
        <v>124</v>
      </c>
    </row>
    <row r="690" spans="1:45" x14ac:dyDescent="0.25">
      <c r="A690" s="2" t="s">
        <v>679</v>
      </c>
      <c r="B690" s="31"/>
      <c r="C690" s="11" t="s">
        <v>859</v>
      </c>
      <c r="V690"/>
      <c r="AQ690" t="s">
        <v>925</v>
      </c>
      <c r="AR690">
        <v>158</v>
      </c>
      <c r="AS690">
        <v>183</v>
      </c>
    </row>
    <row r="691" spans="1:45" x14ac:dyDescent="0.25">
      <c r="A691" s="2" t="s">
        <v>693</v>
      </c>
      <c r="B691" s="31"/>
      <c r="C691" s="11" t="s">
        <v>859</v>
      </c>
      <c r="V691"/>
      <c r="AQ691" t="s">
        <v>925</v>
      </c>
      <c r="AR691">
        <v>69</v>
      </c>
      <c r="AS691">
        <v>86</v>
      </c>
    </row>
    <row r="692" spans="1:45" x14ac:dyDescent="0.25">
      <c r="A692" s="2" t="s">
        <v>707</v>
      </c>
      <c r="B692" s="31"/>
      <c r="C692" s="11" t="s">
        <v>859</v>
      </c>
      <c r="V692"/>
      <c r="AQ692" t="s">
        <v>925</v>
      </c>
      <c r="AR692">
        <v>152</v>
      </c>
      <c r="AS692">
        <v>189</v>
      </c>
    </row>
    <row r="693" spans="1:45" x14ac:dyDescent="0.25">
      <c r="A693" s="2" t="s">
        <v>721</v>
      </c>
      <c r="B693" s="31"/>
      <c r="C693" s="11" t="s">
        <v>859</v>
      </c>
      <c r="V693"/>
      <c r="AQ693" t="s">
        <v>925</v>
      </c>
      <c r="AR693">
        <v>111</v>
      </c>
      <c r="AS693">
        <v>138</v>
      </c>
    </row>
    <row r="694" spans="1:45" x14ac:dyDescent="0.25">
      <c r="A694" s="2" t="s">
        <v>732</v>
      </c>
      <c r="B694" s="31"/>
      <c r="C694" s="11" t="s">
        <v>859</v>
      </c>
      <c r="V694"/>
      <c r="AQ694" t="s">
        <v>925</v>
      </c>
      <c r="AR694">
        <v>66</v>
      </c>
      <c r="AS694">
        <v>83</v>
      </c>
    </row>
    <row r="695" spans="1:45" x14ac:dyDescent="0.25">
      <c r="A695" s="2" t="s">
        <v>325</v>
      </c>
      <c r="B695" s="31"/>
      <c r="C695" s="11" t="s">
        <v>860</v>
      </c>
      <c r="V695"/>
      <c r="AQ695" t="s">
        <v>925</v>
      </c>
      <c r="AR695">
        <v>174</v>
      </c>
      <c r="AS695">
        <v>201</v>
      </c>
    </row>
    <row r="696" spans="1:45" x14ac:dyDescent="0.25">
      <c r="A696" s="2" t="s">
        <v>334</v>
      </c>
      <c r="B696" s="31"/>
      <c r="C696" s="11" t="s">
        <v>860</v>
      </c>
      <c r="V696"/>
      <c r="AQ696" t="s">
        <v>925</v>
      </c>
      <c r="AR696">
        <v>195</v>
      </c>
      <c r="AS696">
        <v>220</v>
      </c>
    </row>
    <row r="697" spans="1:45" x14ac:dyDescent="0.25">
      <c r="A697" s="2" t="s">
        <v>343</v>
      </c>
      <c r="B697" s="31"/>
      <c r="C697" s="11" t="s">
        <v>860</v>
      </c>
      <c r="V697"/>
      <c r="AQ697" t="s">
        <v>925</v>
      </c>
      <c r="AR697">
        <v>147</v>
      </c>
      <c r="AS697">
        <v>168</v>
      </c>
    </row>
    <row r="698" spans="1:45" x14ac:dyDescent="0.25">
      <c r="A698" s="2" t="s">
        <v>354</v>
      </c>
      <c r="B698" s="31"/>
      <c r="C698" s="11" t="s">
        <v>860</v>
      </c>
      <c r="V698"/>
      <c r="AQ698" t="s">
        <v>925</v>
      </c>
      <c r="AR698">
        <v>222</v>
      </c>
      <c r="AS698">
        <v>250</v>
      </c>
    </row>
    <row r="699" spans="1:45" x14ac:dyDescent="0.25">
      <c r="A699" s="2" t="s">
        <v>363</v>
      </c>
      <c r="B699" s="31"/>
      <c r="C699" s="11" t="s">
        <v>860</v>
      </c>
      <c r="V699"/>
      <c r="AQ699" t="s">
        <v>925</v>
      </c>
      <c r="AR699">
        <v>177</v>
      </c>
      <c r="AS699">
        <v>199</v>
      </c>
    </row>
    <row r="700" spans="1:45" x14ac:dyDescent="0.25">
      <c r="A700" s="2" t="s">
        <v>381</v>
      </c>
      <c r="B700" s="31"/>
      <c r="C700" s="11" t="s">
        <v>860</v>
      </c>
      <c r="V700"/>
      <c r="AQ700" t="s">
        <v>925</v>
      </c>
      <c r="AR700">
        <v>215</v>
      </c>
      <c r="AS700">
        <v>241</v>
      </c>
    </row>
    <row r="701" spans="1:45" x14ac:dyDescent="0.25">
      <c r="A701" s="2" t="s">
        <v>392</v>
      </c>
      <c r="B701" s="31"/>
      <c r="C701" s="11" t="s">
        <v>860</v>
      </c>
      <c r="V701"/>
      <c r="AQ701" t="s">
        <v>925</v>
      </c>
      <c r="AR701">
        <v>171</v>
      </c>
      <c r="AS701">
        <v>193</v>
      </c>
    </row>
    <row r="702" spans="1:45" x14ac:dyDescent="0.25">
      <c r="A702" s="2" t="s">
        <v>412</v>
      </c>
      <c r="B702" s="31"/>
      <c r="C702" s="11" t="s">
        <v>860</v>
      </c>
      <c r="V702"/>
      <c r="AQ702" t="s">
        <v>925</v>
      </c>
      <c r="AR702">
        <v>212</v>
      </c>
      <c r="AS702">
        <v>233</v>
      </c>
    </row>
    <row r="703" spans="1:45" x14ac:dyDescent="0.25">
      <c r="A703" s="2" t="s">
        <v>425</v>
      </c>
      <c r="B703" s="31"/>
      <c r="C703" s="11" t="s">
        <v>860</v>
      </c>
      <c r="V703"/>
      <c r="AQ703" t="s">
        <v>925</v>
      </c>
      <c r="AR703">
        <v>164</v>
      </c>
      <c r="AS703">
        <v>183</v>
      </c>
    </row>
    <row r="704" spans="1:45" x14ac:dyDescent="0.25">
      <c r="A704" s="2" t="s">
        <v>373</v>
      </c>
      <c r="B704" s="31"/>
      <c r="C704" s="11" t="s">
        <v>861</v>
      </c>
      <c r="V704"/>
      <c r="AQ704" t="s">
        <v>925</v>
      </c>
      <c r="AR704">
        <v>159</v>
      </c>
      <c r="AS704">
        <v>184</v>
      </c>
    </row>
    <row r="705" spans="1:45" x14ac:dyDescent="0.25">
      <c r="A705" s="2" t="s">
        <v>378</v>
      </c>
      <c r="B705" s="31"/>
      <c r="C705" s="11" t="s">
        <v>861</v>
      </c>
      <c r="V705"/>
      <c r="AQ705" t="s">
        <v>925</v>
      </c>
      <c r="AR705">
        <v>79</v>
      </c>
      <c r="AS705">
        <v>97</v>
      </c>
    </row>
    <row r="706" spans="1:45" x14ac:dyDescent="0.25">
      <c r="A706" s="2" t="s">
        <v>404</v>
      </c>
      <c r="B706" s="31"/>
      <c r="C706" s="11" t="s">
        <v>861</v>
      </c>
      <c r="V706"/>
      <c r="AQ706" t="s">
        <v>925</v>
      </c>
      <c r="AR706">
        <v>154</v>
      </c>
      <c r="AS706">
        <v>176</v>
      </c>
    </row>
    <row r="707" spans="1:45" x14ac:dyDescent="0.25">
      <c r="A707" s="2" t="s">
        <v>409</v>
      </c>
      <c r="B707" s="31"/>
      <c r="C707" s="11" t="s">
        <v>861</v>
      </c>
      <c r="V707"/>
      <c r="AQ707" t="s">
        <v>925</v>
      </c>
      <c r="AR707">
        <v>76</v>
      </c>
      <c r="AS707">
        <v>99</v>
      </c>
    </row>
    <row r="708" spans="1:45" x14ac:dyDescent="0.25">
      <c r="A708" s="2" t="s">
        <v>437</v>
      </c>
      <c r="B708" s="31"/>
      <c r="C708" s="11" t="s">
        <v>861</v>
      </c>
      <c r="V708"/>
      <c r="AQ708" t="s">
        <v>925</v>
      </c>
      <c r="AR708">
        <v>156</v>
      </c>
      <c r="AS708">
        <v>172</v>
      </c>
    </row>
    <row r="709" spans="1:45" x14ac:dyDescent="0.25">
      <c r="A709" s="2" t="s">
        <v>443</v>
      </c>
      <c r="B709" s="31"/>
      <c r="C709" s="11" t="s">
        <v>861</v>
      </c>
      <c r="V709"/>
      <c r="AQ709" t="s">
        <v>925</v>
      </c>
      <c r="AR709">
        <v>71</v>
      </c>
      <c r="AS709">
        <v>92</v>
      </c>
    </row>
    <row r="710" spans="1:45" x14ac:dyDescent="0.25">
      <c r="A710" s="2" t="s">
        <v>548</v>
      </c>
      <c r="B710" s="31"/>
      <c r="C710" s="11" t="s">
        <v>861</v>
      </c>
      <c r="V710"/>
      <c r="AQ710" t="s">
        <v>925</v>
      </c>
      <c r="AR710">
        <v>168</v>
      </c>
      <c r="AS710">
        <v>211</v>
      </c>
    </row>
    <row r="711" spans="1:45" x14ac:dyDescent="0.25">
      <c r="A711" s="2" t="s">
        <v>566</v>
      </c>
      <c r="B711" s="31"/>
      <c r="C711" s="11" t="s">
        <v>861</v>
      </c>
      <c r="V711"/>
      <c r="AQ711" t="s">
        <v>925</v>
      </c>
      <c r="AR711">
        <v>146</v>
      </c>
      <c r="AS711">
        <v>172</v>
      </c>
    </row>
    <row r="712" spans="1:45" x14ac:dyDescent="0.25">
      <c r="A712" s="2" t="s">
        <v>583</v>
      </c>
      <c r="B712" s="31"/>
      <c r="C712" s="11" t="s">
        <v>861</v>
      </c>
      <c r="V712"/>
      <c r="AQ712" t="s">
        <v>925</v>
      </c>
      <c r="AR712">
        <v>92</v>
      </c>
      <c r="AS712">
        <v>112</v>
      </c>
    </row>
    <row r="713" spans="1:45" x14ac:dyDescent="0.25">
      <c r="A713" s="2" t="s">
        <v>600</v>
      </c>
      <c r="B713" s="31"/>
      <c r="C713" s="11" t="s">
        <v>861</v>
      </c>
      <c r="V713"/>
      <c r="AQ713" t="s">
        <v>925</v>
      </c>
      <c r="AR713">
        <v>162</v>
      </c>
      <c r="AS713">
        <v>216</v>
      </c>
    </row>
    <row r="714" spans="1:45" x14ac:dyDescent="0.25">
      <c r="A714" s="2" t="s">
        <v>617</v>
      </c>
      <c r="B714" s="31"/>
      <c r="C714" s="11" t="s">
        <v>861</v>
      </c>
      <c r="V714"/>
      <c r="AQ714" t="s">
        <v>925</v>
      </c>
      <c r="AR714">
        <v>119</v>
      </c>
      <c r="AS714">
        <v>139</v>
      </c>
    </row>
    <row r="715" spans="1:45" x14ac:dyDescent="0.25">
      <c r="A715" s="2" t="s">
        <v>631</v>
      </c>
      <c r="B715" s="31"/>
      <c r="C715" s="11" t="s">
        <v>861</v>
      </c>
      <c r="V715"/>
      <c r="AQ715" t="s">
        <v>925</v>
      </c>
      <c r="AR715">
        <v>62</v>
      </c>
      <c r="AS715">
        <v>77</v>
      </c>
    </row>
    <row r="716" spans="1:45" x14ac:dyDescent="0.25">
      <c r="A716" s="2" t="s">
        <v>644</v>
      </c>
      <c r="B716" s="31"/>
      <c r="C716" s="11" t="s">
        <v>861</v>
      </c>
      <c r="V716"/>
      <c r="AQ716" t="s">
        <v>925</v>
      </c>
      <c r="AR716">
        <v>49</v>
      </c>
      <c r="AS716">
        <v>59</v>
      </c>
    </row>
    <row r="717" spans="1:45" x14ac:dyDescent="0.25">
      <c r="A717" s="2" t="s">
        <v>659</v>
      </c>
      <c r="B717" s="31"/>
      <c r="C717" s="11" t="s">
        <v>861</v>
      </c>
      <c r="V717"/>
      <c r="AQ717" t="s">
        <v>925</v>
      </c>
      <c r="AR717">
        <v>158</v>
      </c>
      <c r="AS717">
        <v>216</v>
      </c>
    </row>
    <row r="718" spans="1:45" x14ac:dyDescent="0.25">
      <c r="A718" s="2" t="s">
        <v>675</v>
      </c>
      <c r="B718" s="31"/>
      <c r="C718" s="11" t="s">
        <v>861</v>
      </c>
      <c r="V718"/>
      <c r="AQ718" t="s">
        <v>925</v>
      </c>
      <c r="AR718">
        <v>165</v>
      </c>
      <c r="AS718">
        <v>192</v>
      </c>
    </row>
    <row r="719" spans="1:45" x14ac:dyDescent="0.25">
      <c r="A719" s="2" t="s">
        <v>689</v>
      </c>
      <c r="B719" s="31"/>
      <c r="C719" s="11" t="s">
        <v>861</v>
      </c>
      <c r="V719"/>
      <c r="AQ719" t="s">
        <v>925</v>
      </c>
      <c r="AR719">
        <v>75</v>
      </c>
      <c r="AS719">
        <v>92</v>
      </c>
    </row>
    <row r="720" spans="1:45" x14ac:dyDescent="0.25">
      <c r="A720" s="2" t="s">
        <v>703</v>
      </c>
      <c r="B720" s="31"/>
      <c r="C720" s="11" t="s">
        <v>861</v>
      </c>
      <c r="V720"/>
      <c r="AQ720" t="s">
        <v>925</v>
      </c>
      <c r="AR720">
        <v>172</v>
      </c>
      <c r="AS720">
        <v>205</v>
      </c>
    </row>
    <row r="721" spans="1:45" x14ac:dyDescent="0.25">
      <c r="A721" s="2" t="s">
        <v>717</v>
      </c>
      <c r="B721" s="31"/>
      <c r="C721" s="11" t="s">
        <v>861</v>
      </c>
      <c r="V721"/>
      <c r="AQ721" t="s">
        <v>925</v>
      </c>
      <c r="AR721">
        <v>129</v>
      </c>
      <c r="AS721">
        <v>154</v>
      </c>
    </row>
    <row r="722" spans="1:45" x14ac:dyDescent="0.25">
      <c r="A722" s="2" t="s">
        <v>728</v>
      </c>
      <c r="B722" s="31"/>
      <c r="C722" s="11" t="s">
        <v>861</v>
      </c>
      <c r="V722"/>
      <c r="AQ722" t="s">
        <v>925</v>
      </c>
      <c r="AR722">
        <v>73</v>
      </c>
      <c r="AS722">
        <v>89</v>
      </c>
    </row>
    <row r="723" spans="1:45" x14ac:dyDescent="0.25">
      <c r="A723" s="2" t="s">
        <v>453</v>
      </c>
      <c r="B723" s="31"/>
      <c r="C723" s="11" t="s">
        <v>829</v>
      </c>
      <c r="V723"/>
      <c r="AQ723" t="s">
        <v>925</v>
      </c>
      <c r="AR723">
        <v>197</v>
      </c>
      <c r="AS723">
        <v>223</v>
      </c>
    </row>
    <row r="724" spans="1:45" x14ac:dyDescent="0.25">
      <c r="A724" s="2" t="s">
        <v>463</v>
      </c>
      <c r="B724" s="31"/>
      <c r="C724" s="11" t="s">
        <v>829</v>
      </c>
      <c r="V724"/>
      <c r="AQ724" t="s">
        <v>925</v>
      </c>
      <c r="AR724">
        <v>162</v>
      </c>
      <c r="AS724">
        <v>182</v>
      </c>
    </row>
    <row r="725" spans="1:45" x14ac:dyDescent="0.25">
      <c r="A725" s="2" t="s">
        <v>480</v>
      </c>
      <c r="B725" s="31"/>
      <c r="C725" s="11" t="s">
        <v>829</v>
      </c>
      <c r="V725"/>
      <c r="AQ725" t="s">
        <v>925</v>
      </c>
      <c r="AR725">
        <v>207</v>
      </c>
      <c r="AS725">
        <v>239</v>
      </c>
    </row>
    <row r="726" spans="1:45" x14ac:dyDescent="0.25">
      <c r="A726" s="2" t="s">
        <v>489</v>
      </c>
      <c r="B726" s="31"/>
      <c r="C726" s="11" t="s">
        <v>829</v>
      </c>
      <c r="V726"/>
      <c r="AQ726" t="s">
        <v>925</v>
      </c>
      <c r="AR726">
        <v>180</v>
      </c>
      <c r="AS726">
        <v>201</v>
      </c>
    </row>
    <row r="727" spans="1:45" x14ac:dyDescent="0.25">
      <c r="A727" s="2" t="s">
        <v>524</v>
      </c>
      <c r="B727" s="31"/>
      <c r="C727" s="11" t="s">
        <v>829</v>
      </c>
      <c r="V727"/>
      <c r="AQ727" t="s">
        <v>925</v>
      </c>
      <c r="AR727">
        <v>199</v>
      </c>
      <c r="AS727">
        <v>222</v>
      </c>
    </row>
    <row r="728" spans="1:45" x14ac:dyDescent="0.25">
      <c r="A728" s="2" t="s">
        <v>533</v>
      </c>
      <c r="B728" s="31"/>
      <c r="C728" s="11" t="s">
        <v>829</v>
      </c>
      <c r="V728"/>
      <c r="AQ728" t="s">
        <v>925</v>
      </c>
      <c r="AR728">
        <v>157</v>
      </c>
      <c r="AS728">
        <v>175</v>
      </c>
    </row>
    <row r="729" spans="1:45" x14ac:dyDescent="0.25">
      <c r="A729" s="2" t="s">
        <v>320</v>
      </c>
      <c r="B729" s="31"/>
      <c r="C729" s="11" t="s">
        <v>862</v>
      </c>
      <c r="V729"/>
      <c r="AQ729" t="s">
        <v>925</v>
      </c>
      <c r="AR729">
        <v>219</v>
      </c>
      <c r="AS729">
        <v>253</v>
      </c>
    </row>
    <row r="730" spans="1:45" x14ac:dyDescent="0.25">
      <c r="A730" s="2" t="s">
        <v>326</v>
      </c>
      <c r="B730" s="31"/>
      <c r="C730" s="11" t="s">
        <v>862</v>
      </c>
      <c r="V730"/>
      <c r="AQ730" t="s">
        <v>925</v>
      </c>
      <c r="AR730">
        <v>173</v>
      </c>
      <c r="AS730">
        <v>201</v>
      </c>
    </row>
    <row r="731" spans="1:45" x14ac:dyDescent="0.25">
      <c r="A731" s="2" t="s">
        <v>337</v>
      </c>
      <c r="B731" s="31"/>
      <c r="C731" s="11" t="s">
        <v>862</v>
      </c>
      <c r="V731"/>
      <c r="AQ731" t="s">
        <v>925</v>
      </c>
      <c r="AR731">
        <v>192</v>
      </c>
      <c r="AS731">
        <v>217</v>
      </c>
    </row>
    <row r="732" spans="1:45" x14ac:dyDescent="0.25">
      <c r="A732" s="2" t="s">
        <v>346</v>
      </c>
      <c r="B732" s="31"/>
      <c r="C732" s="11" t="s">
        <v>862</v>
      </c>
      <c r="V732"/>
      <c r="AQ732" t="s">
        <v>925</v>
      </c>
      <c r="AR732">
        <v>146</v>
      </c>
      <c r="AS732">
        <v>167</v>
      </c>
    </row>
    <row r="733" spans="1:45" x14ac:dyDescent="0.25">
      <c r="A733" s="2" t="s">
        <v>357</v>
      </c>
      <c r="B733" s="31"/>
      <c r="C733" s="11" t="s">
        <v>862</v>
      </c>
      <c r="V733"/>
      <c r="AQ733" t="s">
        <v>925</v>
      </c>
      <c r="AR733">
        <v>217</v>
      </c>
      <c r="AS733">
        <v>246</v>
      </c>
    </row>
    <row r="734" spans="1:45" x14ac:dyDescent="0.25">
      <c r="A734" s="2" t="s">
        <v>366</v>
      </c>
      <c r="B734" s="31"/>
      <c r="C734" s="11" t="s">
        <v>862</v>
      </c>
      <c r="V734"/>
      <c r="AQ734" t="s">
        <v>925</v>
      </c>
      <c r="AR734">
        <v>175</v>
      </c>
      <c r="AS734">
        <v>198</v>
      </c>
    </row>
    <row r="735" spans="1:45" x14ac:dyDescent="0.25">
      <c r="A735" s="2" t="s">
        <v>384</v>
      </c>
      <c r="B735" s="31"/>
      <c r="C735" s="11" t="s">
        <v>862</v>
      </c>
      <c r="V735"/>
      <c r="AQ735" t="s">
        <v>925</v>
      </c>
      <c r="AR735">
        <v>213</v>
      </c>
      <c r="AS735">
        <v>239</v>
      </c>
    </row>
    <row r="736" spans="1:45" x14ac:dyDescent="0.25">
      <c r="A736" s="2" t="s">
        <v>395</v>
      </c>
      <c r="B736" s="31"/>
      <c r="C736" s="11" t="s">
        <v>862</v>
      </c>
      <c r="V736"/>
      <c r="AQ736" t="s">
        <v>925</v>
      </c>
      <c r="AR736">
        <v>169</v>
      </c>
      <c r="AS736">
        <v>188</v>
      </c>
    </row>
    <row r="737" spans="1:47" x14ac:dyDescent="0.25">
      <c r="A737" s="2" t="s">
        <v>415</v>
      </c>
      <c r="B737" s="31"/>
      <c r="C737" s="11" t="s">
        <v>862</v>
      </c>
      <c r="V737"/>
      <c r="AQ737" t="s">
        <v>925</v>
      </c>
      <c r="AR737">
        <v>211</v>
      </c>
      <c r="AS737">
        <v>232</v>
      </c>
    </row>
    <row r="738" spans="1:47" x14ac:dyDescent="0.25">
      <c r="A738" s="2" t="s">
        <v>428</v>
      </c>
      <c r="B738" s="31"/>
      <c r="C738" s="11" t="s">
        <v>862</v>
      </c>
      <c r="V738"/>
      <c r="AQ738" t="s">
        <v>925</v>
      </c>
      <c r="AR738">
        <v>161</v>
      </c>
      <c r="AS738">
        <v>178</v>
      </c>
    </row>
    <row r="739" spans="1:47" x14ac:dyDescent="0.25">
      <c r="A739" s="2" t="s">
        <v>551</v>
      </c>
      <c r="B739" s="31"/>
      <c r="C739" s="11" t="s">
        <v>863</v>
      </c>
      <c r="V739"/>
      <c r="AQ739" t="s">
        <v>925</v>
      </c>
      <c r="AR739">
        <v>158</v>
      </c>
      <c r="AS739">
        <v>202</v>
      </c>
    </row>
    <row r="740" spans="1:47" x14ac:dyDescent="0.25">
      <c r="A740" s="2" t="s">
        <v>569</v>
      </c>
      <c r="B740" s="31"/>
      <c r="C740" s="11" t="s">
        <v>863</v>
      </c>
      <c r="V740"/>
      <c r="AQ740" t="s">
        <v>925</v>
      </c>
      <c r="AR740">
        <v>137</v>
      </c>
      <c r="AS740">
        <v>166</v>
      </c>
    </row>
    <row r="741" spans="1:47" x14ac:dyDescent="0.25">
      <c r="A741" s="2" t="s">
        <v>586</v>
      </c>
      <c r="B741" s="31"/>
      <c r="C741" s="11" t="s">
        <v>863</v>
      </c>
      <c r="V741"/>
      <c r="AQ741" t="s">
        <v>925</v>
      </c>
      <c r="AR741">
        <v>79</v>
      </c>
      <c r="AS741">
        <v>103</v>
      </c>
    </row>
    <row r="742" spans="1:47" x14ac:dyDescent="0.25">
      <c r="A742" s="2" t="s">
        <v>603</v>
      </c>
      <c r="B742" s="31"/>
      <c r="C742" s="11" t="s">
        <v>863</v>
      </c>
      <c r="V742"/>
      <c r="AQ742" t="s">
        <v>925</v>
      </c>
      <c r="AR742">
        <v>165</v>
      </c>
      <c r="AS742">
        <v>208</v>
      </c>
    </row>
    <row r="743" spans="1:47" x14ac:dyDescent="0.25">
      <c r="A743" s="2" t="s">
        <v>620</v>
      </c>
      <c r="B743" s="31"/>
      <c r="C743" s="11" t="s">
        <v>863</v>
      </c>
      <c r="V743"/>
      <c r="AQ743" t="s">
        <v>925</v>
      </c>
      <c r="AR743">
        <v>113</v>
      </c>
      <c r="AS743">
        <v>135</v>
      </c>
    </row>
    <row r="744" spans="1:47" x14ac:dyDescent="0.25">
      <c r="A744" s="2" t="s">
        <v>634</v>
      </c>
      <c r="B744" s="31"/>
      <c r="C744" s="11" t="s">
        <v>863</v>
      </c>
      <c r="V744"/>
      <c r="AQ744" t="s">
        <v>925</v>
      </c>
      <c r="AR744">
        <v>54</v>
      </c>
      <c r="AS744">
        <v>72</v>
      </c>
    </row>
    <row r="745" spans="1:47" x14ac:dyDescent="0.25">
      <c r="A745" s="2" t="s">
        <v>647</v>
      </c>
      <c r="B745" s="31"/>
      <c r="C745" s="11" t="s">
        <v>863</v>
      </c>
      <c r="V745"/>
      <c r="AQ745" t="s">
        <v>925</v>
      </c>
      <c r="AR745">
        <v>49</v>
      </c>
      <c r="AS745">
        <v>59</v>
      </c>
    </row>
    <row r="746" spans="1:47" x14ac:dyDescent="0.25">
      <c r="A746" s="2" t="s">
        <v>662</v>
      </c>
      <c r="B746" s="31"/>
      <c r="C746" s="11" t="s">
        <v>863</v>
      </c>
      <c r="V746"/>
      <c r="AQ746" t="s">
        <v>925</v>
      </c>
      <c r="AR746">
        <v>174</v>
      </c>
      <c r="AS746">
        <v>212</v>
      </c>
    </row>
    <row r="747" spans="1:47" x14ac:dyDescent="0.25">
      <c r="A747" s="2" t="s">
        <v>678</v>
      </c>
      <c r="B747" s="31"/>
      <c r="C747" s="11" t="s">
        <v>863</v>
      </c>
      <c r="V747"/>
      <c r="AQ747" t="s">
        <v>925</v>
      </c>
      <c r="AR747">
        <v>160</v>
      </c>
      <c r="AS747">
        <v>184</v>
      </c>
    </row>
    <row r="748" spans="1:47" x14ac:dyDescent="0.25">
      <c r="A748" s="2" t="s">
        <v>692</v>
      </c>
      <c r="B748" s="31"/>
      <c r="C748" s="11" t="s">
        <v>863</v>
      </c>
      <c r="V748"/>
      <c r="AQ748" t="s">
        <v>925</v>
      </c>
      <c r="AR748">
        <v>73</v>
      </c>
      <c r="AS748">
        <v>92</v>
      </c>
    </row>
    <row r="749" spans="1:47" x14ac:dyDescent="0.25">
      <c r="A749" s="2" t="s">
        <v>706</v>
      </c>
      <c r="B749" s="31"/>
      <c r="C749" s="11" t="s">
        <v>863</v>
      </c>
      <c r="V749"/>
      <c r="AQ749" t="s">
        <v>925</v>
      </c>
      <c r="AR749">
        <v>162</v>
      </c>
      <c r="AS749">
        <v>198</v>
      </c>
    </row>
    <row r="750" spans="1:47" x14ac:dyDescent="0.25">
      <c r="A750" s="2" t="s">
        <v>720</v>
      </c>
      <c r="B750" s="31"/>
      <c r="C750" s="11" t="s">
        <v>863</v>
      </c>
      <c r="V750"/>
      <c r="AQ750" t="s">
        <v>925</v>
      </c>
      <c r="AR750">
        <v>120</v>
      </c>
      <c r="AS750">
        <v>145</v>
      </c>
    </row>
    <row r="751" spans="1:47" x14ac:dyDescent="0.25">
      <c r="A751" s="2" t="s">
        <v>731</v>
      </c>
      <c r="B751" s="31"/>
      <c r="C751" s="11" t="s">
        <v>863</v>
      </c>
      <c r="V751"/>
      <c r="AQ751" t="s">
        <v>925</v>
      </c>
      <c r="AR751">
        <v>67</v>
      </c>
      <c r="AS751">
        <v>84</v>
      </c>
    </row>
    <row r="752" spans="1:47" x14ac:dyDescent="0.25">
      <c r="A752" s="2" t="s">
        <v>101</v>
      </c>
      <c r="B752" s="31"/>
      <c r="C752" s="11"/>
      <c r="R752">
        <v>391.7</v>
      </c>
      <c r="V752">
        <v>3.2800000000000003E-2</v>
      </c>
      <c r="W752">
        <v>26</v>
      </c>
      <c r="X752">
        <v>2.89</v>
      </c>
      <c r="Y752">
        <v>3419</v>
      </c>
      <c r="Z752">
        <v>18.7</v>
      </c>
      <c r="AA752">
        <v>88</v>
      </c>
      <c r="AQ752" t="s">
        <v>925</v>
      </c>
      <c r="AU752">
        <v>90</v>
      </c>
    </row>
    <row r="753" spans="1:47" x14ac:dyDescent="0.25">
      <c r="A753" s="2" t="s">
        <v>100</v>
      </c>
      <c r="B753" s="31"/>
      <c r="C753" s="11"/>
      <c r="R753">
        <v>623.1</v>
      </c>
      <c r="V753">
        <v>1.8200000000000001E-2</v>
      </c>
      <c r="W753">
        <v>31</v>
      </c>
      <c r="X753">
        <v>4.25</v>
      </c>
      <c r="Y753">
        <v>7550</v>
      </c>
      <c r="Z753">
        <v>10.4</v>
      </c>
      <c r="AA753">
        <v>233</v>
      </c>
      <c r="AQ753" t="s">
        <v>925</v>
      </c>
      <c r="AU753">
        <v>90</v>
      </c>
    </row>
    <row r="754" spans="1:47" x14ac:dyDescent="0.25">
      <c r="A754" s="2" t="s">
        <v>117</v>
      </c>
      <c r="B754" s="31"/>
      <c r="C754" s="11"/>
      <c r="R754">
        <v>796.1</v>
      </c>
      <c r="V754">
        <v>1.2500000000000001E-2</v>
      </c>
      <c r="W754">
        <v>45</v>
      </c>
      <c r="X754">
        <v>4.2699999999999996</v>
      </c>
      <c r="Y754">
        <v>7562</v>
      </c>
      <c r="Z754">
        <v>7.1</v>
      </c>
      <c r="AA754">
        <v>343</v>
      </c>
      <c r="AQ754" t="s">
        <v>925</v>
      </c>
      <c r="AU754">
        <v>90</v>
      </c>
    </row>
    <row r="755" spans="1:47" x14ac:dyDescent="0.25">
      <c r="A755" s="2" t="s">
        <v>96</v>
      </c>
      <c r="B755" s="31"/>
      <c r="C755" s="11"/>
      <c r="R755">
        <v>602</v>
      </c>
      <c r="V755">
        <v>2.12E-2</v>
      </c>
      <c r="W755">
        <v>28</v>
      </c>
      <c r="X755">
        <v>4.5199999999999996</v>
      </c>
      <c r="Y755">
        <v>7618</v>
      </c>
      <c r="Z755">
        <v>12.1</v>
      </c>
      <c r="AA755">
        <v>213</v>
      </c>
      <c r="AQ755" t="s">
        <v>925</v>
      </c>
      <c r="AU755">
        <v>90</v>
      </c>
    </row>
    <row r="756" spans="1:47" x14ac:dyDescent="0.25">
      <c r="A756" s="2" t="s">
        <v>113</v>
      </c>
      <c r="B756" s="31"/>
      <c r="C756" s="11"/>
      <c r="R756">
        <v>830</v>
      </c>
      <c r="V756">
        <v>1.7899999999999999E-2</v>
      </c>
      <c r="W756">
        <v>42</v>
      </c>
      <c r="X756">
        <v>6.66</v>
      </c>
      <c r="Y756">
        <v>8815</v>
      </c>
      <c r="Z756">
        <v>10.199999999999999</v>
      </c>
      <c r="AA756">
        <v>372</v>
      </c>
      <c r="AQ756" t="s">
        <v>925</v>
      </c>
      <c r="AU756">
        <v>90</v>
      </c>
    </row>
    <row r="757" spans="1:47" x14ac:dyDescent="0.25">
      <c r="A757" s="2" t="s">
        <v>109</v>
      </c>
      <c r="B757" s="31"/>
      <c r="C757" s="11"/>
      <c r="R757">
        <v>700.4</v>
      </c>
      <c r="V757">
        <v>2.4E-2</v>
      </c>
      <c r="W757">
        <v>26</v>
      </c>
      <c r="X757">
        <v>5.55</v>
      </c>
      <c r="Y757">
        <v>8813</v>
      </c>
      <c r="Z757">
        <v>13.7</v>
      </c>
      <c r="AA757">
        <v>231</v>
      </c>
      <c r="AQ757" t="s">
        <v>925</v>
      </c>
      <c r="AU757">
        <v>90</v>
      </c>
    </row>
    <row r="758" spans="1:47" x14ac:dyDescent="0.25">
      <c r="A758" s="2" t="s">
        <v>126</v>
      </c>
      <c r="B758" s="31"/>
      <c r="C758" s="11"/>
      <c r="R758">
        <v>950.8</v>
      </c>
      <c r="V758">
        <v>1.6799999999999999E-2</v>
      </c>
      <c r="W758">
        <v>42</v>
      </c>
      <c r="X758">
        <v>6.7</v>
      </c>
      <c r="Y758">
        <v>9582</v>
      </c>
      <c r="Z758">
        <v>9.6</v>
      </c>
      <c r="AA758">
        <v>398</v>
      </c>
      <c r="AQ758" t="s">
        <v>925</v>
      </c>
      <c r="AU758">
        <v>90</v>
      </c>
    </row>
    <row r="759" spans="1:47" x14ac:dyDescent="0.25">
      <c r="A759" s="2" t="s">
        <v>105</v>
      </c>
      <c r="B759" s="31"/>
      <c r="C759" s="11"/>
      <c r="R759">
        <v>741</v>
      </c>
      <c r="V759">
        <v>2.9600000000000001E-2</v>
      </c>
      <c r="W759">
        <v>24</v>
      </c>
      <c r="X759">
        <v>6.64</v>
      </c>
      <c r="Y759">
        <v>9399</v>
      </c>
      <c r="Z759">
        <v>16.899999999999999</v>
      </c>
      <c r="AA759">
        <v>224</v>
      </c>
      <c r="AQ759" t="s">
        <v>925</v>
      </c>
      <c r="AU759">
        <v>90</v>
      </c>
    </row>
    <row r="760" spans="1:47" x14ac:dyDescent="0.25">
      <c r="A760" s="2" t="s">
        <v>122</v>
      </c>
      <c r="B760" s="31"/>
      <c r="C760" s="11"/>
      <c r="R760">
        <v>1055</v>
      </c>
      <c r="V760">
        <v>2.1100000000000001E-2</v>
      </c>
      <c r="W760">
        <v>39</v>
      </c>
      <c r="X760">
        <v>9.24</v>
      </c>
      <c r="Y760">
        <v>11354</v>
      </c>
      <c r="Z760">
        <v>12</v>
      </c>
      <c r="AA760">
        <v>439</v>
      </c>
      <c r="AQ760" t="s">
        <v>925</v>
      </c>
      <c r="AU760">
        <v>90</v>
      </c>
    </row>
    <row r="761" spans="1:47" x14ac:dyDescent="0.25">
      <c r="A761" s="2" t="s">
        <v>118</v>
      </c>
      <c r="B761" s="31"/>
      <c r="C761" s="11"/>
      <c r="R761">
        <v>704.2</v>
      </c>
      <c r="V761">
        <v>1.8100000000000002E-2</v>
      </c>
      <c r="W761">
        <v>33.4</v>
      </c>
      <c r="X761">
        <v>4.72</v>
      </c>
      <c r="Y761">
        <v>7802</v>
      </c>
      <c r="Z761">
        <v>10.3</v>
      </c>
      <c r="AA761">
        <v>261</v>
      </c>
      <c r="AQ761" t="s">
        <v>925</v>
      </c>
      <c r="AU761">
        <v>90</v>
      </c>
    </row>
    <row r="762" spans="1:47" x14ac:dyDescent="0.25">
      <c r="A762" s="2" t="s">
        <v>97</v>
      </c>
      <c r="B762" s="31"/>
      <c r="C762" s="11"/>
      <c r="R762">
        <v>383</v>
      </c>
      <c r="V762">
        <v>2.98E-2</v>
      </c>
      <c r="W762">
        <v>27</v>
      </c>
      <c r="X762">
        <v>3.52</v>
      </c>
      <c r="Y762">
        <v>4381</v>
      </c>
      <c r="Z762">
        <v>17</v>
      </c>
      <c r="AA762">
        <v>118</v>
      </c>
      <c r="AQ762" t="s">
        <v>925</v>
      </c>
      <c r="AU762">
        <v>90</v>
      </c>
    </row>
    <row r="763" spans="1:47" x14ac:dyDescent="0.25">
      <c r="A763" s="2" t="s">
        <v>114</v>
      </c>
      <c r="B763" s="31"/>
      <c r="C763" s="11"/>
      <c r="R763">
        <v>846</v>
      </c>
      <c r="V763">
        <v>2.3300000000000001E-2</v>
      </c>
      <c r="W763">
        <v>33.4</v>
      </c>
      <c r="X763">
        <v>6.42</v>
      </c>
      <c r="Y763">
        <v>8758</v>
      </c>
      <c r="Z763">
        <v>13.3</v>
      </c>
      <c r="AA763">
        <v>275</v>
      </c>
      <c r="AQ763" t="s">
        <v>925</v>
      </c>
      <c r="AU763">
        <v>90</v>
      </c>
    </row>
    <row r="764" spans="1:47" x14ac:dyDescent="0.25">
      <c r="A764" s="2" t="s">
        <v>110</v>
      </c>
      <c r="B764" s="31"/>
      <c r="C764" s="11"/>
      <c r="R764">
        <v>440.6</v>
      </c>
      <c r="V764">
        <v>3.2500000000000001E-2</v>
      </c>
      <c r="W764">
        <v>24</v>
      </c>
      <c r="X764">
        <v>3.41</v>
      </c>
      <c r="Y764">
        <v>4375</v>
      </c>
      <c r="Z764">
        <v>18.5</v>
      </c>
      <c r="AA764">
        <v>105</v>
      </c>
      <c r="AQ764" t="s">
        <v>925</v>
      </c>
      <c r="AU764">
        <v>90</v>
      </c>
    </row>
    <row r="765" spans="1:47" x14ac:dyDescent="0.25">
      <c r="A765" s="2" t="s">
        <v>127</v>
      </c>
      <c r="B765" s="31"/>
      <c r="C765" s="11"/>
      <c r="R765">
        <v>700</v>
      </c>
      <c r="V765">
        <v>2.4E-2</v>
      </c>
      <c r="W765">
        <v>33.4</v>
      </c>
      <c r="X765">
        <v>5.7</v>
      </c>
      <c r="Y765">
        <v>7102</v>
      </c>
      <c r="Z765">
        <v>13.7</v>
      </c>
      <c r="AA765">
        <v>237</v>
      </c>
      <c r="AQ765" t="s">
        <v>925</v>
      </c>
      <c r="AU765">
        <v>90</v>
      </c>
    </row>
    <row r="766" spans="1:47" x14ac:dyDescent="0.25">
      <c r="A766" s="2" t="s">
        <v>106</v>
      </c>
      <c r="B766" s="31"/>
      <c r="C766" s="11"/>
      <c r="R766">
        <v>479</v>
      </c>
      <c r="V766">
        <v>3.0499999999999999E-2</v>
      </c>
      <c r="W766">
        <v>24</v>
      </c>
      <c r="X766">
        <v>4.67</v>
      </c>
      <c r="Y766">
        <v>6367</v>
      </c>
      <c r="Z766">
        <v>17.399999999999999</v>
      </c>
      <c r="AA766">
        <v>153</v>
      </c>
      <c r="AQ766" t="s">
        <v>925</v>
      </c>
      <c r="AU766">
        <v>90</v>
      </c>
    </row>
    <row r="767" spans="1:47" x14ac:dyDescent="0.25">
      <c r="A767" s="2" t="s">
        <v>123</v>
      </c>
      <c r="B767" s="31"/>
      <c r="C767" s="11"/>
      <c r="R767">
        <v>676</v>
      </c>
      <c r="V767">
        <v>3.0200000000000001E-2</v>
      </c>
      <c r="W767">
        <v>31.4</v>
      </c>
      <c r="X767">
        <v>7.18</v>
      </c>
      <c r="Y767">
        <v>7573</v>
      </c>
      <c r="Z767">
        <v>17.2</v>
      </c>
      <c r="AA767">
        <v>238</v>
      </c>
      <c r="AQ767" t="s">
        <v>925</v>
      </c>
      <c r="AU767">
        <v>90</v>
      </c>
    </row>
    <row r="768" spans="1:47" x14ac:dyDescent="0.25">
      <c r="A768" s="2" t="s">
        <v>102</v>
      </c>
      <c r="B768" s="31"/>
      <c r="C768" s="11"/>
      <c r="R768">
        <v>757.4</v>
      </c>
      <c r="V768">
        <v>1.89E-2</v>
      </c>
      <c r="W768">
        <v>41</v>
      </c>
      <c r="X768">
        <v>5.12</v>
      </c>
      <c r="Y768">
        <v>6634</v>
      </c>
      <c r="Z768">
        <v>10.8</v>
      </c>
      <c r="AA768">
        <v>270</v>
      </c>
      <c r="AQ768" t="s">
        <v>925</v>
      </c>
      <c r="AU768">
        <v>90</v>
      </c>
    </row>
    <row r="769" spans="1:47" x14ac:dyDescent="0.25">
      <c r="A769" s="2" t="s">
        <v>119</v>
      </c>
      <c r="B769" s="31"/>
      <c r="C769" s="11"/>
      <c r="R769">
        <v>786.9</v>
      </c>
      <c r="V769">
        <v>1.7500000000000002E-2</v>
      </c>
      <c r="W769">
        <v>53</v>
      </c>
      <c r="X769">
        <v>5.46</v>
      </c>
      <c r="Y769">
        <v>5911</v>
      </c>
      <c r="Z769">
        <v>10</v>
      </c>
      <c r="AA769">
        <v>311</v>
      </c>
      <c r="AQ769" t="s">
        <v>925</v>
      </c>
      <c r="AU769">
        <v>90</v>
      </c>
    </row>
    <row r="770" spans="1:47" x14ac:dyDescent="0.25">
      <c r="A770" s="2" t="s">
        <v>98</v>
      </c>
      <c r="B770" s="31"/>
      <c r="C770" s="11"/>
      <c r="R770">
        <v>624</v>
      </c>
      <c r="V770">
        <v>2.1899999999999999E-2</v>
      </c>
      <c r="W770">
        <v>38</v>
      </c>
      <c r="X770">
        <v>5.48</v>
      </c>
      <c r="Y770">
        <v>6505</v>
      </c>
      <c r="Z770">
        <v>12.5</v>
      </c>
      <c r="AA770">
        <v>250</v>
      </c>
      <c r="AQ770" t="s">
        <v>925</v>
      </c>
      <c r="AU770">
        <v>90</v>
      </c>
    </row>
    <row r="771" spans="1:47" x14ac:dyDescent="0.25">
      <c r="A771" s="2" t="s">
        <v>115</v>
      </c>
      <c r="B771" s="31"/>
      <c r="C771" s="11"/>
      <c r="R771">
        <v>782</v>
      </c>
      <c r="V771">
        <v>2.07E-2</v>
      </c>
      <c r="W771">
        <v>48</v>
      </c>
      <c r="X771">
        <v>7.1</v>
      </c>
      <c r="Y771">
        <v>7206</v>
      </c>
      <c r="Z771">
        <v>11.8</v>
      </c>
      <c r="AA771">
        <v>343</v>
      </c>
      <c r="AQ771" t="s">
        <v>925</v>
      </c>
      <c r="AU771">
        <v>90</v>
      </c>
    </row>
    <row r="772" spans="1:47" x14ac:dyDescent="0.25">
      <c r="A772" s="2" t="s">
        <v>111</v>
      </c>
      <c r="B772" s="31"/>
      <c r="C772" s="11"/>
      <c r="R772">
        <v>709.6</v>
      </c>
      <c r="V772">
        <v>2.5999999999999999E-2</v>
      </c>
      <c r="W772">
        <v>35</v>
      </c>
      <c r="X772">
        <v>6.7</v>
      </c>
      <c r="Y772">
        <v>7428</v>
      </c>
      <c r="Z772">
        <v>14.8</v>
      </c>
      <c r="AA772">
        <v>258</v>
      </c>
      <c r="AQ772" t="s">
        <v>925</v>
      </c>
      <c r="AU772">
        <v>90</v>
      </c>
    </row>
    <row r="773" spans="1:47" x14ac:dyDescent="0.25">
      <c r="A773" s="2" t="s">
        <v>128</v>
      </c>
      <c r="B773" s="31"/>
      <c r="C773" s="11"/>
      <c r="R773">
        <v>881.9</v>
      </c>
      <c r="V773">
        <v>2.0500000000000001E-2</v>
      </c>
      <c r="W773">
        <v>46</v>
      </c>
      <c r="X773">
        <v>6.81</v>
      </c>
      <c r="Y773">
        <v>7278</v>
      </c>
      <c r="Z773">
        <v>11.7</v>
      </c>
      <c r="AA773">
        <v>332</v>
      </c>
      <c r="AQ773" t="s">
        <v>925</v>
      </c>
      <c r="AU773">
        <v>90</v>
      </c>
    </row>
    <row r="774" spans="1:47" x14ac:dyDescent="0.25">
      <c r="A774" s="2" t="s">
        <v>107</v>
      </c>
      <c r="B774" s="31"/>
      <c r="C774" s="11"/>
      <c r="R774">
        <v>697</v>
      </c>
      <c r="V774">
        <v>2.46E-2</v>
      </c>
      <c r="W774">
        <v>35</v>
      </c>
      <c r="X774">
        <v>6.24</v>
      </c>
      <c r="Y774">
        <v>7187</v>
      </c>
      <c r="Z774">
        <v>14</v>
      </c>
      <c r="AA774">
        <v>254</v>
      </c>
      <c r="AQ774" t="s">
        <v>925</v>
      </c>
      <c r="AU774">
        <v>90</v>
      </c>
    </row>
    <row r="775" spans="1:47" x14ac:dyDescent="0.25">
      <c r="A775" s="2" t="s">
        <v>124</v>
      </c>
      <c r="B775" s="31"/>
      <c r="C775" s="11"/>
      <c r="R775">
        <v>906</v>
      </c>
      <c r="V775">
        <v>2.46E-2</v>
      </c>
      <c r="W775">
        <v>48</v>
      </c>
      <c r="X775">
        <v>8.82</v>
      </c>
      <c r="Y775">
        <v>7547</v>
      </c>
      <c r="Z775">
        <v>14</v>
      </c>
      <c r="AA775">
        <v>359</v>
      </c>
      <c r="AQ775" t="s">
        <v>925</v>
      </c>
      <c r="AU775">
        <v>90</v>
      </c>
    </row>
    <row r="776" spans="1:47" x14ac:dyDescent="0.25">
      <c r="A776" s="2" t="s">
        <v>103</v>
      </c>
      <c r="B776" s="31"/>
      <c r="C776" s="11"/>
      <c r="R776">
        <v>345.6</v>
      </c>
      <c r="V776">
        <v>3.0200000000000001E-2</v>
      </c>
      <c r="W776">
        <v>20</v>
      </c>
      <c r="X776">
        <v>3.35</v>
      </c>
      <c r="Y776">
        <v>3500</v>
      </c>
      <c r="Z776">
        <v>17.2</v>
      </c>
      <c r="AA776">
        <v>111</v>
      </c>
      <c r="AQ776" t="s">
        <v>925</v>
      </c>
      <c r="AU776">
        <v>90</v>
      </c>
    </row>
    <row r="777" spans="1:47" x14ac:dyDescent="0.25">
      <c r="A777" s="2" t="s">
        <v>120</v>
      </c>
      <c r="B777" s="31"/>
      <c r="C777" s="11"/>
      <c r="R777">
        <v>480.6</v>
      </c>
      <c r="V777">
        <v>2.12E-2</v>
      </c>
      <c r="W777">
        <v>39</v>
      </c>
      <c r="X777">
        <v>3.8</v>
      </c>
      <c r="Y777">
        <v>4600</v>
      </c>
      <c r="Z777">
        <v>12.1</v>
      </c>
      <c r="AA777">
        <v>179</v>
      </c>
      <c r="AQ777" t="s">
        <v>925</v>
      </c>
      <c r="AU777">
        <v>90</v>
      </c>
    </row>
    <row r="778" spans="1:47" x14ac:dyDescent="0.25">
      <c r="A778" s="2" t="s">
        <v>104</v>
      </c>
      <c r="B778" s="31"/>
      <c r="C778" s="11"/>
      <c r="R778">
        <v>488.1</v>
      </c>
      <c r="V778">
        <v>2.58E-2</v>
      </c>
      <c r="W778">
        <v>32</v>
      </c>
      <c r="X778">
        <v>4.28</v>
      </c>
      <c r="Y778">
        <v>5181</v>
      </c>
      <c r="Z778">
        <v>14.7</v>
      </c>
      <c r="AA778">
        <v>166</v>
      </c>
      <c r="AQ778" t="s">
        <v>925</v>
      </c>
      <c r="AU778">
        <v>90</v>
      </c>
    </row>
    <row r="779" spans="1:47" x14ac:dyDescent="0.25">
      <c r="A779" s="2" t="s">
        <v>121</v>
      </c>
      <c r="B779" s="31"/>
      <c r="C779" s="11"/>
      <c r="R779">
        <v>681.4</v>
      </c>
      <c r="V779">
        <v>2.12E-2</v>
      </c>
      <c r="W779">
        <v>39.9</v>
      </c>
      <c r="X779">
        <v>5.16</v>
      </c>
      <c r="Y779">
        <v>6105</v>
      </c>
      <c r="Z779">
        <v>12.1</v>
      </c>
      <c r="AA779">
        <v>243</v>
      </c>
      <c r="AQ779" t="s">
        <v>925</v>
      </c>
      <c r="AU779">
        <v>90</v>
      </c>
    </row>
    <row r="780" spans="1:47" x14ac:dyDescent="0.25">
      <c r="A780" s="2" t="s">
        <v>99</v>
      </c>
      <c r="B780" s="31"/>
      <c r="C780" s="11"/>
      <c r="R780">
        <v>443</v>
      </c>
      <c r="V780">
        <v>2.47E-2</v>
      </c>
      <c r="W780">
        <v>32</v>
      </c>
      <c r="X780">
        <v>3.78</v>
      </c>
      <c r="Y780">
        <v>4769</v>
      </c>
      <c r="Z780">
        <v>14.1</v>
      </c>
      <c r="AA780">
        <v>153</v>
      </c>
      <c r="AQ780" t="s">
        <v>925</v>
      </c>
      <c r="AU780">
        <v>90</v>
      </c>
    </row>
    <row r="781" spans="1:47" x14ac:dyDescent="0.25">
      <c r="A781" s="2" t="s">
        <v>116</v>
      </c>
      <c r="B781" s="31"/>
      <c r="C781" s="11"/>
      <c r="R781">
        <v>649</v>
      </c>
      <c r="V781">
        <v>2.4400000000000002E-2</v>
      </c>
      <c r="W781">
        <v>36.4</v>
      </c>
      <c r="X781">
        <v>5.78</v>
      </c>
      <c r="Y781">
        <v>6500</v>
      </c>
      <c r="Z781">
        <v>13.9</v>
      </c>
      <c r="AA781">
        <v>237</v>
      </c>
      <c r="AQ781" t="s">
        <v>925</v>
      </c>
      <c r="AU781">
        <v>90</v>
      </c>
    </row>
    <row r="782" spans="1:47" x14ac:dyDescent="0.25">
      <c r="A782" s="2" t="s">
        <v>112</v>
      </c>
      <c r="B782" s="31"/>
      <c r="C782" s="11"/>
      <c r="R782">
        <v>466.4</v>
      </c>
      <c r="V782">
        <v>3.2500000000000001E-2</v>
      </c>
      <c r="W782">
        <v>27</v>
      </c>
      <c r="X782">
        <v>3.6</v>
      </c>
      <c r="Y782">
        <v>4122</v>
      </c>
      <c r="Z782">
        <v>18.5</v>
      </c>
      <c r="AA782">
        <v>111</v>
      </c>
      <c r="AQ782" t="s">
        <v>925</v>
      </c>
      <c r="AU782">
        <v>90</v>
      </c>
    </row>
    <row r="783" spans="1:47" x14ac:dyDescent="0.25">
      <c r="A783" s="2" t="s">
        <v>129</v>
      </c>
      <c r="B783" s="31"/>
      <c r="C783" s="11"/>
      <c r="V783">
        <v>2.3900000000000001E-2</v>
      </c>
      <c r="Z783">
        <v>13.6</v>
      </c>
      <c r="AQ783" t="s">
        <v>925</v>
      </c>
      <c r="AU783">
        <v>90</v>
      </c>
    </row>
    <row r="784" spans="1:47" x14ac:dyDescent="0.25">
      <c r="A784" s="2" t="s">
        <v>108</v>
      </c>
      <c r="B784" s="31"/>
      <c r="C784" s="11"/>
      <c r="R784">
        <v>449</v>
      </c>
      <c r="V784">
        <v>3.09E-2</v>
      </c>
      <c r="W784">
        <v>27</v>
      </c>
      <c r="X784">
        <v>3.67</v>
      </c>
      <c r="Y784">
        <v>4404</v>
      </c>
      <c r="Z784">
        <v>17.600000000000001</v>
      </c>
      <c r="AA784">
        <v>119</v>
      </c>
      <c r="AQ784" t="s">
        <v>925</v>
      </c>
      <c r="AU784">
        <v>90</v>
      </c>
    </row>
    <row r="785" spans="1:58" x14ac:dyDescent="0.25">
      <c r="A785" s="2" t="s">
        <v>125</v>
      </c>
      <c r="B785" s="31"/>
      <c r="C785" s="11"/>
      <c r="R785">
        <v>642</v>
      </c>
      <c r="V785">
        <v>2.7699999999999999E-2</v>
      </c>
      <c r="W785">
        <v>38.9</v>
      </c>
      <c r="X785">
        <v>6.54</v>
      </c>
      <c r="Y785">
        <v>6057</v>
      </c>
      <c r="Z785">
        <v>15.8</v>
      </c>
      <c r="AA785">
        <v>236</v>
      </c>
      <c r="AQ785" t="s">
        <v>925</v>
      </c>
      <c r="AU785">
        <v>90</v>
      </c>
    </row>
    <row r="786" spans="1:58" x14ac:dyDescent="0.25">
      <c r="A786" s="2" t="s">
        <v>158</v>
      </c>
      <c r="B786" s="31">
        <v>39973</v>
      </c>
      <c r="C786" s="11" t="s">
        <v>896</v>
      </c>
      <c r="P786">
        <v>3.125</v>
      </c>
      <c r="V786"/>
      <c r="AU786">
        <v>23.125</v>
      </c>
      <c r="BF786">
        <v>5.875</v>
      </c>
    </row>
    <row r="787" spans="1:58" x14ac:dyDescent="0.25">
      <c r="A787" s="2" t="s">
        <v>158</v>
      </c>
      <c r="B787" s="31">
        <v>40000</v>
      </c>
      <c r="C787" s="11" t="s">
        <v>896</v>
      </c>
      <c r="P787">
        <v>3.5</v>
      </c>
      <c r="V787"/>
      <c r="AU787">
        <v>23.5</v>
      </c>
      <c r="BF787">
        <v>8.6374999999999993</v>
      </c>
    </row>
    <row r="788" spans="1:58" x14ac:dyDescent="0.25">
      <c r="A788" s="2" t="s">
        <v>158</v>
      </c>
      <c r="B788" s="31">
        <v>40031</v>
      </c>
      <c r="C788" s="11" t="s">
        <v>896</v>
      </c>
      <c r="V788"/>
      <c r="AU788">
        <v>56.125</v>
      </c>
      <c r="BF788">
        <v>9.4</v>
      </c>
    </row>
    <row r="789" spans="1:58" x14ac:dyDescent="0.25">
      <c r="A789" s="2" t="s">
        <v>158</v>
      </c>
      <c r="B789" s="31">
        <v>40039</v>
      </c>
      <c r="C789" s="11" t="s">
        <v>896</v>
      </c>
      <c r="V789"/>
      <c r="AU789">
        <v>64.0625</v>
      </c>
      <c r="BF789">
        <v>9.6999999999999993</v>
      </c>
    </row>
    <row r="790" spans="1:58" x14ac:dyDescent="0.25">
      <c r="A790" s="2" t="s">
        <v>158</v>
      </c>
      <c r="B790" s="31">
        <v>40049</v>
      </c>
      <c r="C790" s="11" t="s">
        <v>896</v>
      </c>
      <c r="V790"/>
      <c r="AU790">
        <v>74.0625</v>
      </c>
      <c r="BF790">
        <v>9.8000000000000007</v>
      </c>
    </row>
    <row r="791" spans="1:58" x14ac:dyDescent="0.25">
      <c r="A791" s="2" t="s">
        <v>158</v>
      </c>
      <c r="B791" s="31">
        <v>40070</v>
      </c>
      <c r="C791" s="11" t="s">
        <v>896</v>
      </c>
      <c r="V791"/>
      <c r="AU791">
        <v>83.75</v>
      </c>
      <c r="BF791">
        <v>9.8333333333333304</v>
      </c>
    </row>
    <row r="792" spans="1:58" x14ac:dyDescent="0.25">
      <c r="A792" s="2" t="s">
        <v>158</v>
      </c>
      <c r="B792" s="31">
        <v>40087</v>
      </c>
      <c r="C792" s="11" t="s">
        <v>896</v>
      </c>
      <c r="V792"/>
      <c r="AU792">
        <v>88.375</v>
      </c>
    </row>
    <row r="793" spans="1:58" x14ac:dyDescent="0.25">
      <c r="A793" s="2" t="s">
        <v>161</v>
      </c>
      <c r="B793" s="31">
        <v>39973</v>
      </c>
      <c r="C793" s="11" t="s">
        <v>897</v>
      </c>
      <c r="P793">
        <v>3.5</v>
      </c>
      <c r="V793"/>
      <c r="AU793">
        <v>23.5</v>
      </c>
      <c r="BF793">
        <v>5.5</v>
      </c>
    </row>
    <row r="794" spans="1:58" x14ac:dyDescent="0.25">
      <c r="A794" s="2" t="s">
        <v>161</v>
      </c>
      <c r="B794" s="31">
        <v>40000</v>
      </c>
      <c r="C794" s="11" t="s">
        <v>897</v>
      </c>
      <c r="P794">
        <v>4.625</v>
      </c>
      <c r="V794"/>
      <c r="AU794">
        <v>24.625</v>
      </c>
      <c r="BF794">
        <v>8</v>
      </c>
    </row>
    <row r="795" spans="1:58" x14ac:dyDescent="0.25">
      <c r="A795" s="2" t="s">
        <v>161</v>
      </c>
      <c r="B795" s="31">
        <v>40031</v>
      </c>
      <c r="C795" s="11" t="s">
        <v>897</v>
      </c>
      <c r="V795"/>
      <c r="AU795">
        <v>63.625</v>
      </c>
      <c r="BF795">
        <v>8.3333333333333304</v>
      </c>
    </row>
    <row r="796" spans="1:58" x14ac:dyDescent="0.25">
      <c r="A796" s="2" t="s">
        <v>161</v>
      </c>
      <c r="B796" s="31">
        <v>40039</v>
      </c>
      <c r="C796" s="11" t="s">
        <v>897</v>
      </c>
      <c r="V796"/>
      <c r="AU796">
        <v>68.125</v>
      </c>
      <c r="BF796">
        <v>8.5</v>
      </c>
    </row>
    <row r="797" spans="1:58" x14ac:dyDescent="0.25">
      <c r="A797" s="2" t="s">
        <v>161</v>
      </c>
      <c r="B797" s="31">
        <v>40049</v>
      </c>
      <c r="C797" s="11" t="s">
        <v>897</v>
      </c>
      <c r="V797"/>
      <c r="AU797">
        <v>71.212500000000006</v>
      </c>
      <c r="BF797">
        <v>8.5</v>
      </c>
    </row>
    <row r="798" spans="1:58" x14ac:dyDescent="0.25">
      <c r="A798" s="2" t="s">
        <v>161</v>
      </c>
      <c r="B798" s="31">
        <v>40070</v>
      </c>
      <c r="C798" s="11" t="s">
        <v>897</v>
      </c>
      <c r="P798">
        <v>8.5</v>
      </c>
      <c r="V798"/>
      <c r="AU798">
        <v>83.625</v>
      </c>
    </row>
    <row r="799" spans="1:58" x14ac:dyDescent="0.25">
      <c r="A799" s="2" t="s">
        <v>161</v>
      </c>
      <c r="B799" s="31">
        <v>40087</v>
      </c>
      <c r="C799" s="11" t="s">
        <v>897</v>
      </c>
      <c r="V799"/>
      <c r="AU799">
        <v>90.25</v>
      </c>
    </row>
    <row r="800" spans="1:58" x14ac:dyDescent="0.25">
      <c r="A800" s="2" t="s">
        <v>164</v>
      </c>
      <c r="B800" s="31">
        <v>39973</v>
      </c>
      <c r="C800" s="11" t="s">
        <v>895</v>
      </c>
      <c r="P800">
        <v>4.625</v>
      </c>
      <c r="V800"/>
      <c r="AU800">
        <v>24.625</v>
      </c>
      <c r="BF800">
        <v>5.625</v>
      </c>
    </row>
    <row r="801" spans="1:58" x14ac:dyDescent="0.25">
      <c r="A801" s="2" t="s">
        <v>164</v>
      </c>
      <c r="B801" s="31">
        <v>40000</v>
      </c>
      <c r="C801" s="11" t="s">
        <v>895</v>
      </c>
      <c r="P801">
        <v>5.375</v>
      </c>
      <c r="V801"/>
      <c r="AU801">
        <v>25.375</v>
      </c>
      <c r="BF801">
        <v>8.8874999999999993</v>
      </c>
    </row>
    <row r="802" spans="1:58" x14ac:dyDescent="0.25">
      <c r="A802" s="2" t="s">
        <v>164</v>
      </c>
      <c r="B802" s="31">
        <v>40031</v>
      </c>
      <c r="C802" s="11" t="s">
        <v>895</v>
      </c>
      <c r="V802"/>
      <c r="AU802">
        <v>46</v>
      </c>
      <c r="BF802">
        <v>10.862500000000001</v>
      </c>
    </row>
    <row r="803" spans="1:58" x14ac:dyDescent="0.25">
      <c r="A803" s="2" t="s">
        <v>164</v>
      </c>
      <c r="B803" s="31">
        <v>40039</v>
      </c>
      <c r="C803" s="11" t="s">
        <v>895</v>
      </c>
      <c r="V803"/>
      <c r="AU803">
        <v>54</v>
      </c>
      <c r="BF803">
        <v>11.237500000000001</v>
      </c>
    </row>
    <row r="804" spans="1:58" x14ac:dyDescent="0.25">
      <c r="A804" s="2" t="s">
        <v>164</v>
      </c>
      <c r="B804" s="31">
        <v>40049</v>
      </c>
      <c r="C804" s="11" t="s">
        <v>895</v>
      </c>
      <c r="V804"/>
      <c r="AU804">
        <v>65.375</v>
      </c>
      <c r="BF804">
        <v>11.375</v>
      </c>
    </row>
    <row r="805" spans="1:58" x14ac:dyDescent="0.25">
      <c r="A805" s="2" t="s">
        <v>164</v>
      </c>
      <c r="B805" s="31">
        <v>40070</v>
      </c>
      <c r="C805" s="11" t="s">
        <v>895</v>
      </c>
      <c r="V805"/>
      <c r="AU805">
        <v>83.25</v>
      </c>
      <c r="BF805">
        <v>11.375</v>
      </c>
    </row>
    <row r="806" spans="1:58" x14ac:dyDescent="0.25">
      <c r="A806" s="2" t="s">
        <v>164</v>
      </c>
      <c r="B806" s="31">
        <v>40087</v>
      </c>
      <c r="C806" s="11" t="s">
        <v>895</v>
      </c>
      <c r="V806"/>
      <c r="AU806">
        <v>88.875</v>
      </c>
    </row>
    <row r="807" spans="1:58" x14ac:dyDescent="0.25">
      <c r="A807" s="2" t="s">
        <v>167</v>
      </c>
      <c r="B807" s="31">
        <v>39973</v>
      </c>
      <c r="C807" s="11" t="s">
        <v>898</v>
      </c>
      <c r="P807">
        <v>3.625</v>
      </c>
      <c r="V807"/>
      <c r="AU807">
        <v>23.75</v>
      </c>
      <c r="BF807">
        <v>6</v>
      </c>
    </row>
    <row r="808" spans="1:58" x14ac:dyDescent="0.25">
      <c r="A808" s="2" t="s">
        <v>167</v>
      </c>
      <c r="B808" s="31">
        <v>40000</v>
      </c>
      <c r="C808" s="11" t="s">
        <v>898</v>
      </c>
      <c r="P808">
        <v>5</v>
      </c>
      <c r="V808"/>
      <c r="AU808">
        <v>25</v>
      </c>
      <c r="BF808">
        <v>7.8875000000000002</v>
      </c>
    </row>
    <row r="809" spans="1:58" x14ac:dyDescent="0.25">
      <c r="A809" s="2" t="s">
        <v>167</v>
      </c>
      <c r="B809" s="31">
        <v>40031</v>
      </c>
      <c r="C809" s="11" t="s">
        <v>898</v>
      </c>
      <c r="V809"/>
      <c r="AU809">
        <v>62.024999999999999</v>
      </c>
      <c r="BF809">
        <v>8.25</v>
      </c>
    </row>
    <row r="810" spans="1:58" x14ac:dyDescent="0.25">
      <c r="A810" s="2" t="s">
        <v>167</v>
      </c>
      <c r="B810" s="31">
        <v>40039</v>
      </c>
      <c r="C810" s="11" t="s">
        <v>898</v>
      </c>
      <c r="V810"/>
      <c r="AU810">
        <v>67.474999999999994</v>
      </c>
      <c r="BF810">
        <v>8.3333333333333304</v>
      </c>
    </row>
    <row r="811" spans="1:58" x14ac:dyDescent="0.25">
      <c r="A811" s="2" t="s">
        <v>167</v>
      </c>
      <c r="B811" s="31">
        <v>40049</v>
      </c>
      <c r="C811" s="11" t="s">
        <v>898</v>
      </c>
      <c r="V811"/>
      <c r="AU811">
        <v>75.0625</v>
      </c>
      <c r="BF811">
        <v>8.3333333333333304</v>
      </c>
    </row>
    <row r="812" spans="1:58" x14ac:dyDescent="0.25">
      <c r="A812" s="2" t="s">
        <v>167</v>
      </c>
      <c r="B812" s="31">
        <v>40070</v>
      </c>
      <c r="C812" s="11" t="s">
        <v>898</v>
      </c>
      <c r="V812"/>
      <c r="AU812">
        <v>84.375</v>
      </c>
      <c r="BF812">
        <v>8.6666666666666696</v>
      </c>
    </row>
    <row r="813" spans="1:58" x14ac:dyDescent="0.25">
      <c r="A813" s="2" t="s">
        <v>167</v>
      </c>
      <c r="B813" s="31">
        <v>40087</v>
      </c>
      <c r="C813" s="11" t="s">
        <v>898</v>
      </c>
      <c r="V813"/>
      <c r="AU813">
        <v>89.125</v>
      </c>
    </row>
    <row r="814" spans="1:58" x14ac:dyDescent="0.25">
      <c r="A814" s="2" t="s">
        <v>170</v>
      </c>
      <c r="B814" s="31">
        <v>39973</v>
      </c>
      <c r="C814" s="11" t="s">
        <v>864</v>
      </c>
      <c r="P814">
        <v>2.75</v>
      </c>
      <c r="V814"/>
      <c r="AU814">
        <v>22.75</v>
      </c>
      <c r="BF814">
        <v>6.625</v>
      </c>
    </row>
    <row r="815" spans="1:58" x14ac:dyDescent="0.25">
      <c r="A815" s="2" t="s">
        <v>170</v>
      </c>
      <c r="B815" s="31">
        <v>40000</v>
      </c>
      <c r="C815" s="11" t="s">
        <v>864</v>
      </c>
      <c r="P815">
        <v>3</v>
      </c>
      <c r="V815"/>
      <c r="AU815">
        <v>23</v>
      </c>
      <c r="BF815">
        <v>8.125</v>
      </c>
    </row>
    <row r="816" spans="1:58" x14ac:dyDescent="0.25">
      <c r="A816" s="2" t="s">
        <v>170</v>
      </c>
      <c r="B816" s="31">
        <v>40031</v>
      </c>
      <c r="C816" s="11" t="s">
        <v>864</v>
      </c>
      <c r="V816"/>
      <c r="AU816">
        <v>72.525000000000006</v>
      </c>
      <c r="BF816">
        <v>8.6666666666666696</v>
      </c>
    </row>
    <row r="817" spans="1:58" x14ac:dyDescent="0.25">
      <c r="A817" s="2" t="s">
        <v>170</v>
      </c>
      <c r="B817" s="31">
        <v>40039</v>
      </c>
      <c r="C817" s="11" t="s">
        <v>864</v>
      </c>
      <c r="V817"/>
      <c r="AU817">
        <v>77.2</v>
      </c>
      <c r="BF817">
        <v>9</v>
      </c>
    </row>
    <row r="818" spans="1:58" x14ac:dyDescent="0.25">
      <c r="A818" s="2" t="s">
        <v>170</v>
      </c>
      <c r="B818" s="31">
        <v>40049</v>
      </c>
      <c r="C818" s="11" t="s">
        <v>864</v>
      </c>
      <c r="V818"/>
      <c r="AU818">
        <v>84.75</v>
      </c>
      <c r="BF818">
        <v>9</v>
      </c>
    </row>
    <row r="819" spans="1:58" x14ac:dyDescent="0.25">
      <c r="A819" s="2" t="s">
        <v>170</v>
      </c>
      <c r="B819" s="31">
        <v>40070</v>
      </c>
      <c r="C819" s="11" t="s">
        <v>864</v>
      </c>
      <c r="V819"/>
      <c r="AU819">
        <v>88.875</v>
      </c>
    </row>
    <row r="820" spans="1:58" x14ac:dyDescent="0.25">
      <c r="A820" s="2" t="s">
        <v>170</v>
      </c>
      <c r="B820" s="31">
        <v>40087</v>
      </c>
      <c r="C820" s="11" t="s">
        <v>864</v>
      </c>
      <c r="V820"/>
      <c r="AU820">
        <v>92.3333333333333</v>
      </c>
    </row>
    <row r="821" spans="1:58" x14ac:dyDescent="0.25">
      <c r="A821" s="2" t="s">
        <v>173</v>
      </c>
      <c r="B821" s="31">
        <v>39973</v>
      </c>
      <c r="C821" s="11" t="s">
        <v>899</v>
      </c>
      <c r="P821">
        <v>3.875</v>
      </c>
      <c r="V821"/>
      <c r="AU821">
        <v>23.875</v>
      </c>
      <c r="BF821">
        <v>5.875</v>
      </c>
    </row>
    <row r="822" spans="1:58" x14ac:dyDescent="0.25">
      <c r="A822" s="2" t="s">
        <v>173</v>
      </c>
      <c r="B822" s="31">
        <v>40000</v>
      </c>
      <c r="C822" s="11" t="s">
        <v>899</v>
      </c>
      <c r="P822">
        <v>4.1666666666666696</v>
      </c>
      <c r="V822"/>
      <c r="AU822">
        <v>24.1666666666667</v>
      </c>
      <c r="BF822">
        <v>8.7833333333333297</v>
      </c>
    </row>
    <row r="823" spans="1:58" x14ac:dyDescent="0.25">
      <c r="A823" s="2" t="s">
        <v>173</v>
      </c>
      <c r="B823" s="31">
        <v>40031</v>
      </c>
      <c r="C823" s="11" t="s">
        <v>899</v>
      </c>
      <c r="V823"/>
      <c r="AU823">
        <v>55</v>
      </c>
      <c r="BF823">
        <v>10</v>
      </c>
    </row>
    <row r="824" spans="1:58" x14ac:dyDescent="0.25">
      <c r="A824" s="2" t="s">
        <v>173</v>
      </c>
      <c r="B824" s="31">
        <v>40039</v>
      </c>
      <c r="C824" s="11" t="s">
        <v>899</v>
      </c>
      <c r="V824"/>
      <c r="AU824">
        <v>64.875</v>
      </c>
      <c r="BF824">
        <v>10</v>
      </c>
    </row>
    <row r="825" spans="1:58" x14ac:dyDescent="0.25">
      <c r="A825" s="2" t="s">
        <v>173</v>
      </c>
      <c r="B825" s="31">
        <v>40049</v>
      </c>
      <c r="C825" s="11" t="s">
        <v>899</v>
      </c>
      <c r="V825"/>
      <c r="AU825">
        <v>71.875</v>
      </c>
      <c r="BF825">
        <v>10</v>
      </c>
    </row>
    <row r="826" spans="1:58" x14ac:dyDescent="0.25">
      <c r="A826" s="2" t="s">
        <v>173</v>
      </c>
      <c r="B826" s="31">
        <v>40070</v>
      </c>
      <c r="C826" s="11" t="s">
        <v>899</v>
      </c>
      <c r="P826">
        <v>9</v>
      </c>
      <c r="V826"/>
      <c r="AU826">
        <v>85.125</v>
      </c>
    </row>
    <row r="827" spans="1:58" x14ac:dyDescent="0.25">
      <c r="A827" s="2" t="s">
        <v>173</v>
      </c>
      <c r="B827" s="31">
        <v>40087</v>
      </c>
      <c r="C827" s="11" t="s">
        <v>899</v>
      </c>
      <c r="V827"/>
      <c r="AU827">
        <v>89.1666666666667</v>
      </c>
    </row>
    <row r="828" spans="1:58" x14ac:dyDescent="0.25">
      <c r="A828" s="2" t="s">
        <v>176</v>
      </c>
      <c r="B828" s="31">
        <v>39973</v>
      </c>
      <c r="C828" s="11" t="s">
        <v>843</v>
      </c>
      <c r="P828">
        <v>3.875</v>
      </c>
      <c r="V828"/>
      <c r="AU828">
        <v>23.875</v>
      </c>
      <c r="BF828">
        <v>5.9375</v>
      </c>
    </row>
    <row r="829" spans="1:58" x14ac:dyDescent="0.25">
      <c r="A829" s="2" t="s">
        <v>176</v>
      </c>
      <c r="B829" s="31">
        <v>40000</v>
      </c>
      <c r="C829" s="11" t="s">
        <v>843</v>
      </c>
      <c r="P829">
        <v>4.5</v>
      </c>
      <c r="V829"/>
      <c r="AU829">
        <v>24.5</v>
      </c>
      <c r="BF829">
        <v>8.2375000000000007</v>
      </c>
    </row>
    <row r="830" spans="1:58" x14ac:dyDescent="0.25">
      <c r="A830" s="2" t="s">
        <v>176</v>
      </c>
      <c r="B830" s="31">
        <v>40031</v>
      </c>
      <c r="C830" s="11" t="s">
        <v>843</v>
      </c>
      <c r="V830"/>
      <c r="AU830">
        <v>61.375</v>
      </c>
      <c r="BF830">
        <v>9</v>
      </c>
    </row>
    <row r="831" spans="1:58" x14ac:dyDescent="0.25">
      <c r="A831" s="2" t="s">
        <v>176</v>
      </c>
      <c r="B831" s="31">
        <v>40039</v>
      </c>
      <c r="C831" s="11" t="s">
        <v>843</v>
      </c>
      <c r="V831"/>
      <c r="AU831">
        <v>67</v>
      </c>
      <c r="BF831">
        <v>9</v>
      </c>
    </row>
    <row r="832" spans="1:58" x14ac:dyDescent="0.25">
      <c r="A832" s="2" t="s">
        <v>176</v>
      </c>
      <c r="B832" s="31">
        <v>40049</v>
      </c>
      <c r="C832" s="11" t="s">
        <v>843</v>
      </c>
      <c r="V832"/>
      <c r="AU832">
        <v>73.875</v>
      </c>
      <c r="BF832">
        <v>9</v>
      </c>
    </row>
    <row r="833" spans="1:58" x14ac:dyDescent="0.25">
      <c r="A833" s="2" t="s">
        <v>176</v>
      </c>
      <c r="B833" s="31">
        <v>40070</v>
      </c>
      <c r="C833" s="11" t="s">
        <v>843</v>
      </c>
      <c r="V833"/>
      <c r="AU833">
        <v>84.25</v>
      </c>
      <c r="BF833">
        <v>9</v>
      </c>
    </row>
    <row r="834" spans="1:58" x14ac:dyDescent="0.25">
      <c r="A834" s="2" t="s">
        <v>176</v>
      </c>
      <c r="B834" s="31">
        <v>40087</v>
      </c>
      <c r="C834" s="11" t="s">
        <v>843</v>
      </c>
      <c r="V834"/>
      <c r="AU834">
        <v>91.25</v>
      </c>
    </row>
    <row r="835" spans="1:58" x14ac:dyDescent="0.25">
      <c r="A835" s="2" t="s">
        <v>179</v>
      </c>
      <c r="B835" s="31">
        <v>39973</v>
      </c>
      <c r="C835" s="11" t="s">
        <v>900</v>
      </c>
      <c r="P835">
        <v>2.875</v>
      </c>
      <c r="V835"/>
      <c r="AU835">
        <v>22.875</v>
      </c>
      <c r="BF835">
        <v>6</v>
      </c>
    </row>
    <row r="836" spans="1:58" x14ac:dyDescent="0.25">
      <c r="A836" s="2" t="s">
        <v>179</v>
      </c>
      <c r="B836" s="31">
        <v>40000</v>
      </c>
      <c r="C836" s="11" t="s">
        <v>900</v>
      </c>
      <c r="P836">
        <v>4.625</v>
      </c>
      <c r="V836"/>
      <c r="AU836">
        <v>24.625</v>
      </c>
      <c r="BF836">
        <v>8.7750000000000004</v>
      </c>
    </row>
    <row r="837" spans="1:58" x14ac:dyDescent="0.25">
      <c r="A837" s="2" t="s">
        <v>179</v>
      </c>
      <c r="B837" s="31">
        <v>40031</v>
      </c>
      <c r="C837" s="11" t="s">
        <v>900</v>
      </c>
      <c r="V837"/>
      <c r="AU837">
        <v>37.375</v>
      </c>
      <c r="BF837">
        <v>9.7874999999999996</v>
      </c>
    </row>
    <row r="838" spans="1:58" x14ac:dyDescent="0.25">
      <c r="A838" s="2" t="s">
        <v>179</v>
      </c>
      <c r="B838" s="31">
        <v>40039</v>
      </c>
      <c r="C838" s="11" t="s">
        <v>900</v>
      </c>
      <c r="V838"/>
      <c r="AU838">
        <v>43.75</v>
      </c>
      <c r="BF838">
        <v>10.025</v>
      </c>
    </row>
    <row r="839" spans="1:58" x14ac:dyDescent="0.25">
      <c r="A839" s="2" t="s">
        <v>179</v>
      </c>
      <c r="B839" s="31">
        <v>40049</v>
      </c>
      <c r="C839" s="11" t="s">
        <v>900</v>
      </c>
      <c r="V839"/>
      <c r="AU839">
        <v>53.5</v>
      </c>
      <c r="BF839">
        <v>10.25</v>
      </c>
    </row>
    <row r="840" spans="1:58" x14ac:dyDescent="0.25">
      <c r="A840" s="2" t="s">
        <v>179</v>
      </c>
      <c r="B840" s="31">
        <v>40070</v>
      </c>
      <c r="C840" s="11" t="s">
        <v>900</v>
      </c>
      <c r="V840"/>
      <c r="AU840">
        <v>67.9375</v>
      </c>
      <c r="BF840">
        <v>10.5</v>
      </c>
    </row>
    <row r="841" spans="1:58" x14ac:dyDescent="0.25">
      <c r="A841" s="2" t="s">
        <v>179</v>
      </c>
      <c r="B841" s="31">
        <v>40087</v>
      </c>
      <c r="C841" s="11" t="s">
        <v>900</v>
      </c>
      <c r="V841"/>
      <c r="AU841">
        <v>83.142857142857096</v>
      </c>
    </row>
    <row r="842" spans="1:58" x14ac:dyDescent="0.25">
      <c r="A842" s="2" t="s">
        <v>184</v>
      </c>
      <c r="B842" s="31">
        <v>39973</v>
      </c>
      <c r="C842" s="11" t="s">
        <v>901</v>
      </c>
      <c r="P842">
        <v>5.5</v>
      </c>
      <c r="V842"/>
      <c r="AU842">
        <v>25.5</v>
      </c>
      <c r="BF842">
        <v>5.625</v>
      </c>
    </row>
    <row r="843" spans="1:58" x14ac:dyDescent="0.25">
      <c r="A843" s="2" t="s">
        <v>184</v>
      </c>
      <c r="B843" s="31">
        <v>40000</v>
      </c>
      <c r="C843" s="11" t="s">
        <v>901</v>
      </c>
      <c r="P843">
        <v>5.8571428571428603</v>
      </c>
      <c r="V843"/>
      <c r="AU843">
        <v>25.8571428571429</v>
      </c>
      <c r="BF843">
        <v>7.6571428571428601</v>
      </c>
    </row>
    <row r="844" spans="1:58" x14ac:dyDescent="0.25">
      <c r="A844" s="2" t="s">
        <v>184</v>
      </c>
      <c r="B844" s="31">
        <v>40031</v>
      </c>
      <c r="C844" s="11" t="s">
        <v>901</v>
      </c>
      <c r="V844"/>
      <c r="AU844">
        <v>30.5</v>
      </c>
      <c r="BF844">
        <v>10.64</v>
      </c>
    </row>
    <row r="845" spans="1:58" x14ac:dyDescent="0.25">
      <c r="A845" s="2" t="s">
        <v>184</v>
      </c>
      <c r="B845" s="31">
        <v>40039</v>
      </c>
      <c r="C845" s="11" t="s">
        <v>901</v>
      </c>
      <c r="V845"/>
      <c r="AU845">
        <v>30.8333333333333</v>
      </c>
      <c r="BF845">
        <v>11.38</v>
      </c>
    </row>
    <row r="846" spans="1:58" x14ac:dyDescent="0.25">
      <c r="A846" s="2" t="s">
        <v>184</v>
      </c>
      <c r="B846" s="31">
        <v>40049</v>
      </c>
      <c r="C846" s="11" t="s">
        <v>901</v>
      </c>
      <c r="V846"/>
      <c r="AU846">
        <v>31.571428571428601</v>
      </c>
      <c r="BF846">
        <v>12.175000000000001</v>
      </c>
    </row>
    <row r="847" spans="1:58" x14ac:dyDescent="0.25">
      <c r="A847" s="2" t="s">
        <v>184</v>
      </c>
      <c r="B847" s="31">
        <v>40070</v>
      </c>
      <c r="C847" s="11" t="s">
        <v>901</v>
      </c>
      <c r="V847"/>
      <c r="AU847">
        <v>32.428571428571402</v>
      </c>
      <c r="BF847">
        <v>14.36</v>
      </c>
    </row>
    <row r="848" spans="1:58" x14ac:dyDescent="0.25">
      <c r="A848" s="2" t="s">
        <v>184</v>
      </c>
      <c r="B848" s="31">
        <v>40087</v>
      </c>
      <c r="C848" s="11" t="s">
        <v>901</v>
      </c>
      <c r="V848"/>
      <c r="AU848">
        <v>39.571428571428598</v>
      </c>
    </row>
    <row r="849" spans="1:58" x14ac:dyDescent="0.25">
      <c r="A849" s="2" t="s">
        <v>187</v>
      </c>
      <c r="B849" s="31">
        <v>39973</v>
      </c>
      <c r="C849" s="11" t="s">
        <v>902</v>
      </c>
      <c r="P849">
        <v>4.375</v>
      </c>
      <c r="V849"/>
      <c r="AU849">
        <v>24.375</v>
      </c>
      <c r="BF849">
        <v>6.25</v>
      </c>
    </row>
    <row r="850" spans="1:58" x14ac:dyDescent="0.25">
      <c r="A850" s="2" t="s">
        <v>187</v>
      </c>
      <c r="B850" s="31">
        <v>40000</v>
      </c>
      <c r="C850" s="11" t="s">
        <v>902</v>
      </c>
      <c r="P850">
        <v>4.375</v>
      </c>
      <c r="V850"/>
      <c r="AU850">
        <v>24.375</v>
      </c>
      <c r="BF850">
        <v>9.0374999999999996</v>
      </c>
    </row>
    <row r="851" spans="1:58" x14ac:dyDescent="0.25">
      <c r="A851" s="2" t="s">
        <v>187</v>
      </c>
      <c r="B851" s="31">
        <v>40031</v>
      </c>
      <c r="C851" s="11" t="s">
        <v>902</v>
      </c>
      <c r="V851"/>
      <c r="AU851">
        <v>66.3</v>
      </c>
      <c r="BF851">
        <v>9.5</v>
      </c>
    </row>
    <row r="852" spans="1:58" x14ac:dyDescent="0.25">
      <c r="A852" s="2" t="s">
        <v>187</v>
      </c>
      <c r="B852" s="31">
        <v>40039</v>
      </c>
      <c r="C852" s="11" t="s">
        <v>902</v>
      </c>
      <c r="V852"/>
      <c r="AU852">
        <v>72.125</v>
      </c>
      <c r="BF852">
        <v>9.6666666666666696</v>
      </c>
    </row>
    <row r="853" spans="1:58" x14ac:dyDescent="0.25">
      <c r="A853" s="2" t="s">
        <v>187</v>
      </c>
      <c r="B853" s="31">
        <v>40049</v>
      </c>
      <c r="C853" s="11" t="s">
        <v>902</v>
      </c>
      <c r="V853"/>
      <c r="AU853">
        <v>80.75</v>
      </c>
      <c r="BF853">
        <v>9.6666666666666696</v>
      </c>
    </row>
    <row r="854" spans="1:58" x14ac:dyDescent="0.25">
      <c r="A854" s="2" t="s">
        <v>187</v>
      </c>
      <c r="B854" s="31">
        <v>40070</v>
      </c>
      <c r="C854" s="11" t="s">
        <v>902</v>
      </c>
      <c r="V854"/>
      <c r="AU854">
        <v>85.375</v>
      </c>
    </row>
    <row r="855" spans="1:58" x14ac:dyDescent="0.25">
      <c r="A855" s="2" t="s">
        <v>187</v>
      </c>
      <c r="B855" s="31">
        <v>40087</v>
      </c>
      <c r="C855" s="11" t="s">
        <v>902</v>
      </c>
      <c r="V855"/>
      <c r="AU855">
        <v>92</v>
      </c>
    </row>
    <row r="856" spans="1:58" x14ac:dyDescent="0.25">
      <c r="A856" s="2" t="s">
        <v>190</v>
      </c>
      <c r="B856" s="31">
        <v>39973</v>
      </c>
      <c r="C856" s="11" t="s">
        <v>903</v>
      </c>
      <c r="P856">
        <v>3</v>
      </c>
      <c r="V856"/>
      <c r="AU856">
        <v>23</v>
      </c>
      <c r="BF856">
        <v>6.4375</v>
      </c>
    </row>
    <row r="857" spans="1:58" x14ac:dyDescent="0.25">
      <c r="A857" s="2" t="s">
        <v>190</v>
      </c>
      <c r="B857" s="31">
        <v>40000</v>
      </c>
      <c r="C857" s="11" t="s">
        <v>903</v>
      </c>
      <c r="P857">
        <v>3.625</v>
      </c>
      <c r="V857"/>
      <c r="AU857">
        <v>23.625</v>
      </c>
      <c r="BF857">
        <v>8.4250000000000007</v>
      </c>
    </row>
    <row r="858" spans="1:58" x14ac:dyDescent="0.25">
      <c r="A858" s="2" t="s">
        <v>190</v>
      </c>
      <c r="B858" s="31">
        <v>40031</v>
      </c>
      <c r="C858" s="11" t="s">
        <v>903</v>
      </c>
      <c r="V858"/>
      <c r="AU858">
        <v>67.174999999999997</v>
      </c>
      <c r="BF858">
        <v>8.5</v>
      </c>
    </row>
    <row r="859" spans="1:58" x14ac:dyDescent="0.25">
      <c r="A859" s="2" t="s">
        <v>190</v>
      </c>
      <c r="B859" s="31">
        <v>40039</v>
      </c>
      <c r="C859" s="11" t="s">
        <v>903</v>
      </c>
      <c r="V859"/>
      <c r="AU859">
        <v>71.7</v>
      </c>
      <c r="BF859">
        <v>8.5</v>
      </c>
    </row>
    <row r="860" spans="1:58" x14ac:dyDescent="0.25">
      <c r="A860" s="2" t="s">
        <v>190</v>
      </c>
      <c r="B860" s="31">
        <v>40049</v>
      </c>
      <c r="C860" s="11" t="s">
        <v>903</v>
      </c>
      <c r="V860"/>
      <c r="AU860">
        <v>82.125</v>
      </c>
      <c r="BF860">
        <v>8.5</v>
      </c>
    </row>
    <row r="861" spans="1:58" x14ac:dyDescent="0.25">
      <c r="A861" s="2" t="s">
        <v>190</v>
      </c>
      <c r="B861" s="31">
        <v>40070</v>
      </c>
      <c r="C861" s="11" t="s">
        <v>903</v>
      </c>
      <c r="V861"/>
      <c r="AU861">
        <v>86.25</v>
      </c>
      <c r="BF861">
        <v>8.8571428571428594</v>
      </c>
    </row>
    <row r="862" spans="1:58" x14ac:dyDescent="0.25">
      <c r="A862" s="2" t="s">
        <v>190</v>
      </c>
      <c r="B862" s="31">
        <v>40087</v>
      </c>
      <c r="C862" s="11" t="s">
        <v>903</v>
      </c>
      <c r="V862"/>
      <c r="AU862">
        <v>92</v>
      </c>
    </row>
    <row r="863" spans="1:58" x14ac:dyDescent="0.25">
      <c r="A863" s="2" t="s">
        <v>193</v>
      </c>
      <c r="B863" s="31">
        <v>39973</v>
      </c>
      <c r="C863" s="11" t="s">
        <v>904</v>
      </c>
      <c r="P863">
        <v>6.125</v>
      </c>
      <c r="V863"/>
      <c r="AU863">
        <v>25.428571428571399</v>
      </c>
      <c r="BF863">
        <v>5.5625</v>
      </c>
    </row>
    <row r="864" spans="1:58" x14ac:dyDescent="0.25">
      <c r="A864" s="2" t="s">
        <v>193</v>
      </c>
      <c r="B864" s="31">
        <v>40000</v>
      </c>
      <c r="C864" s="11" t="s">
        <v>904</v>
      </c>
      <c r="P864">
        <v>4.5</v>
      </c>
      <c r="V864"/>
      <c r="AU864">
        <v>24.5</v>
      </c>
      <c r="BF864">
        <v>8.0749999999999993</v>
      </c>
    </row>
    <row r="865" spans="1:58" x14ac:dyDescent="0.25">
      <c r="A865" s="2" t="s">
        <v>193</v>
      </c>
      <c r="B865" s="31">
        <v>40031</v>
      </c>
      <c r="C865" s="11" t="s">
        <v>904</v>
      </c>
      <c r="V865"/>
      <c r="AU865">
        <v>31.75</v>
      </c>
      <c r="BF865">
        <v>10.828571428571401</v>
      </c>
    </row>
    <row r="866" spans="1:58" x14ac:dyDescent="0.25">
      <c r="A866" s="2" t="s">
        <v>193</v>
      </c>
      <c r="B866" s="31">
        <v>40039</v>
      </c>
      <c r="C866" s="11" t="s">
        <v>904</v>
      </c>
      <c r="V866"/>
      <c r="AU866">
        <v>33.375</v>
      </c>
      <c r="BF866">
        <v>11.775</v>
      </c>
    </row>
    <row r="867" spans="1:58" x14ac:dyDescent="0.25">
      <c r="A867" s="2" t="s">
        <v>193</v>
      </c>
      <c r="B867" s="31">
        <v>40049</v>
      </c>
      <c r="C867" s="11" t="s">
        <v>904</v>
      </c>
      <c r="V867"/>
      <c r="AU867">
        <v>39.625</v>
      </c>
      <c r="BF867">
        <v>13</v>
      </c>
    </row>
    <row r="868" spans="1:58" x14ac:dyDescent="0.25">
      <c r="A868" s="2" t="s">
        <v>193</v>
      </c>
      <c r="B868" s="31">
        <v>40070</v>
      </c>
      <c r="C868" s="11" t="s">
        <v>904</v>
      </c>
      <c r="V868"/>
      <c r="AU868">
        <v>63.866666666666703</v>
      </c>
      <c r="BF868">
        <v>14.1666666666667</v>
      </c>
    </row>
    <row r="869" spans="1:58" x14ac:dyDescent="0.25">
      <c r="A869" s="2" t="s">
        <v>193</v>
      </c>
      <c r="B869" s="31">
        <v>40087</v>
      </c>
      <c r="C869" s="11" t="s">
        <v>904</v>
      </c>
      <c r="V869"/>
      <c r="AU869">
        <v>73</v>
      </c>
    </row>
    <row r="870" spans="1:58" x14ac:dyDescent="0.25">
      <c r="A870" s="2" t="s">
        <v>196</v>
      </c>
      <c r="B870" s="31">
        <v>39973</v>
      </c>
      <c r="C870" s="11" t="s">
        <v>905</v>
      </c>
      <c r="P870">
        <v>5.875</v>
      </c>
      <c r="V870"/>
      <c r="AU870">
        <v>25.875</v>
      </c>
      <c r="BF870">
        <v>5.6875</v>
      </c>
    </row>
    <row r="871" spans="1:58" x14ac:dyDescent="0.25">
      <c r="A871" s="2" t="s">
        <v>196</v>
      </c>
      <c r="B871" s="31">
        <v>40000</v>
      </c>
      <c r="C871" s="11" t="s">
        <v>905</v>
      </c>
      <c r="P871">
        <v>5.25</v>
      </c>
      <c r="V871"/>
      <c r="AU871">
        <v>25.25</v>
      </c>
      <c r="BF871">
        <v>7.9249999999999998</v>
      </c>
    </row>
    <row r="872" spans="1:58" x14ac:dyDescent="0.25">
      <c r="A872" s="2" t="s">
        <v>196</v>
      </c>
      <c r="B872" s="31">
        <v>40031</v>
      </c>
      <c r="C872" s="11" t="s">
        <v>905</v>
      </c>
      <c r="V872"/>
      <c r="AU872">
        <v>55.5</v>
      </c>
      <c r="BF872">
        <v>8.8333333333333304</v>
      </c>
    </row>
    <row r="873" spans="1:58" x14ac:dyDescent="0.25">
      <c r="A873" s="2" t="s">
        <v>196</v>
      </c>
      <c r="B873" s="31">
        <v>40039</v>
      </c>
      <c r="C873" s="11" t="s">
        <v>905</v>
      </c>
      <c r="V873"/>
      <c r="AU873">
        <v>65.875</v>
      </c>
      <c r="BF873">
        <v>8.8333333333333304</v>
      </c>
    </row>
    <row r="874" spans="1:58" x14ac:dyDescent="0.25">
      <c r="A874" s="2" t="s">
        <v>196</v>
      </c>
      <c r="B874" s="31">
        <v>40049</v>
      </c>
      <c r="C874" s="11" t="s">
        <v>905</v>
      </c>
      <c r="V874"/>
      <c r="AU874">
        <v>73.962500000000006</v>
      </c>
      <c r="BF874">
        <v>9.1666666666666696</v>
      </c>
    </row>
    <row r="875" spans="1:58" x14ac:dyDescent="0.25">
      <c r="A875" s="2" t="s">
        <v>196</v>
      </c>
      <c r="B875" s="31">
        <v>40070</v>
      </c>
      <c r="C875" s="11" t="s">
        <v>905</v>
      </c>
      <c r="V875"/>
      <c r="AU875">
        <v>86.285714285714306</v>
      </c>
      <c r="BF875">
        <v>9.75</v>
      </c>
    </row>
    <row r="876" spans="1:58" x14ac:dyDescent="0.25">
      <c r="A876" s="2" t="s">
        <v>196</v>
      </c>
      <c r="B876" s="31">
        <v>40087</v>
      </c>
      <c r="C876" s="11" t="s">
        <v>905</v>
      </c>
      <c r="V876"/>
      <c r="AU876">
        <v>91.285714285714306</v>
      </c>
    </row>
    <row r="877" spans="1:58" x14ac:dyDescent="0.25">
      <c r="A877" s="2" t="s">
        <v>199</v>
      </c>
      <c r="B877" s="31">
        <v>39973</v>
      </c>
      <c r="C877" s="11" t="s">
        <v>863</v>
      </c>
      <c r="P877">
        <v>5.375</v>
      </c>
      <c r="V877"/>
      <c r="AU877">
        <v>25.375</v>
      </c>
      <c r="BF877">
        <v>6</v>
      </c>
    </row>
    <row r="878" spans="1:58" x14ac:dyDescent="0.25">
      <c r="A878" s="2" t="s">
        <v>199</v>
      </c>
      <c r="B878" s="31">
        <v>40000</v>
      </c>
      <c r="C878" s="11" t="s">
        <v>863</v>
      </c>
      <c r="P878">
        <v>5</v>
      </c>
      <c r="V878"/>
      <c r="AU878">
        <v>25</v>
      </c>
      <c r="BF878">
        <v>8.6875</v>
      </c>
    </row>
    <row r="879" spans="1:58" x14ac:dyDescent="0.25">
      <c r="A879" s="2" t="s">
        <v>199</v>
      </c>
      <c r="B879" s="31">
        <v>40031</v>
      </c>
      <c r="C879" s="11" t="s">
        <v>863</v>
      </c>
      <c r="V879"/>
      <c r="AU879">
        <v>42.714285714285701</v>
      </c>
      <c r="BF879">
        <v>9.8571428571428594</v>
      </c>
    </row>
    <row r="880" spans="1:58" x14ac:dyDescent="0.25">
      <c r="A880" s="2" t="s">
        <v>199</v>
      </c>
      <c r="B880" s="31">
        <v>40039</v>
      </c>
      <c r="C880" s="11" t="s">
        <v>863</v>
      </c>
      <c r="V880"/>
      <c r="AU880">
        <v>62</v>
      </c>
      <c r="BF880">
        <v>10.1428571428571</v>
      </c>
    </row>
    <row r="881" spans="1:58" x14ac:dyDescent="0.25">
      <c r="A881" s="2" t="s">
        <v>199</v>
      </c>
      <c r="B881" s="31">
        <v>40049</v>
      </c>
      <c r="C881" s="11" t="s">
        <v>863</v>
      </c>
      <c r="V881"/>
      <c r="AU881">
        <v>68.674999999999997</v>
      </c>
      <c r="BF881">
        <v>10.285714285714301</v>
      </c>
    </row>
    <row r="882" spans="1:58" x14ac:dyDescent="0.25">
      <c r="A882" s="2" t="s">
        <v>199</v>
      </c>
      <c r="B882" s="31">
        <v>40070</v>
      </c>
      <c r="C882" s="11" t="s">
        <v>863</v>
      </c>
      <c r="V882"/>
      <c r="AU882">
        <v>82.857142857142904</v>
      </c>
      <c r="BF882">
        <v>10.285714285714301</v>
      </c>
    </row>
    <row r="883" spans="1:58" x14ac:dyDescent="0.25">
      <c r="A883" s="2" t="s">
        <v>199</v>
      </c>
      <c r="B883" s="31">
        <v>40087</v>
      </c>
      <c r="C883" s="11" t="s">
        <v>863</v>
      </c>
      <c r="V883"/>
      <c r="AU883">
        <v>88.75</v>
      </c>
    </row>
    <row r="884" spans="1:58" x14ac:dyDescent="0.25">
      <c r="A884" s="2" t="s">
        <v>202</v>
      </c>
      <c r="B884" s="31">
        <v>39973</v>
      </c>
      <c r="C884" s="11" t="s">
        <v>906</v>
      </c>
      <c r="P884">
        <v>4</v>
      </c>
      <c r="V884"/>
      <c r="AU884">
        <v>24</v>
      </c>
      <c r="BF884">
        <v>6.3125</v>
      </c>
    </row>
    <row r="885" spans="1:58" x14ac:dyDescent="0.25">
      <c r="A885" s="2" t="s">
        <v>202</v>
      </c>
      <c r="B885" s="31">
        <v>40000</v>
      </c>
      <c r="C885" s="11" t="s">
        <v>906</v>
      </c>
      <c r="P885">
        <v>4.25</v>
      </c>
      <c r="V885"/>
      <c r="AU885">
        <v>24.25</v>
      </c>
      <c r="BF885">
        <v>8.15</v>
      </c>
    </row>
    <row r="886" spans="1:58" x14ac:dyDescent="0.25">
      <c r="A886" s="2" t="s">
        <v>202</v>
      </c>
      <c r="B886" s="31">
        <v>40031</v>
      </c>
      <c r="C886" s="11" t="s">
        <v>906</v>
      </c>
      <c r="V886"/>
      <c r="AU886">
        <v>66.3125</v>
      </c>
      <c r="BF886">
        <v>8.71428571428571</v>
      </c>
    </row>
    <row r="887" spans="1:58" x14ac:dyDescent="0.25">
      <c r="A887" s="2" t="s">
        <v>202</v>
      </c>
      <c r="B887" s="31">
        <v>40039</v>
      </c>
      <c r="C887" s="11" t="s">
        <v>906</v>
      </c>
      <c r="V887"/>
      <c r="AU887">
        <v>71.5</v>
      </c>
      <c r="BF887">
        <v>9</v>
      </c>
    </row>
    <row r="888" spans="1:58" x14ac:dyDescent="0.25">
      <c r="A888" s="2" t="s">
        <v>202</v>
      </c>
      <c r="B888" s="31">
        <v>40049</v>
      </c>
      <c r="C888" s="11" t="s">
        <v>906</v>
      </c>
      <c r="V888"/>
      <c r="AU888">
        <v>81.25</v>
      </c>
      <c r="BF888">
        <v>9</v>
      </c>
    </row>
    <row r="889" spans="1:58" x14ac:dyDescent="0.25">
      <c r="A889" s="2" t="s">
        <v>202</v>
      </c>
      <c r="B889" s="31">
        <v>40070</v>
      </c>
      <c r="C889" s="11" t="s">
        <v>906</v>
      </c>
      <c r="V889"/>
      <c r="AU889">
        <v>87</v>
      </c>
      <c r="BF889">
        <v>9.1666666666666696</v>
      </c>
    </row>
    <row r="890" spans="1:58" x14ac:dyDescent="0.25">
      <c r="A890" s="2" t="s">
        <v>202</v>
      </c>
      <c r="B890" s="31">
        <v>40087</v>
      </c>
      <c r="C890" s="11" t="s">
        <v>906</v>
      </c>
      <c r="V890"/>
      <c r="AU890">
        <v>91</v>
      </c>
    </row>
    <row r="891" spans="1:58" x14ac:dyDescent="0.25">
      <c r="A891" s="2" t="s">
        <v>159</v>
      </c>
      <c r="B891" s="31">
        <v>40001</v>
      </c>
      <c r="C891" s="11" t="s">
        <v>896</v>
      </c>
      <c r="P891">
        <v>5.375</v>
      </c>
      <c r="V891"/>
      <c r="AU891">
        <v>25.375</v>
      </c>
      <c r="BF891">
        <v>4.3125</v>
      </c>
    </row>
    <row r="892" spans="1:58" x14ac:dyDescent="0.25">
      <c r="A892" s="2" t="s">
        <v>159</v>
      </c>
      <c r="B892" s="31">
        <v>40018</v>
      </c>
      <c r="C892" s="11" t="s">
        <v>896</v>
      </c>
      <c r="V892"/>
      <c r="AU892">
        <v>30.125</v>
      </c>
      <c r="BF892">
        <v>5.4375</v>
      </c>
    </row>
    <row r="893" spans="1:58" x14ac:dyDescent="0.25">
      <c r="A893" s="2" t="s">
        <v>159</v>
      </c>
      <c r="B893" s="31">
        <v>40031</v>
      </c>
      <c r="C893" s="11" t="s">
        <v>896</v>
      </c>
      <c r="V893"/>
      <c r="AU893">
        <v>31.875</v>
      </c>
      <c r="BF893">
        <v>7.2857142857142803</v>
      </c>
    </row>
    <row r="894" spans="1:58" x14ac:dyDescent="0.25">
      <c r="A894" s="2" t="s">
        <v>159</v>
      </c>
      <c r="B894" s="31">
        <v>40049</v>
      </c>
      <c r="C894" s="11" t="s">
        <v>896</v>
      </c>
      <c r="V894"/>
      <c r="AU894">
        <v>45.375</v>
      </c>
      <c r="BF894">
        <v>8.21428571428571</v>
      </c>
    </row>
    <row r="895" spans="1:58" x14ac:dyDescent="0.25">
      <c r="A895" s="2" t="s">
        <v>159</v>
      </c>
      <c r="B895" s="31">
        <v>40071</v>
      </c>
      <c r="C895" s="11" t="s">
        <v>896</v>
      </c>
      <c r="V895"/>
      <c r="AU895">
        <v>69.0625</v>
      </c>
      <c r="BF895">
        <v>8.4285714285714306</v>
      </c>
    </row>
    <row r="896" spans="1:58" x14ac:dyDescent="0.25">
      <c r="A896" s="2" t="s">
        <v>159</v>
      </c>
      <c r="B896" s="31">
        <v>40087</v>
      </c>
      <c r="C896" s="11" t="s">
        <v>896</v>
      </c>
      <c r="V896"/>
      <c r="AU896">
        <v>81.1875</v>
      </c>
    </row>
    <row r="897" spans="1:58" x14ac:dyDescent="0.25">
      <c r="A897" s="2" t="s">
        <v>159</v>
      </c>
      <c r="B897" s="31">
        <v>40106</v>
      </c>
      <c r="C897" s="11" t="s">
        <v>896</v>
      </c>
      <c r="V897"/>
      <c r="AU897">
        <v>92</v>
      </c>
    </row>
    <row r="898" spans="1:58" x14ac:dyDescent="0.25">
      <c r="A898" s="2" t="s">
        <v>162</v>
      </c>
      <c r="B898" s="31">
        <v>40001</v>
      </c>
      <c r="C898" s="11" t="s">
        <v>897</v>
      </c>
      <c r="P898">
        <v>5.375</v>
      </c>
      <c r="V898"/>
      <c r="AU898">
        <v>25.375</v>
      </c>
      <c r="BF898">
        <v>4.7625000000000002</v>
      </c>
    </row>
    <row r="899" spans="1:58" x14ac:dyDescent="0.25">
      <c r="A899" s="2" t="s">
        <v>162</v>
      </c>
      <c r="B899" s="31">
        <v>40018</v>
      </c>
      <c r="C899" s="11" t="s">
        <v>897</v>
      </c>
      <c r="V899"/>
      <c r="AU899">
        <v>30.5</v>
      </c>
      <c r="BF899">
        <v>6.2125000000000004</v>
      </c>
    </row>
    <row r="900" spans="1:58" x14ac:dyDescent="0.25">
      <c r="A900" s="2" t="s">
        <v>162</v>
      </c>
      <c r="B900" s="31">
        <v>40031</v>
      </c>
      <c r="C900" s="11" t="s">
        <v>897</v>
      </c>
      <c r="V900"/>
      <c r="AU900">
        <v>32.375</v>
      </c>
      <c r="BF900">
        <v>7.7874999999999996</v>
      </c>
    </row>
    <row r="901" spans="1:58" x14ac:dyDescent="0.25">
      <c r="A901" s="2" t="s">
        <v>162</v>
      </c>
      <c r="B901" s="31">
        <v>40049</v>
      </c>
      <c r="C901" s="11" t="s">
        <v>897</v>
      </c>
      <c r="V901"/>
      <c r="AU901">
        <v>60.125</v>
      </c>
      <c r="BF901">
        <v>7.875</v>
      </c>
    </row>
    <row r="902" spans="1:58" x14ac:dyDescent="0.25">
      <c r="A902" s="2" t="s">
        <v>162</v>
      </c>
      <c r="B902" s="31">
        <v>40071</v>
      </c>
      <c r="C902" s="11" t="s">
        <v>897</v>
      </c>
      <c r="V902"/>
      <c r="AU902">
        <v>73.5</v>
      </c>
      <c r="BF902">
        <v>7.875</v>
      </c>
    </row>
    <row r="903" spans="1:58" x14ac:dyDescent="0.25">
      <c r="A903" s="2" t="s">
        <v>162</v>
      </c>
      <c r="B903" s="31">
        <v>40087</v>
      </c>
      <c r="C903" s="11" t="s">
        <v>897</v>
      </c>
      <c r="V903"/>
      <c r="AU903">
        <v>81.75</v>
      </c>
    </row>
    <row r="904" spans="1:58" x14ac:dyDescent="0.25">
      <c r="A904" s="2" t="s">
        <v>162</v>
      </c>
      <c r="B904" s="31">
        <v>40106</v>
      </c>
      <c r="C904" s="11" t="s">
        <v>897</v>
      </c>
      <c r="V904"/>
      <c r="AU904">
        <v>92</v>
      </c>
    </row>
    <row r="905" spans="1:58" x14ac:dyDescent="0.25">
      <c r="A905" s="2" t="s">
        <v>165</v>
      </c>
      <c r="B905" s="31">
        <v>40001</v>
      </c>
      <c r="C905" s="11" t="s">
        <v>895</v>
      </c>
      <c r="P905">
        <v>5.625</v>
      </c>
      <c r="V905"/>
      <c r="AU905">
        <v>25.625</v>
      </c>
      <c r="BF905">
        <v>3.9375</v>
      </c>
    </row>
    <row r="906" spans="1:58" x14ac:dyDescent="0.25">
      <c r="A906" s="2" t="s">
        <v>165</v>
      </c>
      <c r="B906" s="31">
        <v>40018</v>
      </c>
      <c r="C906" s="11" t="s">
        <v>895</v>
      </c>
      <c r="V906"/>
      <c r="AU906">
        <v>28.5</v>
      </c>
      <c r="BF906">
        <v>4.8875000000000002</v>
      </c>
    </row>
    <row r="907" spans="1:58" x14ac:dyDescent="0.25">
      <c r="A907" s="2" t="s">
        <v>165</v>
      </c>
      <c r="B907" s="31">
        <v>40031</v>
      </c>
      <c r="C907" s="11" t="s">
        <v>895</v>
      </c>
      <c r="V907"/>
      <c r="AU907">
        <v>31.125</v>
      </c>
      <c r="BF907">
        <v>6.5875000000000004</v>
      </c>
    </row>
    <row r="908" spans="1:58" x14ac:dyDescent="0.25">
      <c r="A908" s="2" t="s">
        <v>165</v>
      </c>
      <c r="B908" s="31">
        <v>40049</v>
      </c>
      <c r="C908" s="11" t="s">
        <v>895</v>
      </c>
      <c r="V908"/>
      <c r="AU908">
        <v>37.625</v>
      </c>
      <c r="BF908">
        <v>8.25</v>
      </c>
    </row>
    <row r="909" spans="1:58" x14ac:dyDescent="0.25">
      <c r="A909" s="2" t="s">
        <v>165</v>
      </c>
      <c r="B909" s="31">
        <v>40071</v>
      </c>
      <c r="C909" s="11" t="s">
        <v>895</v>
      </c>
      <c r="V909"/>
      <c r="AU909">
        <v>68.0625</v>
      </c>
      <c r="BF909">
        <v>8.4285714285714306</v>
      </c>
    </row>
    <row r="910" spans="1:58" x14ac:dyDescent="0.25">
      <c r="A910" s="2" t="s">
        <v>165</v>
      </c>
      <c r="B910" s="31">
        <v>40087</v>
      </c>
      <c r="C910" s="11" t="s">
        <v>895</v>
      </c>
      <c r="V910"/>
      <c r="AU910">
        <v>80.75</v>
      </c>
    </row>
    <row r="911" spans="1:58" x14ac:dyDescent="0.25">
      <c r="A911" s="2" t="s">
        <v>165</v>
      </c>
      <c r="B911" s="31">
        <v>40106</v>
      </c>
      <c r="C911" s="11" t="s">
        <v>895</v>
      </c>
      <c r="V911"/>
      <c r="AU911">
        <v>92</v>
      </c>
    </row>
    <row r="912" spans="1:58" x14ac:dyDescent="0.25">
      <c r="A912" s="2" t="s">
        <v>168</v>
      </c>
      <c r="B912" s="31">
        <v>40001</v>
      </c>
      <c r="C912" s="11" t="s">
        <v>898</v>
      </c>
      <c r="P912">
        <v>4.875</v>
      </c>
      <c r="V912"/>
      <c r="AU912">
        <v>24.875</v>
      </c>
      <c r="BF912">
        <v>4.9124999999999996</v>
      </c>
    </row>
    <row r="913" spans="1:58" x14ac:dyDescent="0.25">
      <c r="A913" s="2" t="s">
        <v>168</v>
      </c>
      <c r="B913" s="31">
        <v>40018</v>
      </c>
      <c r="C913" s="11" t="s">
        <v>898</v>
      </c>
      <c r="V913"/>
      <c r="AU913">
        <v>30.875</v>
      </c>
      <c r="BF913">
        <v>5.9874999999999998</v>
      </c>
    </row>
    <row r="914" spans="1:58" x14ac:dyDescent="0.25">
      <c r="A914" s="2" t="s">
        <v>168</v>
      </c>
      <c r="B914" s="31">
        <v>40031</v>
      </c>
      <c r="C914" s="11" t="s">
        <v>898</v>
      </c>
      <c r="V914"/>
      <c r="AU914">
        <v>32.125</v>
      </c>
      <c r="BF914">
        <v>7.6875</v>
      </c>
    </row>
    <row r="915" spans="1:58" x14ac:dyDescent="0.25">
      <c r="A915" s="2" t="s">
        <v>168</v>
      </c>
      <c r="B915" s="31">
        <v>40049</v>
      </c>
      <c r="C915" s="11" t="s">
        <v>898</v>
      </c>
      <c r="V915"/>
      <c r="AU915">
        <v>54.5</v>
      </c>
      <c r="BF915">
        <v>8.25</v>
      </c>
    </row>
    <row r="916" spans="1:58" x14ac:dyDescent="0.25">
      <c r="A916" s="2" t="s">
        <v>168</v>
      </c>
      <c r="B916" s="31">
        <v>40071</v>
      </c>
      <c r="C916" s="11" t="s">
        <v>898</v>
      </c>
      <c r="V916"/>
      <c r="AU916">
        <v>72.375</v>
      </c>
      <c r="BF916">
        <v>8.375</v>
      </c>
    </row>
    <row r="917" spans="1:58" x14ac:dyDescent="0.25">
      <c r="A917" s="2" t="s">
        <v>168</v>
      </c>
      <c r="B917" s="31">
        <v>40087</v>
      </c>
      <c r="C917" s="11" t="s">
        <v>898</v>
      </c>
      <c r="V917"/>
      <c r="AU917">
        <v>84.5</v>
      </c>
    </row>
    <row r="918" spans="1:58" x14ac:dyDescent="0.25">
      <c r="A918" s="2" t="s">
        <v>168</v>
      </c>
      <c r="B918" s="31">
        <v>40106</v>
      </c>
      <c r="C918" s="11" t="s">
        <v>898</v>
      </c>
      <c r="V918"/>
      <c r="AU918">
        <v>92</v>
      </c>
    </row>
    <row r="919" spans="1:58" x14ac:dyDescent="0.25">
      <c r="A919" s="2" t="s">
        <v>171</v>
      </c>
      <c r="B919" s="31">
        <v>40001</v>
      </c>
      <c r="C919" s="11" t="s">
        <v>864</v>
      </c>
      <c r="P919">
        <v>4.875</v>
      </c>
      <c r="V919"/>
      <c r="AU919">
        <v>24.875</v>
      </c>
      <c r="BF919">
        <v>5.1875</v>
      </c>
    </row>
    <row r="920" spans="1:58" x14ac:dyDescent="0.25">
      <c r="A920" s="2" t="s">
        <v>171</v>
      </c>
      <c r="B920" s="31">
        <v>40018</v>
      </c>
      <c r="C920" s="11" t="s">
        <v>864</v>
      </c>
      <c r="V920"/>
      <c r="AU920">
        <v>31.375</v>
      </c>
      <c r="BF920">
        <v>6.0875000000000004</v>
      </c>
    </row>
    <row r="921" spans="1:58" x14ac:dyDescent="0.25">
      <c r="A921" s="2" t="s">
        <v>171</v>
      </c>
      <c r="B921" s="31">
        <v>40031</v>
      </c>
      <c r="C921" s="11" t="s">
        <v>864</v>
      </c>
      <c r="V921"/>
      <c r="AU921">
        <v>32</v>
      </c>
      <c r="BF921">
        <v>6.7714285714285696</v>
      </c>
    </row>
    <row r="922" spans="1:58" x14ac:dyDescent="0.25">
      <c r="A922" s="2" t="s">
        <v>171</v>
      </c>
      <c r="B922" s="31">
        <v>40049</v>
      </c>
      <c r="C922" s="11" t="s">
        <v>864</v>
      </c>
      <c r="V922"/>
      <c r="AU922">
        <v>62</v>
      </c>
      <c r="BF922">
        <v>7.8333333333333304</v>
      </c>
    </row>
    <row r="923" spans="1:58" x14ac:dyDescent="0.25">
      <c r="A923" s="2" t="s">
        <v>171</v>
      </c>
      <c r="B923" s="31">
        <v>40071</v>
      </c>
      <c r="C923" s="11" t="s">
        <v>864</v>
      </c>
      <c r="V923"/>
      <c r="AU923">
        <v>75.275000000000006</v>
      </c>
      <c r="BF923">
        <v>8.3333333333333304</v>
      </c>
    </row>
    <row r="924" spans="1:58" x14ac:dyDescent="0.25">
      <c r="A924" s="2" t="s">
        <v>171</v>
      </c>
      <c r="B924" s="31">
        <v>40087</v>
      </c>
      <c r="C924" s="11" t="s">
        <v>864</v>
      </c>
      <c r="V924"/>
      <c r="AU924">
        <v>85.5</v>
      </c>
    </row>
    <row r="925" spans="1:58" x14ac:dyDescent="0.25">
      <c r="A925" s="2" t="s">
        <v>171</v>
      </c>
      <c r="B925" s="31">
        <v>40106</v>
      </c>
      <c r="C925" s="11" t="s">
        <v>864</v>
      </c>
      <c r="V925"/>
      <c r="AU925">
        <v>92</v>
      </c>
    </row>
    <row r="926" spans="1:58" x14ac:dyDescent="0.25">
      <c r="A926" s="2" t="s">
        <v>174</v>
      </c>
      <c r="B926" s="31">
        <v>40001</v>
      </c>
      <c r="C926" s="11" t="s">
        <v>899</v>
      </c>
      <c r="P926">
        <v>5.875</v>
      </c>
      <c r="V926"/>
      <c r="AU926">
        <v>25.875</v>
      </c>
      <c r="BF926">
        <v>4.3</v>
      </c>
    </row>
    <row r="927" spans="1:58" x14ac:dyDescent="0.25">
      <c r="A927" s="2" t="s">
        <v>174</v>
      </c>
      <c r="B927" s="31">
        <v>40018</v>
      </c>
      <c r="C927" s="11" t="s">
        <v>899</v>
      </c>
      <c r="V927"/>
      <c r="AU927">
        <v>30.5</v>
      </c>
      <c r="BF927">
        <v>6.1375000000000002</v>
      </c>
    </row>
    <row r="928" spans="1:58" x14ac:dyDescent="0.25">
      <c r="A928" s="2" t="s">
        <v>174</v>
      </c>
      <c r="B928" s="31">
        <v>40031</v>
      </c>
      <c r="C928" s="11" t="s">
        <v>899</v>
      </c>
      <c r="V928"/>
      <c r="AU928">
        <v>31.625</v>
      </c>
      <c r="BF928">
        <v>7.3624999999999998</v>
      </c>
    </row>
    <row r="929" spans="1:58" x14ac:dyDescent="0.25">
      <c r="A929" s="2" t="s">
        <v>174</v>
      </c>
      <c r="B929" s="31">
        <v>40049</v>
      </c>
      <c r="C929" s="11" t="s">
        <v>899</v>
      </c>
      <c r="V929"/>
      <c r="AU929">
        <v>39</v>
      </c>
      <c r="BF929">
        <v>8.5500000000000007</v>
      </c>
    </row>
    <row r="930" spans="1:58" x14ac:dyDescent="0.25">
      <c r="A930" s="2" t="s">
        <v>174</v>
      </c>
      <c r="B930" s="31">
        <v>40071</v>
      </c>
      <c r="C930" s="11" t="s">
        <v>899</v>
      </c>
      <c r="V930"/>
      <c r="AU930">
        <v>67.587500000000006</v>
      </c>
      <c r="BF930">
        <v>9.5</v>
      </c>
    </row>
    <row r="931" spans="1:58" x14ac:dyDescent="0.25">
      <c r="A931" s="2" t="s">
        <v>174</v>
      </c>
      <c r="B931" s="31">
        <v>40087</v>
      </c>
      <c r="C931" s="11" t="s">
        <v>899</v>
      </c>
      <c r="V931"/>
      <c r="AU931">
        <v>82.375</v>
      </c>
    </row>
    <row r="932" spans="1:58" x14ac:dyDescent="0.25">
      <c r="A932" s="2" t="s">
        <v>174</v>
      </c>
      <c r="B932" s="31">
        <v>40106</v>
      </c>
      <c r="C932" s="11" t="s">
        <v>899</v>
      </c>
      <c r="V932"/>
      <c r="AU932">
        <v>90.5</v>
      </c>
    </row>
    <row r="933" spans="1:58" x14ac:dyDescent="0.25">
      <c r="A933" s="2" t="s">
        <v>177</v>
      </c>
      <c r="B933" s="31">
        <v>40001</v>
      </c>
      <c r="C933" s="11" t="s">
        <v>843</v>
      </c>
      <c r="P933">
        <v>5.25</v>
      </c>
      <c r="V933"/>
      <c r="AU933">
        <v>25.25</v>
      </c>
      <c r="BF933">
        <v>5.1749999999999998</v>
      </c>
    </row>
    <row r="934" spans="1:58" x14ac:dyDescent="0.25">
      <c r="A934" s="2" t="s">
        <v>177</v>
      </c>
      <c r="B934" s="31">
        <v>40018</v>
      </c>
      <c r="C934" s="11" t="s">
        <v>843</v>
      </c>
      <c r="V934"/>
      <c r="AU934">
        <v>30.714285714285701</v>
      </c>
      <c r="BF934">
        <v>7.3714285714285701</v>
      </c>
    </row>
    <row r="935" spans="1:58" x14ac:dyDescent="0.25">
      <c r="A935" s="2" t="s">
        <v>177</v>
      </c>
      <c r="B935" s="31">
        <v>40031</v>
      </c>
      <c r="C935" s="11" t="s">
        <v>843</v>
      </c>
      <c r="V935"/>
      <c r="AU935">
        <v>31.75</v>
      </c>
      <c r="BF935">
        <v>8.125</v>
      </c>
    </row>
    <row r="936" spans="1:58" x14ac:dyDescent="0.25">
      <c r="A936" s="2" t="s">
        <v>177</v>
      </c>
      <c r="B936" s="31">
        <v>40049</v>
      </c>
      <c r="C936" s="11" t="s">
        <v>843</v>
      </c>
      <c r="V936"/>
      <c r="AU936">
        <v>51.375</v>
      </c>
      <c r="BF936">
        <v>9.3125</v>
      </c>
    </row>
    <row r="937" spans="1:58" x14ac:dyDescent="0.25">
      <c r="A937" s="2" t="s">
        <v>177</v>
      </c>
      <c r="B937" s="31">
        <v>40071</v>
      </c>
      <c r="C937" s="11" t="s">
        <v>843</v>
      </c>
      <c r="V937"/>
      <c r="AU937">
        <v>71.962500000000006</v>
      </c>
      <c r="BF937">
        <v>9.5714285714285694</v>
      </c>
    </row>
    <row r="938" spans="1:58" x14ac:dyDescent="0.25">
      <c r="A938" s="2" t="s">
        <v>177</v>
      </c>
      <c r="B938" s="31">
        <v>40087</v>
      </c>
      <c r="C938" s="11" t="s">
        <v>843</v>
      </c>
      <c r="V938"/>
      <c r="AU938">
        <v>82.75</v>
      </c>
    </row>
    <row r="939" spans="1:58" x14ac:dyDescent="0.25">
      <c r="A939" s="2" t="s">
        <v>177</v>
      </c>
      <c r="B939" s="31">
        <v>40106</v>
      </c>
      <c r="C939" s="11" t="s">
        <v>843</v>
      </c>
      <c r="V939"/>
      <c r="AU939">
        <v>92</v>
      </c>
    </row>
    <row r="940" spans="1:58" x14ac:dyDescent="0.25">
      <c r="A940" s="2" t="s">
        <v>180</v>
      </c>
      <c r="B940" s="31">
        <v>40001</v>
      </c>
      <c r="C940" s="11" t="s">
        <v>900</v>
      </c>
      <c r="P940">
        <v>4.625</v>
      </c>
      <c r="V940"/>
      <c r="AU940">
        <v>24.625</v>
      </c>
      <c r="BF940">
        <v>5.1624999999999996</v>
      </c>
    </row>
    <row r="941" spans="1:58" x14ac:dyDescent="0.25">
      <c r="A941" s="2" t="s">
        <v>180</v>
      </c>
      <c r="B941" s="31">
        <v>40018</v>
      </c>
      <c r="C941" s="11" t="s">
        <v>900</v>
      </c>
      <c r="V941"/>
      <c r="AU941">
        <v>30.375</v>
      </c>
      <c r="BF941">
        <v>6.2125000000000004</v>
      </c>
    </row>
    <row r="942" spans="1:58" x14ac:dyDescent="0.25">
      <c r="A942" s="2" t="s">
        <v>180</v>
      </c>
      <c r="B942" s="31">
        <v>40031</v>
      </c>
      <c r="C942" s="11" t="s">
        <v>900</v>
      </c>
      <c r="V942"/>
      <c r="AU942">
        <v>31.5</v>
      </c>
      <c r="BF942">
        <v>7.4749999999999996</v>
      </c>
    </row>
    <row r="943" spans="1:58" x14ac:dyDescent="0.25">
      <c r="A943" s="2" t="s">
        <v>180</v>
      </c>
      <c r="B943" s="31">
        <v>40049</v>
      </c>
      <c r="C943" s="11" t="s">
        <v>900</v>
      </c>
      <c r="V943"/>
      <c r="AU943">
        <v>33.875</v>
      </c>
      <c r="BF943">
        <v>9.3571428571428594</v>
      </c>
    </row>
    <row r="944" spans="1:58" x14ac:dyDescent="0.25">
      <c r="A944" s="2" t="s">
        <v>180</v>
      </c>
      <c r="B944" s="31">
        <v>40071</v>
      </c>
      <c r="C944" s="11" t="s">
        <v>900</v>
      </c>
      <c r="V944"/>
      <c r="AU944">
        <v>53.5</v>
      </c>
      <c r="BF944">
        <v>9.8571428571428594</v>
      </c>
    </row>
    <row r="945" spans="1:58" x14ac:dyDescent="0.25">
      <c r="A945" s="2" t="s">
        <v>180</v>
      </c>
      <c r="B945" s="31">
        <v>40087</v>
      </c>
      <c r="C945" s="11" t="s">
        <v>900</v>
      </c>
      <c r="V945"/>
      <c r="AU945">
        <v>71.742857142857105</v>
      </c>
    </row>
    <row r="946" spans="1:58" x14ac:dyDescent="0.25">
      <c r="A946" s="2" t="s">
        <v>180</v>
      </c>
      <c r="B946" s="31">
        <v>40106</v>
      </c>
      <c r="C946" s="11" t="s">
        <v>900</v>
      </c>
      <c r="V946"/>
      <c r="AU946">
        <v>84.6666666666667</v>
      </c>
    </row>
    <row r="947" spans="1:58" x14ac:dyDescent="0.25">
      <c r="A947" s="2" t="s">
        <v>182</v>
      </c>
      <c r="B947" s="31">
        <v>40001</v>
      </c>
      <c r="C947" s="11" t="s">
        <v>907</v>
      </c>
      <c r="P947">
        <v>5.25</v>
      </c>
      <c r="V947"/>
      <c r="AU947">
        <v>25.25</v>
      </c>
      <c r="BF947">
        <v>4.5750000000000002</v>
      </c>
    </row>
    <row r="948" spans="1:58" x14ac:dyDescent="0.25">
      <c r="A948" s="2" t="s">
        <v>182</v>
      </c>
      <c r="B948" s="31">
        <v>40018</v>
      </c>
      <c r="C948" s="11" t="s">
        <v>907</v>
      </c>
      <c r="V948"/>
      <c r="AU948">
        <v>30.625</v>
      </c>
      <c r="BF948">
        <v>6.6749999999999998</v>
      </c>
    </row>
    <row r="949" spans="1:58" x14ac:dyDescent="0.25">
      <c r="A949" s="2" t="s">
        <v>182</v>
      </c>
      <c r="B949" s="31">
        <v>40031</v>
      </c>
      <c r="C949" s="11" t="s">
        <v>907</v>
      </c>
      <c r="V949"/>
      <c r="AU949">
        <v>32.375</v>
      </c>
      <c r="BF949">
        <v>7.875</v>
      </c>
    </row>
    <row r="950" spans="1:58" x14ac:dyDescent="0.25">
      <c r="A950" s="2" t="s">
        <v>182</v>
      </c>
      <c r="B950" s="31">
        <v>40049</v>
      </c>
      <c r="C950" s="11" t="s">
        <v>907</v>
      </c>
      <c r="V950"/>
      <c r="AU950">
        <v>56.375</v>
      </c>
      <c r="BF950">
        <v>8.3333333333333304</v>
      </c>
    </row>
    <row r="951" spans="1:58" x14ac:dyDescent="0.25">
      <c r="A951" s="2" t="s">
        <v>182</v>
      </c>
      <c r="B951" s="31">
        <v>40071</v>
      </c>
      <c r="C951" s="11" t="s">
        <v>907</v>
      </c>
      <c r="V951"/>
      <c r="AU951">
        <v>75.25</v>
      </c>
      <c r="BF951">
        <v>8.6</v>
      </c>
    </row>
    <row r="952" spans="1:58" x14ac:dyDescent="0.25">
      <c r="A952" s="2" t="s">
        <v>182</v>
      </c>
      <c r="B952" s="31">
        <v>40087</v>
      </c>
      <c r="C952" s="11" t="s">
        <v>907</v>
      </c>
      <c r="V952"/>
      <c r="AU952">
        <v>80.25</v>
      </c>
    </row>
    <row r="953" spans="1:58" x14ac:dyDescent="0.25">
      <c r="A953" s="2" t="s">
        <v>182</v>
      </c>
      <c r="B953" s="31">
        <v>40106</v>
      </c>
      <c r="C953" s="11" t="s">
        <v>907</v>
      </c>
      <c r="V953"/>
      <c r="AU953">
        <v>92</v>
      </c>
    </row>
    <row r="954" spans="1:58" x14ac:dyDescent="0.25">
      <c r="A954" s="2" t="s">
        <v>185</v>
      </c>
      <c r="B954" s="31">
        <v>40001</v>
      </c>
      <c r="C954" s="11" t="s">
        <v>901</v>
      </c>
      <c r="P954">
        <v>6.375</v>
      </c>
      <c r="V954"/>
      <c r="AU954">
        <v>26.375</v>
      </c>
      <c r="BF954">
        <v>4.9124999999999996</v>
      </c>
    </row>
    <row r="955" spans="1:58" x14ac:dyDescent="0.25">
      <c r="A955" s="2" t="s">
        <v>185</v>
      </c>
      <c r="B955" s="31">
        <v>40018</v>
      </c>
      <c r="C955" s="11" t="s">
        <v>901</v>
      </c>
      <c r="V955"/>
      <c r="AU955">
        <v>28.75</v>
      </c>
      <c r="BF955">
        <v>5.6875</v>
      </c>
    </row>
    <row r="956" spans="1:58" x14ac:dyDescent="0.25">
      <c r="A956" s="2" t="s">
        <v>185</v>
      </c>
      <c r="B956" s="31">
        <v>40031</v>
      </c>
      <c r="C956" s="11" t="s">
        <v>901</v>
      </c>
      <c r="V956"/>
      <c r="AU956">
        <v>29.75</v>
      </c>
      <c r="BF956">
        <v>6.6142857142857103</v>
      </c>
    </row>
    <row r="957" spans="1:58" x14ac:dyDescent="0.25">
      <c r="A957" s="2" t="s">
        <v>185</v>
      </c>
      <c r="B957" s="31">
        <v>40049</v>
      </c>
      <c r="C957" s="11" t="s">
        <v>901</v>
      </c>
      <c r="V957"/>
      <c r="AU957">
        <v>30.75</v>
      </c>
      <c r="BF957">
        <v>9</v>
      </c>
    </row>
    <row r="958" spans="1:58" x14ac:dyDescent="0.25">
      <c r="A958" s="2" t="s">
        <v>185</v>
      </c>
      <c r="B958" s="31">
        <v>40071</v>
      </c>
      <c r="C958" s="11" t="s">
        <v>901</v>
      </c>
      <c r="V958"/>
      <c r="AU958">
        <v>31.5</v>
      </c>
      <c r="BF958">
        <v>10.8333333333333</v>
      </c>
    </row>
    <row r="959" spans="1:58" x14ac:dyDescent="0.25">
      <c r="A959" s="2" t="s">
        <v>185</v>
      </c>
      <c r="B959" s="31">
        <v>40087</v>
      </c>
      <c r="C959" s="11" t="s">
        <v>901</v>
      </c>
      <c r="V959"/>
      <c r="AU959">
        <v>36.625</v>
      </c>
    </row>
    <row r="960" spans="1:58" x14ac:dyDescent="0.25">
      <c r="A960" s="2" t="s">
        <v>185</v>
      </c>
      <c r="B960" s="31">
        <v>40106</v>
      </c>
      <c r="C960" s="11" t="s">
        <v>901</v>
      </c>
      <c r="V960"/>
      <c r="AU960">
        <v>53.4</v>
      </c>
    </row>
    <row r="961" spans="1:58" x14ac:dyDescent="0.25">
      <c r="A961" s="2" t="s">
        <v>188</v>
      </c>
      <c r="B961" s="31">
        <v>40001</v>
      </c>
      <c r="C961" s="11" t="s">
        <v>902</v>
      </c>
      <c r="P961">
        <v>5</v>
      </c>
      <c r="V961"/>
      <c r="AU961">
        <v>25</v>
      </c>
      <c r="BF961">
        <v>5</v>
      </c>
    </row>
    <row r="962" spans="1:58" x14ac:dyDescent="0.25">
      <c r="A962" s="2" t="s">
        <v>188</v>
      </c>
      <c r="B962" s="31">
        <v>40018</v>
      </c>
      <c r="C962" s="11" t="s">
        <v>902</v>
      </c>
      <c r="V962"/>
      <c r="AU962">
        <v>30.25</v>
      </c>
      <c r="BF962">
        <v>6.5750000000000002</v>
      </c>
    </row>
    <row r="963" spans="1:58" x14ac:dyDescent="0.25">
      <c r="A963" s="2" t="s">
        <v>188</v>
      </c>
      <c r="B963" s="31">
        <v>40031</v>
      </c>
      <c r="C963" s="11" t="s">
        <v>902</v>
      </c>
      <c r="V963"/>
      <c r="AU963">
        <v>32</v>
      </c>
      <c r="BF963">
        <v>7.5250000000000004</v>
      </c>
    </row>
    <row r="964" spans="1:58" x14ac:dyDescent="0.25">
      <c r="A964" s="2" t="s">
        <v>188</v>
      </c>
      <c r="B964" s="31">
        <v>40049</v>
      </c>
      <c r="C964" s="11" t="s">
        <v>902</v>
      </c>
      <c r="V964"/>
      <c r="AU964">
        <v>57</v>
      </c>
      <c r="BF964">
        <v>8.25</v>
      </c>
    </row>
    <row r="965" spans="1:58" x14ac:dyDescent="0.25">
      <c r="A965" s="2" t="s">
        <v>188</v>
      </c>
      <c r="B965" s="31">
        <v>40071</v>
      </c>
      <c r="C965" s="11" t="s">
        <v>902</v>
      </c>
      <c r="V965"/>
      <c r="AU965">
        <v>77.75</v>
      </c>
      <c r="BF965">
        <v>8.25</v>
      </c>
    </row>
    <row r="966" spans="1:58" x14ac:dyDescent="0.25">
      <c r="A966" s="2" t="s">
        <v>188</v>
      </c>
      <c r="B966" s="31">
        <v>40087</v>
      </c>
      <c r="C966" s="11" t="s">
        <v>902</v>
      </c>
      <c r="V966"/>
      <c r="AU966">
        <v>85.75</v>
      </c>
    </row>
    <row r="967" spans="1:58" x14ac:dyDescent="0.25">
      <c r="A967" s="2" t="s">
        <v>188</v>
      </c>
      <c r="B967" s="31">
        <v>40106</v>
      </c>
      <c r="C967" s="11" t="s">
        <v>902</v>
      </c>
      <c r="V967"/>
      <c r="AU967">
        <v>92</v>
      </c>
    </row>
    <row r="968" spans="1:58" x14ac:dyDescent="0.25">
      <c r="A968" s="2" t="s">
        <v>191</v>
      </c>
      <c r="B968" s="31">
        <v>40001</v>
      </c>
      <c r="C968" s="11" t="s">
        <v>903</v>
      </c>
      <c r="P968">
        <v>4.75</v>
      </c>
      <c r="V968"/>
      <c r="AU968">
        <v>24.75</v>
      </c>
      <c r="BF968">
        <v>4.4375</v>
      </c>
    </row>
    <row r="969" spans="1:58" x14ac:dyDescent="0.25">
      <c r="A969" s="2" t="s">
        <v>191</v>
      </c>
      <c r="B969" s="31">
        <v>40018</v>
      </c>
      <c r="C969" s="11" t="s">
        <v>903</v>
      </c>
      <c r="V969"/>
      <c r="AU969">
        <v>31.375</v>
      </c>
      <c r="BF969">
        <v>6.2374999999999998</v>
      </c>
    </row>
    <row r="970" spans="1:58" x14ac:dyDescent="0.25">
      <c r="A970" s="2" t="s">
        <v>191</v>
      </c>
      <c r="B970" s="31">
        <v>40031</v>
      </c>
      <c r="C970" s="11" t="s">
        <v>903</v>
      </c>
      <c r="V970"/>
      <c r="AU970">
        <v>32.375</v>
      </c>
      <c r="BF970">
        <v>7.2625000000000002</v>
      </c>
    </row>
    <row r="971" spans="1:58" x14ac:dyDescent="0.25">
      <c r="A971" s="2" t="s">
        <v>191</v>
      </c>
      <c r="B971" s="31">
        <v>40049</v>
      </c>
      <c r="C971" s="11" t="s">
        <v>903</v>
      </c>
      <c r="V971"/>
      <c r="AU971">
        <v>54.875</v>
      </c>
      <c r="BF971">
        <v>7.75</v>
      </c>
    </row>
    <row r="972" spans="1:58" x14ac:dyDescent="0.25">
      <c r="A972" s="2" t="s">
        <v>191</v>
      </c>
      <c r="B972" s="31">
        <v>40071</v>
      </c>
      <c r="C972" s="11" t="s">
        <v>903</v>
      </c>
      <c r="V972"/>
      <c r="AU972">
        <v>74.25</v>
      </c>
      <c r="BF972">
        <v>7.75</v>
      </c>
    </row>
    <row r="973" spans="1:58" x14ac:dyDescent="0.25">
      <c r="A973" s="2" t="s">
        <v>191</v>
      </c>
      <c r="B973" s="31">
        <v>40087</v>
      </c>
      <c r="C973" s="11" t="s">
        <v>903</v>
      </c>
      <c r="V973"/>
      <c r="AU973">
        <v>82.3125</v>
      </c>
    </row>
    <row r="974" spans="1:58" x14ac:dyDescent="0.25">
      <c r="A974" s="2" t="s">
        <v>191</v>
      </c>
      <c r="B974" s="31">
        <v>40106</v>
      </c>
      <c r="C974" s="11" t="s">
        <v>903</v>
      </c>
      <c r="V974"/>
      <c r="AU974">
        <v>92.142857142857096</v>
      </c>
    </row>
    <row r="975" spans="1:58" x14ac:dyDescent="0.25">
      <c r="A975" s="2" t="s">
        <v>194</v>
      </c>
      <c r="B975" s="31">
        <v>40001</v>
      </c>
      <c r="C975" s="11" t="s">
        <v>904</v>
      </c>
      <c r="P975">
        <v>6.125</v>
      </c>
      <c r="V975"/>
      <c r="AU975">
        <v>26.125</v>
      </c>
      <c r="BF975">
        <v>4.5125000000000002</v>
      </c>
    </row>
    <row r="976" spans="1:58" x14ac:dyDescent="0.25">
      <c r="A976" s="2" t="s">
        <v>194</v>
      </c>
      <c r="B976" s="31">
        <v>40018</v>
      </c>
      <c r="C976" s="11" t="s">
        <v>904</v>
      </c>
      <c r="V976"/>
      <c r="AU976">
        <v>28.75</v>
      </c>
      <c r="BF976">
        <v>5.5625</v>
      </c>
    </row>
    <row r="977" spans="1:58" x14ac:dyDescent="0.25">
      <c r="A977" s="2" t="s">
        <v>194</v>
      </c>
      <c r="B977" s="31">
        <v>40031</v>
      </c>
      <c r="C977" s="11" t="s">
        <v>904</v>
      </c>
      <c r="V977"/>
      <c r="AU977">
        <v>30.125</v>
      </c>
      <c r="BF977">
        <v>7.1</v>
      </c>
    </row>
    <row r="978" spans="1:58" x14ac:dyDescent="0.25">
      <c r="A978" s="2" t="s">
        <v>194</v>
      </c>
      <c r="B978" s="31">
        <v>40049</v>
      </c>
      <c r="C978" s="11" t="s">
        <v>904</v>
      </c>
      <c r="V978"/>
      <c r="AU978">
        <v>31.5</v>
      </c>
      <c r="BF978">
        <v>9.0142857142857107</v>
      </c>
    </row>
    <row r="979" spans="1:58" x14ac:dyDescent="0.25">
      <c r="A979" s="2" t="s">
        <v>194</v>
      </c>
      <c r="B979" s="31">
        <v>40071</v>
      </c>
      <c r="C979" s="11" t="s">
        <v>904</v>
      </c>
      <c r="V979"/>
      <c r="AU979">
        <v>39.625</v>
      </c>
      <c r="BF979">
        <v>11.4166666666667</v>
      </c>
    </row>
    <row r="980" spans="1:58" x14ac:dyDescent="0.25">
      <c r="A980" s="2" t="s">
        <v>194</v>
      </c>
      <c r="B980" s="31">
        <v>40087</v>
      </c>
      <c r="C980" s="11" t="s">
        <v>904</v>
      </c>
      <c r="V980"/>
      <c r="AU980">
        <v>80.75</v>
      </c>
    </row>
    <row r="981" spans="1:58" x14ac:dyDescent="0.25">
      <c r="A981" s="2" t="s">
        <v>194</v>
      </c>
      <c r="B981" s="31">
        <v>40106</v>
      </c>
      <c r="C981" s="11" t="s">
        <v>904</v>
      </c>
      <c r="V981"/>
      <c r="AU981">
        <v>85</v>
      </c>
    </row>
    <row r="982" spans="1:58" x14ac:dyDescent="0.25">
      <c r="A982" s="2" t="s">
        <v>197</v>
      </c>
      <c r="B982" s="31">
        <v>40001</v>
      </c>
      <c r="C982" s="11" t="s">
        <v>905</v>
      </c>
      <c r="P982">
        <v>5.5</v>
      </c>
      <c r="V982"/>
      <c r="AU982">
        <v>25.5</v>
      </c>
      <c r="BF982">
        <v>5</v>
      </c>
    </row>
    <row r="983" spans="1:58" x14ac:dyDescent="0.25">
      <c r="A983" s="2" t="s">
        <v>197</v>
      </c>
      <c r="B983" s="31">
        <v>40018</v>
      </c>
      <c r="C983" s="11" t="s">
        <v>905</v>
      </c>
      <c r="V983"/>
      <c r="AU983">
        <v>30.571428571428601</v>
      </c>
      <c r="BF983">
        <v>5.9625000000000004</v>
      </c>
    </row>
    <row r="984" spans="1:58" x14ac:dyDescent="0.25">
      <c r="A984" s="2" t="s">
        <v>197</v>
      </c>
      <c r="B984" s="31">
        <v>40031</v>
      </c>
      <c r="C984" s="11" t="s">
        <v>905</v>
      </c>
      <c r="V984"/>
      <c r="AU984">
        <v>33.5</v>
      </c>
      <c r="BF984">
        <v>7.1</v>
      </c>
    </row>
    <row r="985" spans="1:58" x14ac:dyDescent="0.25">
      <c r="A985" s="2" t="s">
        <v>197</v>
      </c>
      <c r="B985" s="31">
        <v>40049</v>
      </c>
      <c r="C985" s="11" t="s">
        <v>905</v>
      </c>
      <c r="V985"/>
      <c r="AU985">
        <v>55.75</v>
      </c>
      <c r="BF985">
        <v>8</v>
      </c>
    </row>
    <row r="986" spans="1:58" x14ac:dyDescent="0.25">
      <c r="A986" s="2" t="s">
        <v>197</v>
      </c>
      <c r="B986" s="31">
        <v>40071</v>
      </c>
      <c r="C986" s="11" t="s">
        <v>905</v>
      </c>
      <c r="V986"/>
      <c r="AU986">
        <v>71.75</v>
      </c>
      <c r="BF986">
        <v>8</v>
      </c>
    </row>
    <row r="987" spans="1:58" x14ac:dyDescent="0.25">
      <c r="A987" s="2" t="s">
        <v>197</v>
      </c>
      <c r="B987" s="31">
        <v>40087</v>
      </c>
      <c r="C987" s="11" t="s">
        <v>905</v>
      </c>
      <c r="V987"/>
      <c r="AU987">
        <v>81.5</v>
      </c>
    </row>
    <row r="988" spans="1:58" x14ac:dyDescent="0.25">
      <c r="A988" s="2" t="s">
        <v>197</v>
      </c>
      <c r="B988" s="31">
        <v>40106</v>
      </c>
      <c r="C988" s="11" t="s">
        <v>905</v>
      </c>
      <c r="V988"/>
      <c r="AU988">
        <v>92</v>
      </c>
    </row>
    <row r="989" spans="1:58" x14ac:dyDescent="0.25">
      <c r="A989" s="2" t="s">
        <v>200</v>
      </c>
      <c r="B989" s="31">
        <v>40001</v>
      </c>
      <c r="C989" s="11" t="s">
        <v>863</v>
      </c>
      <c r="P989">
        <v>4.625</v>
      </c>
      <c r="V989"/>
      <c r="AU989">
        <v>24.625</v>
      </c>
      <c r="BF989">
        <v>4.4124999999999996</v>
      </c>
    </row>
    <row r="990" spans="1:58" x14ac:dyDescent="0.25">
      <c r="A990" s="2" t="s">
        <v>200</v>
      </c>
      <c r="B990" s="31">
        <v>40018</v>
      </c>
      <c r="C990" s="11" t="s">
        <v>863</v>
      </c>
      <c r="V990"/>
      <c r="AU990">
        <v>30.5</v>
      </c>
      <c r="BF990">
        <v>5.7125000000000004</v>
      </c>
    </row>
    <row r="991" spans="1:58" x14ac:dyDescent="0.25">
      <c r="A991" s="2" t="s">
        <v>200</v>
      </c>
      <c r="B991" s="31">
        <v>40031</v>
      </c>
      <c r="C991" s="11" t="s">
        <v>863</v>
      </c>
      <c r="V991"/>
      <c r="AU991">
        <v>31.5</v>
      </c>
      <c r="BF991">
        <v>7.2249999999999996</v>
      </c>
    </row>
    <row r="992" spans="1:58" x14ac:dyDescent="0.25">
      <c r="A992" s="2" t="s">
        <v>200</v>
      </c>
      <c r="B992" s="31">
        <v>40049</v>
      </c>
      <c r="C992" s="11" t="s">
        <v>863</v>
      </c>
      <c r="V992"/>
      <c r="AU992">
        <v>36.75</v>
      </c>
      <c r="BF992">
        <v>9.25</v>
      </c>
    </row>
    <row r="993" spans="1:58" x14ac:dyDescent="0.25">
      <c r="A993" s="2" t="s">
        <v>200</v>
      </c>
      <c r="B993" s="31">
        <v>40071</v>
      </c>
      <c r="C993" s="11" t="s">
        <v>863</v>
      </c>
      <c r="V993"/>
      <c r="AU993">
        <v>69.375</v>
      </c>
      <c r="BF993">
        <v>9.5</v>
      </c>
    </row>
    <row r="994" spans="1:58" x14ac:dyDescent="0.25">
      <c r="A994" s="2" t="s">
        <v>200</v>
      </c>
      <c r="B994" s="31">
        <v>40087</v>
      </c>
      <c r="C994" s="11" t="s">
        <v>863</v>
      </c>
      <c r="V994"/>
      <c r="AU994">
        <v>80.5</v>
      </c>
    </row>
    <row r="995" spans="1:58" x14ac:dyDescent="0.25">
      <c r="A995" s="2" t="s">
        <v>200</v>
      </c>
      <c r="B995" s="31">
        <v>40106</v>
      </c>
      <c r="C995" s="11" t="s">
        <v>863</v>
      </c>
      <c r="V995"/>
      <c r="AU995">
        <v>90.571428571428598</v>
      </c>
    </row>
    <row r="996" spans="1:58" x14ac:dyDescent="0.25">
      <c r="A996" s="2" t="s">
        <v>203</v>
      </c>
      <c r="B996" s="31">
        <v>40001</v>
      </c>
      <c r="C996" s="11" t="s">
        <v>906</v>
      </c>
      <c r="P996">
        <v>5.5</v>
      </c>
      <c r="V996"/>
      <c r="AU996">
        <v>25.5</v>
      </c>
      <c r="BF996">
        <v>5.2374999999999998</v>
      </c>
    </row>
    <row r="997" spans="1:58" x14ac:dyDescent="0.25">
      <c r="A997" s="2" t="s">
        <v>203</v>
      </c>
      <c r="B997" s="31">
        <v>40018</v>
      </c>
      <c r="C997" s="11" t="s">
        <v>906</v>
      </c>
      <c r="V997"/>
      <c r="AU997">
        <v>30.875</v>
      </c>
      <c r="BF997">
        <v>6.9749999999999996</v>
      </c>
    </row>
    <row r="998" spans="1:58" x14ac:dyDescent="0.25">
      <c r="A998" s="2" t="s">
        <v>203</v>
      </c>
      <c r="B998" s="31">
        <v>40031</v>
      </c>
      <c r="C998" s="11" t="s">
        <v>906</v>
      </c>
      <c r="V998"/>
      <c r="AU998">
        <v>32.5</v>
      </c>
      <c r="BF998">
        <v>7.85</v>
      </c>
    </row>
    <row r="999" spans="1:58" x14ac:dyDescent="0.25">
      <c r="A999" s="2" t="s">
        <v>203</v>
      </c>
      <c r="B999" s="31">
        <v>40049</v>
      </c>
      <c r="C999" s="11" t="s">
        <v>906</v>
      </c>
      <c r="V999"/>
      <c r="AU999">
        <v>61.75</v>
      </c>
      <c r="BF999">
        <v>8</v>
      </c>
    </row>
    <row r="1000" spans="1:58" x14ac:dyDescent="0.25">
      <c r="A1000" s="2" t="s">
        <v>203</v>
      </c>
      <c r="B1000" s="31">
        <v>40071</v>
      </c>
      <c r="C1000" s="11" t="s">
        <v>906</v>
      </c>
      <c r="V1000"/>
      <c r="AU1000">
        <v>75.4375</v>
      </c>
      <c r="BF1000">
        <v>8.1666666666666696</v>
      </c>
    </row>
    <row r="1001" spans="1:58" x14ac:dyDescent="0.25">
      <c r="A1001" s="2" t="s">
        <v>203</v>
      </c>
      <c r="B1001" s="31">
        <v>40087</v>
      </c>
      <c r="C1001" s="11" t="s">
        <v>906</v>
      </c>
      <c r="V1001"/>
      <c r="AU1001">
        <v>83</v>
      </c>
    </row>
    <row r="1002" spans="1:58" x14ac:dyDescent="0.25">
      <c r="A1002" s="2" t="s">
        <v>203</v>
      </c>
      <c r="B1002" s="31">
        <v>40106</v>
      </c>
      <c r="C1002" s="11" t="s">
        <v>906</v>
      </c>
      <c r="V1002"/>
      <c r="AU1002">
        <v>92.625</v>
      </c>
    </row>
    <row r="1003" spans="1:58" x14ac:dyDescent="0.25">
      <c r="A1003" s="2" t="s">
        <v>160</v>
      </c>
      <c r="B1003" s="31">
        <v>40070</v>
      </c>
      <c r="C1003" s="11" t="s">
        <v>896</v>
      </c>
      <c r="V1003"/>
      <c r="AU1003">
        <v>30.125</v>
      </c>
      <c r="BF1003">
        <v>6.4124999999999996</v>
      </c>
    </row>
    <row r="1004" spans="1:58" x14ac:dyDescent="0.25">
      <c r="A1004" s="2" t="s">
        <v>160</v>
      </c>
      <c r="B1004" s="31">
        <v>40087</v>
      </c>
      <c r="C1004" s="11" t="s">
        <v>896</v>
      </c>
      <c r="V1004"/>
      <c r="AU1004">
        <v>41.75</v>
      </c>
      <c r="BF1004">
        <v>8</v>
      </c>
    </row>
    <row r="1005" spans="1:58" x14ac:dyDescent="0.25">
      <c r="A1005" s="2" t="s">
        <v>160</v>
      </c>
      <c r="B1005" s="31">
        <v>40107</v>
      </c>
      <c r="C1005" s="11" t="s">
        <v>896</v>
      </c>
      <c r="V1005"/>
      <c r="AU1005">
        <v>77.285714285714306</v>
      </c>
      <c r="BF1005">
        <v>8</v>
      </c>
    </row>
    <row r="1006" spans="1:58" x14ac:dyDescent="0.25">
      <c r="A1006" s="2" t="s">
        <v>160</v>
      </c>
      <c r="B1006" s="31">
        <v>40133</v>
      </c>
      <c r="C1006" s="11" t="s">
        <v>896</v>
      </c>
      <c r="V1006"/>
    </row>
    <row r="1007" spans="1:58" x14ac:dyDescent="0.25">
      <c r="A1007" s="2" t="s">
        <v>163</v>
      </c>
      <c r="B1007" s="31">
        <v>40070</v>
      </c>
      <c r="C1007" s="11" t="s">
        <v>897</v>
      </c>
      <c r="V1007"/>
      <c r="AU1007">
        <v>31.25</v>
      </c>
      <c r="BF1007">
        <v>6.1124999999999998</v>
      </c>
    </row>
    <row r="1008" spans="1:58" x14ac:dyDescent="0.25">
      <c r="A1008" s="2" t="s">
        <v>163</v>
      </c>
      <c r="B1008" s="31">
        <v>40087</v>
      </c>
      <c r="C1008" s="11" t="s">
        <v>897</v>
      </c>
      <c r="V1008"/>
      <c r="AU1008">
        <v>57.428571428571402</v>
      </c>
      <c r="BF1008">
        <v>7</v>
      </c>
    </row>
    <row r="1009" spans="1:58" x14ac:dyDescent="0.25">
      <c r="A1009" s="2" t="s">
        <v>163</v>
      </c>
      <c r="B1009" s="31">
        <v>40107</v>
      </c>
      <c r="C1009" s="11" t="s">
        <v>897</v>
      </c>
      <c r="V1009"/>
      <c r="AU1009">
        <v>79.25</v>
      </c>
      <c r="BF1009">
        <v>7</v>
      </c>
    </row>
    <row r="1010" spans="1:58" x14ac:dyDescent="0.25">
      <c r="A1010" s="2" t="s">
        <v>163</v>
      </c>
      <c r="B1010" s="31">
        <v>40133</v>
      </c>
      <c r="C1010" s="11" t="s">
        <v>897</v>
      </c>
      <c r="V1010"/>
    </row>
    <row r="1011" spans="1:58" x14ac:dyDescent="0.25">
      <c r="A1011" s="2" t="s">
        <v>166</v>
      </c>
      <c r="B1011" s="31">
        <v>40070</v>
      </c>
      <c r="C1011" s="11" t="s">
        <v>895</v>
      </c>
      <c r="V1011"/>
      <c r="AU1011">
        <v>30.875</v>
      </c>
      <c r="BF1011">
        <v>6.2750000000000004</v>
      </c>
    </row>
    <row r="1012" spans="1:58" x14ac:dyDescent="0.25">
      <c r="A1012" s="2" t="s">
        <v>166</v>
      </c>
      <c r="B1012" s="31">
        <v>40087</v>
      </c>
      <c r="C1012" s="11" t="s">
        <v>895</v>
      </c>
      <c r="V1012"/>
      <c r="AU1012">
        <v>44.125</v>
      </c>
      <c r="BF1012">
        <v>7.75</v>
      </c>
    </row>
    <row r="1013" spans="1:58" x14ac:dyDescent="0.25">
      <c r="A1013" s="2" t="s">
        <v>166</v>
      </c>
      <c r="B1013" s="31">
        <v>40107</v>
      </c>
      <c r="C1013" s="11" t="s">
        <v>895</v>
      </c>
      <c r="V1013"/>
      <c r="AU1013">
        <v>80.75</v>
      </c>
      <c r="BF1013">
        <v>7.75</v>
      </c>
    </row>
    <row r="1014" spans="1:58" x14ac:dyDescent="0.25">
      <c r="A1014" s="2" t="s">
        <v>166</v>
      </c>
      <c r="B1014" s="31">
        <v>40133</v>
      </c>
      <c r="C1014" s="11" t="s">
        <v>895</v>
      </c>
      <c r="V1014"/>
    </row>
    <row r="1015" spans="1:58" x14ac:dyDescent="0.25">
      <c r="A1015" s="2" t="s">
        <v>169</v>
      </c>
      <c r="B1015" s="31">
        <v>40070</v>
      </c>
      <c r="C1015" s="11" t="s">
        <v>898</v>
      </c>
      <c r="V1015"/>
      <c r="AU1015">
        <v>31.5</v>
      </c>
      <c r="BF1015">
        <v>6.3624999999999998</v>
      </c>
    </row>
    <row r="1016" spans="1:58" x14ac:dyDescent="0.25">
      <c r="A1016" s="2" t="s">
        <v>169</v>
      </c>
      <c r="B1016" s="31">
        <v>40087</v>
      </c>
      <c r="C1016" s="11" t="s">
        <v>898</v>
      </c>
      <c r="V1016"/>
      <c r="AU1016">
        <v>57.375</v>
      </c>
      <c r="BF1016">
        <v>7.125</v>
      </c>
    </row>
    <row r="1017" spans="1:58" x14ac:dyDescent="0.25">
      <c r="A1017" s="2" t="s">
        <v>169</v>
      </c>
      <c r="B1017" s="31">
        <v>40107</v>
      </c>
      <c r="C1017" s="11" t="s">
        <v>898</v>
      </c>
      <c r="V1017"/>
      <c r="AU1017">
        <v>81.75</v>
      </c>
      <c r="BF1017">
        <v>7.125</v>
      </c>
    </row>
    <row r="1018" spans="1:58" x14ac:dyDescent="0.25">
      <c r="A1018" s="2" t="s">
        <v>169</v>
      </c>
      <c r="B1018" s="31">
        <v>40133</v>
      </c>
      <c r="C1018" s="11" t="s">
        <v>898</v>
      </c>
      <c r="V1018"/>
      <c r="BF1018">
        <v>9</v>
      </c>
    </row>
    <row r="1019" spans="1:58" x14ac:dyDescent="0.25">
      <c r="A1019" s="2" t="s">
        <v>172</v>
      </c>
      <c r="B1019" s="31">
        <v>40070</v>
      </c>
      <c r="C1019" s="11" t="s">
        <v>864</v>
      </c>
      <c r="V1019"/>
      <c r="AU1019">
        <v>31.875</v>
      </c>
      <c r="BF1019">
        <v>6.25</v>
      </c>
    </row>
    <row r="1020" spans="1:58" x14ac:dyDescent="0.25">
      <c r="A1020" s="2" t="s">
        <v>172</v>
      </c>
      <c r="B1020" s="31">
        <v>40087</v>
      </c>
      <c r="C1020" s="11" t="s">
        <v>864</v>
      </c>
      <c r="V1020"/>
      <c r="AU1020">
        <v>63.875</v>
      </c>
      <c r="BF1020">
        <v>6.75</v>
      </c>
    </row>
    <row r="1021" spans="1:58" x14ac:dyDescent="0.25">
      <c r="A1021" s="2" t="s">
        <v>172</v>
      </c>
      <c r="B1021" s="31">
        <v>40107</v>
      </c>
      <c r="C1021" s="11" t="s">
        <v>864</v>
      </c>
      <c r="V1021"/>
      <c r="AU1021">
        <v>84.5</v>
      </c>
      <c r="BF1021">
        <v>6.75</v>
      </c>
    </row>
    <row r="1022" spans="1:58" x14ac:dyDescent="0.25">
      <c r="A1022" s="2" t="s">
        <v>172</v>
      </c>
      <c r="B1022" s="31">
        <v>40133</v>
      </c>
      <c r="C1022" s="11" t="s">
        <v>864</v>
      </c>
      <c r="V1022"/>
    </row>
    <row r="1023" spans="1:58" x14ac:dyDescent="0.25">
      <c r="A1023" s="2" t="s">
        <v>175</v>
      </c>
      <c r="B1023" s="31">
        <v>40070</v>
      </c>
      <c r="C1023" s="11" t="s">
        <v>899</v>
      </c>
      <c r="V1023"/>
      <c r="AU1023">
        <v>31</v>
      </c>
      <c r="BF1023">
        <v>6.3624999999999998</v>
      </c>
    </row>
    <row r="1024" spans="1:58" x14ac:dyDescent="0.25">
      <c r="A1024" s="2" t="s">
        <v>175</v>
      </c>
      <c r="B1024" s="31">
        <v>40087</v>
      </c>
      <c r="C1024" s="11" t="s">
        <v>899</v>
      </c>
      <c r="V1024"/>
      <c r="AU1024">
        <v>56.625</v>
      </c>
      <c r="BF1024">
        <v>7.5</v>
      </c>
    </row>
    <row r="1025" spans="1:58" x14ac:dyDescent="0.25">
      <c r="A1025" s="2" t="s">
        <v>175</v>
      </c>
      <c r="B1025" s="31">
        <v>40107</v>
      </c>
      <c r="C1025" s="11" t="s">
        <v>899</v>
      </c>
      <c r="V1025"/>
      <c r="AU1025">
        <v>83.75</v>
      </c>
      <c r="BF1025">
        <v>7.5</v>
      </c>
    </row>
    <row r="1026" spans="1:58" x14ac:dyDescent="0.25">
      <c r="A1026" s="2" t="s">
        <v>175</v>
      </c>
      <c r="B1026" s="31">
        <v>40133</v>
      </c>
      <c r="C1026" s="11" t="s">
        <v>899</v>
      </c>
      <c r="V1026"/>
    </row>
    <row r="1027" spans="1:58" x14ac:dyDescent="0.25">
      <c r="A1027" s="2" t="s">
        <v>178</v>
      </c>
      <c r="B1027" s="31">
        <v>40070</v>
      </c>
      <c r="C1027" s="11" t="s">
        <v>843</v>
      </c>
      <c r="V1027"/>
      <c r="AU1027">
        <v>30.75</v>
      </c>
      <c r="BF1027">
        <v>6.2</v>
      </c>
    </row>
    <row r="1028" spans="1:58" x14ac:dyDescent="0.25">
      <c r="A1028" s="2" t="s">
        <v>178</v>
      </c>
      <c r="B1028" s="31">
        <v>40087</v>
      </c>
      <c r="C1028" s="11" t="s">
        <v>843</v>
      </c>
      <c r="V1028"/>
      <c r="AU1028">
        <v>48.5</v>
      </c>
      <c r="BF1028">
        <v>8</v>
      </c>
    </row>
    <row r="1029" spans="1:58" x14ac:dyDescent="0.25">
      <c r="A1029" s="2" t="s">
        <v>178</v>
      </c>
      <c r="B1029" s="31">
        <v>40107</v>
      </c>
      <c r="C1029" s="11" t="s">
        <v>843</v>
      </c>
      <c r="V1029"/>
      <c r="AU1029">
        <v>79.75</v>
      </c>
      <c r="BF1029">
        <v>8</v>
      </c>
    </row>
    <row r="1030" spans="1:58" x14ac:dyDescent="0.25">
      <c r="A1030" s="2" t="s">
        <v>178</v>
      </c>
      <c r="B1030" s="31">
        <v>40133</v>
      </c>
      <c r="C1030" s="11" t="s">
        <v>843</v>
      </c>
      <c r="V1030"/>
    </row>
    <row r="1031" spans="1:58" x14ac:dyDescent="0.25">
      <c r="A1031" s="2" t="s">
        <v>181</v>
      </c>
      <c r="B1031" s="31">
        <v>40070</v>
      </c>
      <c r="C1031" s="11" t="s">
        <v>900</v>
      </c>
      <c r="V1031"/>
      <c r="AU1031">
        <v>31.25</v>
      </c>
      <c r="BF1031">
        <v>6.3125</v>
      </c>
    </row>
    <row r="1032" spans="1:58" x14ac:dyDescent="0.25">
      <c r="A1032" s="2" t="s">
        <v>181</v>
      </c>
      <c r="B1032" s="31">
        <v>40087</v>
      </c>
      <c r="C1032" s="11" t="s">
        <v>900</v>
      </c>
      <c r="V1032"/>
      <c r="AU1032">
        <v>34.375</v>
      </c>
      <c r="BF1032">
        <v>8</v>
      </c>
    </row>
    <row r="1033" spans="1:58" x14ac:dyDescent="0.25">
      <c r="A1033" s="2" t="s">
        <v>181</v>
      </c>
      <c r="B1033" s="31">
        <v>40107</v>
      </c>
      <c r="C1033" s="11" t="s">
        <v>900</v>
      </c>
      <c r="V1033"/>
      <c r="AU1033">
        <v>71.75</v>
      </c>
      <c r="BF1033">
        <v>8.125</v>
      </c>
    </row>
    <row r="1034" spans="1:58" x14ac:dyDescent="0.25">
      <c r="A1034" s="2" t="s">
        <v>181</v>
      </c>
      <c r="B1034" s="31">
        <v>40133</v>
      </c>
      <c r="C1034" s="11" t="s">
        <v>900</v>
      </c>
      <c r="V1034"/>
    </row>
    <row r="1035" spans="1:58" x14ac:dyDescent="0.25">
      <c r="A1035" s="2" t="s">
        <v>183</v>
      </c>
      <c r="B1035" s="31">
        <v>40070</v>
      </c>
      <c r="C1035" s="11" t="s">
        <v>907</v>
      </c>
      <c r="V1035"/>
      <c r="AU1035">
        <v>31</v>
      </c>
      <c r="BF1035">
        <v>6.4375</v>
      </c>
    </row>
    <row r="1036" spans="1:58" x14ac:dyDescent="0.25">
      <c r="A1036" s="2" t="s">
        <v>183</v>
      </c>
      <c r="B1036" s="31">
        <v>40087</v>
      </c>
      <c r="C1036" s="11" t="s">
        <v>907</v>
      </c>
      <c r="V1036"/>
      <c r="AU1036">
        <v>54.625</v>
      </c>
      <c r="BF1036">
        <v>7.375</v>
      </c>
    </row>
    <row r="1037" spans="1:58" x14ac:dyDescent="0.25">
      <c r="A1037" s="2" t="s">
        <v>183</v>
      </c>
      <c r="B1037" s="31">
        <v>40107</v>
      </c>
      <c r="C1037" s="11" t="s">
        <v>907</v>
      </c>
      <c r="V1037"/>
      <c r="AU1037">
        <v>81.857142857142904</v>
      </c>
      <c r="BF1037">
        <v>7.375</v>
      </c>
    </row>
    <row r="1038" spans="1:58" x14ac:dyDescent="0.25">
      <c r="A1038" s="2" t="s">
        <v>183</v>
      </c>
      <c r="B1038" s="31">
        <v>40133</v>
      </c>
      <c r="C1038" s="11" t="s">
        <v>907</v>
      </c>
      <c r="V1038"/>
    </row>
    <row r="1039" spans="1:58" x14ac:dyDescent="0.25">
      <c r="A1039" s="2" t="s">
        <v>186</v>
      </c>
      <c r="B1039" s="31">
        <v>40070</v>
      </c>
      <c r="C1039" s="11" t="s">
        <v>901</v>
      </c>
      <c r="V1039"/>
      <c r="AU1039">
        <v>30</v>
      </c>
      <c r="BF1039">
        <v>5.4749999999999996</v>
      </c>
    </row>
    <row r="1040" spans="1:58" x14ac:dyDescent="0.25">
      <c r="A1040" s="2" t="s">
        <v>186</v>
      </c>
      <c r="B1040" s="31">
        <v>40087</v>
      </c>
      <c r="C1040" s="11" t="s">
        <v>901</v>
      </c>
      <c r="V1040"/>
      <c r="AU1040">
        <v>30</v>
      </c>
      <c r="BF1040">
        <v>7.625</v>
      </c>
    </row>
    <row r="1041" spans="1:58" x14ac:dyDescent="0.25">
      <c r="A1041" s="2" t="s">
        <v>186</v>
      </c>
      <c r="B1041" s="31">
        <v>40107</v>
      </c>
      <c r="C1041" s="11" t="s">
        <v>901</v>
      </c>
      <c r="V1041"/>
      <c r="AU1041">
        <v>30.375</v>
      </c>
      <c r="BF1041">
        <v>8.75</v>
      </c>
    </row>
    <row r="1042" spans="1:58" x14ac:dyDescent="0.25">
      <c r="A1042" s="2" t="s">
        <v>186</v>
      </c>
      <c r="B1042" s="31">
        <v>40133</v>
      </c>
      <c r="C1042" s="11" t="s">
        <v>901</v>
      </c>
      <c r="V1042"/>
    </row>
    <row r="1043" spans="1:58" x14ac:dyDescent="0.25">
      <c r="A1043" s="2" t="s">
        <v>189</v>
      </c>
      <c r="B1043" s="31">
        <v>40070</v>
      </c>
      <c r="C1043" s="11" t="s">
        <v>902</v>
      </c>
      <c r="V1043"/>
      <c r="AU1043">
        <v>31.875</v>
      </c>
      <c r="BF1043">
        <v>6.6749999999999998</v>
      </c>
    </row>
    <row r="1044" spans="1:58" x14ac:dyDescent="0.25">
      <c r="A1044" s="2" t="s">
        <v>189</v>
      </c>
      <c r="B1044" s="31">
        <v>40087</v>
      </c>
      <c r="C1044" s="11" t="s">
        <v>902</v>
      </c>
      <c r="V1044"/>
      <c r="AU1044">
        <v>59.875</v>
      </c>
      <c r="BF1044">
        <v>7.5</v>
      </c>
    </row>
    <row r="1045" spans="1:58" x14ac:dyDescent="0.25">
      <c r="A1045" s="2" t="s">
        <v>189</v>
      </c>
      <c r="B1045" s="31">
        <v>40107</v>
      </c>
      <c r="C1045" s="11" t="s">
        <v>902</v>
      </c>
      <c r="V1045"/>
      <c r="AU1045">
        <v>83.25</v>
      </c>
      <c r="BF1045">
        <v>7.5</v>
      </c>
    </row>
    <row r="1046" spans="1:58" x14ac:dyDescent="0.25">
      <c r="A1046" s="2" t="s">
        <v>189</v>
      </c>
      <c r="B1046" s="31">
        <v>40133</v>
      </c>
      <c r="C1046" s="11" t="s">
        <v>902</v>
      </c>
      <c r="V1046"/>
    </row>
    <row r="1047" spans="1:58" x14ac:dyDescent="0.25">
      <c r="A1047" s="2" t="s">
        <v>192</v>
      </c>
      <c r="B1047" s="31">
        <v>40070</v>
      </c>
      <c r="C1047" s="11" t="s">
        <v>903</v>
      </c>
      <c r="V1047"/>
      <c r="AU1047">
        <v>31.75</v>
      </c>
      <c r="BF1047">
        <v>6.75</v>
      </c>
    </row>
    <row r="1048" spans="1:58" x14ac:dyDescent="0.25">
      <c r="A1048" s="2" t="s">
        <v>192</v>
      </c>
      <c r="B1048" s="31">
        <v>40087</v>
      </c>
      <c r="C1048" s="11" t="s">
        <v>903</v>
      </c>
      <c r="V1048"/>
      <c r="AU1048">
        <v>58.5</v>
      </c>
      <c r="BF1048">
        <v>7.5</v>
      </c>
    </row>
    <row r="1049" spans="1:58" x14ac:dyDescent="0.25">
      <c r="A1049" s="2" t="s">
        <v>192</v>
      </c>
      <c r="B1049" s="31">
        <v>40107</v>
      </c>
      <c r="C1049" s="11" t="s">
        <v>903</v>
      </c>
      <c r="V1049"/>
      <c r="AU1049">
        <v>81</v>
      </c>
      <c r="BF1049">
        <v>7.5</v>
      </c>
    </row>
    <row r="1050" spans="1:58" x14ac:dyDescent="0.25">
      <c r="A1050" s="2" t="s">
        <v>192</v>
      </c>
      <c r="B1050" s="31">
        <v>40133</v>
      </c>
      <c r="C1050" s="11" t="s">
        <v>903</v>
      </c>
      <c r="V1050"/>
    </row>
    <row r="1051" spans="1:58" x14ac:dyDescent="0.25">
      <c r="A1051" s="2" t="s">
        <v>195</v>
      </c>
      <c r="B1051" s="31">
        <v>40070</v>
      </c>
      <c r="C1051" s="11" t="s">
        <v>904</v>
      </c>
      <c r="V1051"/>
      <c r="AU1051">
        <v>30</v>
      </c>
      <c r="BF1051">
        <v>5.7</v>
      </c>
    </row>
    <row r="1052" spans="1:58" x14ac:dyDescent="0.25">
      <c r="A1052" s="2" t="s">
        <v>195</v>
      </c>
      <c r="B1052" s="31">
        <v>40087</v>
      </c>
      <c r="C1052" s="11" t="s">
        <v>904</v>
      </c>
      <c r="V1052"/>
      <c r="AU1052">
        <v>30.375</v>
      </c>
      <c r="BF1052">
        <v>7.4</v>
      </c>
    </row>
    <row r="1053" spans="1:58" x14ac:dyDescent="0.25">
      <c r="A1053" s="2" t="s">
        <v>195</v>
      </c>
      <c r="B1053" s="31">
        <v>40107</v>
      </c>
      <c r="C1053" s="11" t="s">
        <v>904</v>
      </c>
      <c r="V1053"/>
      <c r="AU1053">
        <v>31.125</v>
      </c>
      <c r="BF1053">
        <v>8.375</v>
      </c>
    </row>
    <row r="1054" spans="1:58" x14ac:dyDescent="0.25">
      <c r="A1054" s="2" t="s">
        <v>195</v>
      </c>
      <c r="B1054" s="31">
        <v>40133</v>
      </c>
      <c r="C1054" s="11" t="s">
        <v>904</v>
      </c>
      <c r="V1054"/>
    </row>
    <row r="1055" spans="1:58" x14ac:dyDescent="0.25">
      <c r="A1055" s="2" t="s">
        <v>198</v>
      </c>
      <c r="B1055" s="31">
        <v>40070</v>
      </c>
      <c r="C1055" s="11" t="s">
        <v>905</v>
      </c>
      <c r="V1055"/>
      <c r="AU1055">
        <v>30.875</v>
      </c>
      <c r="BF1055">
        <v>6.75</v>
      </c>
    </row>
    <row r="1056" spans="1:58" x14ac:dyDescent="0.25">
      <c r="A1056" s="2" t="s">
        <v>198</v>
      </c>
      <c r="B1056" s="31">
        <v>40087</v>
      </c>
      <c r="C1056" s="11" t="s">
        <v>905</v>
      </c>
      <c r="V1056"/>
      <c r="AU1056">
        <v>57.875</v>
      </c>
      <c r="BF1056">
        <v>7.75</v>
      </c>
    </row>
    <row r="1057" spans="1:58" x14ac:dyDescent="0.25">
      <c r="A1057" s="2" t="s">
        <v>198</v>
      </c>
      <c r="B1057" s="31">
        <v>40107</v>
      </c>
      <c r="C1057" s="11" t="s">
        <v>905</v>
      </c>
      <c r="V1057"/>
      <c r="AU1057">
        <v>79.5</v>
      </c>
      <c r="BF1057">
        <v>7.75</v>
      </c>
    </row>
    <row r="1058" spans="1:58" x14ac:dyDescent="0.25">
      <c r="A1058" s="2" t="s">
        <v>198</v>
      </c>
      <c r="B1058" s="31">
        <v>40133</v>
      </c>
      <c r="C1058" s="11" t="s">
        <v>905</v>
      </c>
      <c r="V1058"/>
    </row>
    <row r="1059" spans="1:58" x14ac:dyDescent="0.25">
      <c r="A1059" s="2" t="s">
        <v>201</v>
      </c>
      <c r="B1059" s="31">
        <v>40070</v>
      </c>
      <c r="C1059" s="11" t="s">
        <v>863</v>
      </c>
      <c r="V1059"/>
      <c r="AU1059">
        <v>31.125</v>
      </c>
      <c r="BF1059">
        <v>5.8</v>
      </c>
    </row>
    <row r="1060" spans="1:58" x14ac:dyDescent="0.25">
      <c r="A1060" s="2" t="s">
        <v>201</v>
      </c>
      <c r="B1060" s="31">
        <v>40087</v>
      </c>
      <c r="C1060" s="11" t="s">
        <v>863</v>
      </c>
      <c r="V1060"/>
      <c r="AU1060">
        <v>46</v>
      </c>
      <c r="BF1060">
        <v>8</v>
      </c>
    </row>
    <row r="1061" spans="1:58" x14ac:dyDescent="0.25">
      <c r="A1061" s="2" t="s">
        <v>201</v>
      </c>
      <c r="B1061" s="31">
        <v>40107</v>
      </c>
      <c r="C1061" s="11" t="s">
        <v>863</v>
      </c>
      <c r="V1061"/>
      <c r="AU1061">
        <v>76.75</v>
      </c>
      <c r="BF1061">
        <v>8</v>
      </c>
    </row>
    <row r="1062" spans="1:58" x14ac:dyDescent="0.25">
      <c r="A1062" s="2" t="s">
        <v>201</v>
      </c>
      <c r="B1062" s="31">
        <v>40133</v>
      </c>
      <c r="C1062" s="11" t="s">
        <v>863</v>
      </c>
      <c r="V1062"/>
    </row>
    <row r="1063" spans="1:58" x14ac:dyDescent="0.25">
      <c r="A1063" s="2" t="s">
        <v>204</v>
      </c>
      <c r="B1063" s="31">
        <v>40070</v>
      </c>
      <c r="C1063" s="11" t="s">
        <v>906</v>
      </c>
      <c r="V1063"/>
      <c r="AU1063">
        <v>31.625</v>
      </c>
      <c r="BF1063">
        <v>6.5</v>
      </c>
    </row>
    <row r="1064" spans="1:58" x14ac:dyDescent="0.25">
      <c r="A1064" s="2" t="s">
        <v>204</v>
      </c>
      <c r="B1064" s="31">
        <v>40087</v>
      </c>
      <c r="C1064" s="11" t="s">
        <v>906</v>
      </c>
      <c r="V1064"/>
      <c r="AU1064">
        <v>59.428571428571402</v>
      </c>
      <c r="BF1064">
        <v>7.125</v>
      </c>
    </row>
    <row r="1065" spans="1:58" x14ac:dyDescent="0.25">
      <c r="A1065" s="2" t="s">
        <v>204</v>
      </c>
      <c r="B1065" s="31">
        <v>40107</v>
      </c>
      <c r="C1065" s="11" t="s">
        <v>906</v>
      </c>
      <c r="V1065"/>
      <c r="AU1065">
        <v>84.5</v>
      </c>
      <c r="BF1065">
        <v>7.125</v>
      </c>
    </row>
    <row r="1066" spans="1:58" x14ac:dyDescent="0.25">
      <c r="A1066" s="2" t="s">
        <v>204</v>
      </c>
      <c r="B1066" s="31">
        <v>40133</v>
      </c>
      <c r="C1066" s="11" t="s">
        <v>906</v>
      </c>
      <c r="V1066"/>
    </row>
    <row r="1067" spans="1:58" x14ac:dyDescent="0.25">
      <c r="A1067" s="2" t="s">
        <v>745</v>
      </c>
      <c r="B1067" s="31"/>
      <c r="C1067" s="11"/>
      <c r="V1067"/>
      <c r="AQ1067" t="s">
        <v>925</v>
      </c>
      <c r="AS1067">
        <v>101</v>
      </c>
      <c r="AT1067">
        <v>151</v>
      </c>
    </row>
    <row r="1068" spans="1:58" x14ac:dyDescent="0.25">
      <c r="A1068" s="2" t="s">
        <v>745</v>
      </c>
      <c r="B1068" s="31"/>
      <c r="C1068" s="11"/>
      <c r="V1068"/>
      <c r="AQ1068" t="s">
        <v>925</v>
      </c>
      <c r="AS1068">
        <v>101</v>
      </c>
      <c r="AT1068">
        <v>151</v>
      </c>
    </row>
    <row r="1069" spans="1:58" x14ac:dyDescent="0.25">
      <c r="A1069" s="2" t="s">
        <v>746</v>
      </c>
      <c r="B1069" s="31"/>
      <c r="C1069" s="11"/>
      <c r="V1069"/>
      <c r="AQ1069" t="s">
        <v>925</v>
      </c>
      <c r="AS1069">
        <v>115</v>
      </c>
      <c r="AT1069">
        <v>158</v>
      </c>
    </row>
    <row r="1070" spans="1:58" x14ac:dyDescent="0.25">
      <c r="A1070" s="2" t="s">
        <v>746</v>
      </c>
      <c r="B1070" s="31"/>
      <c r="C1070" s="11"/>
      <c r="V1070"/>
      <c r="AQ1070" t="s">
        <v>925</v>
      </c>
      <c r="AS1070">
        <v>115</v>
      </c>
      <c r="AT1070">
        <v>158</v>
      </c>
    </row>
    <row r="1071" spans="1:58" x14ac:dyDescent="0.25">
      <c r="A1071" s="2" t="s">
        <v>747</v>
      </c>
      <c r="B1071" s="31"/>
      <c r="C1071" s="11"/>
      <c r="V1071"/>
      <c r="AQ1071" t="s">
        <v>925</v>
      </c>
      <c r="AS1071">
        <v>105</v>
      </c>
      <c r="AT1071">
        <v>139</v>
      </c>
    </row>
    <row r="1072" spans="1:58" x14ac:dyDescent="0.25">
      <c r="A1072" s="2" t="s">
        <v>747</v>
      </c>
      <c r="B1072" s="31"/>
      <c r="C1072" s="11"/>
      <c r="V1072"/>
      <c r="AQ1072" t="s">
        <v>925</v>
      </c>
      <c r="AS1072">
        <v>105</v>
      </c>
      <c r="AT1072">
        <v>139</v>
      </c>
    </row>
    <row r="1073" spans="1:58" x14ac:dyDescent="0.25">
      <c r="A1073" s="2" t="s">
        <v>748</v>
      </c>
      <c r="B1073" s="31"/>
      <c r="C1073" s="11"/>
      <c r="V1073"/>
      <c r="AQ1073" t="s">
        <v>925</v>
      </c>
      <c r="AS1073">
        <v>95</v>
      </c>
      <c r="AT1073">
        <v>128</v>
      </c>
    </row>
    <row r="1074" spans="1:58" x14ac:dyDescent="0.25">
      <c r="A1074" s="2" t="s">
        <v>748</v>
      </c>
      <c r="B1074" s="31"/>
      <c r="C1074" s="11"/>
      <c r="V1074"/>
      <c r="AQ1074" t="s">
        <v>925</v>
      </c>
      <c r="AS1074">
        <v>95</v>
      </c>
      <c r="AT1074">
        <v>128</v>
      </c>
    </row>
    <row r="1075" spans="1:58" x14ac:dyDescent="0.25">
      <c r="A1075" s="2" t="s">
        <v>749</v>
      </c>
      <c r="B1075" s="31"/>
      <c r="C1075" s="11"/>
      <c r="V1075"/>
      <c r="AQ1075" t="s">
        <v>925</v>
      </c>
      <c r="AS1075">
        <v>84</v>
      </c>
      <c r="AT1075">
        <v>114</v>
      </c>
    </row>
    <row r="1076" spans="1:58" x14ac:dyDescent="0.25">
      <c r="A1076" s="2" t="s">
        <v>749</v>
      </c>
      <c r="B1076" s="31"/>
      <c r="C1076" s="11"/>
      <c r="V1076"/>
      <c r="AQ1076" t="s">
        <v>925</v>
      </c>
      <c r="AS1076">
        <v>84</v>
      </c>
      <c r="AT1076">
        <v>114</v>
      </c>
    </row>
    <row r="1077" spans="1:58" x14ac:dyDescent="0.25">
      <c r="A1077" s="2" t="s">
        <v>750</v>
      </c>
      <c r="B1077" s="31"/>
      <c r="C1077" s="11"/>
      <c r="V1077"/>
      <c r="AQ1077" t="s">
        <v>925</v>
      </c>
      <c r="AS1077">
        <v>66</v>
      </c>
      <c r="AT1077">
        <v>107</v>
      </c>
    </row>
    <row r="1078" spans="1:58" x14ac:dyDescent="0.25">
      <c r="A1078" s="2" t="s">
        <v>750</v>
      </c>
      <c r="B1078" s="31"/>
      <c r="C1078" s="11"/>
      <c r="V1078"/>
      <c r="AQ1078" t="s">
        <v>925</v>
      </c>
      <c r="AS1078">
        <v>66</v>
      </c>
      <c r="AT1078">
        <v>107</v>
      </c>
    </row>
    <row r="1079" spans="1:58" x14ac:dyDescent="0.25">
      <c r="A1079" s="2" t="s">
        <v>209</v>
      </c>
      <c r="B1079" s="31">
        <v>40745</v>
      </c>
      <c r="C1079" s="11"/>
      <c r="R1079">
        <v>25.9</v>
      </c>
      <c r="V1079"/>
      <c r="AJ1079">
        <v>0.41818507199999999</v>
      </c>
      <c r="BE1079">
        <v>480</v>
      </c>
      <c r="BF1079">
        <v>4.1666666670000003</v>
      </c>
    </row>
    <row r="1080" spans="1:58" x14ac:dyDescent="0.25">
      <c r="A1080" s="2" t="s">
        <v>209</v>
      </c>
      <c r="B1080" s="31">
        <v>40752</v>
      </c>
      <c r="C1080" s="11"/>
      <c r="R1080">
        <v>86</v>
      </c>
      <c r="V1080"/>
      <c r="AJ1080">
        <v>1.45847481</v>
      </c>
      <c r="BE1080">
        <v>880</v>
      </c>
      <c r="BF1080">
        <v>5.4249999999999998</v>
      </c>
    </row>
    <row r="1081" spans="1:58" x14ac:dyDescent="0.25">
      <c r="A1081" s="2" t="s">
        <v>209</v>
      </c>
      <c r="B1081" s="31">
        <v>40756</v>
      </c>
      <c r="C1081" s="11"/>
      <c r="R1081">
        <v>118.9</v>
      </c>
      <c r="V1081"/>
      <c r="AJ1081">
        <v>2.0131426069999998</v>
      </c>
      <c r="AM1081">
        <v>92.4</v>
      </c>
      <c r="AP1081">
        <v>21787.257651515101</v>
      </c>
      <c r="BD1081">
        <v>26.5</v>
      </c>
      <c r="BE1081">
        <v>853.33333333333303</v>
      </c>
      <c r="BF1081">
        <v>5.9083333329999999</v>
      </c>
    </row>
    <row r="1082" spans="1:58" x14ac:dyDescent="0.25">
      <c r="A1082" s="2" t="s">
        <v>209</v>
      </c>
      <c r="B1082" s="31">
        <v>40764</v>
      </c>
      <c r="C1082" s="11"/>
      <c r="R1082">
        <v>178.3</v>
      </c>
      <c r="V1082"/>
      <c r="AJ1082">
        <v>2.9735134680000002</v>
      </c>
      <c r="AM1082">
        <v>126.4</v>
      </c>
      <c r="AP1082">
        <v>23524.631867088599</v>
      </c>
      <c r="BD1082">
        <v>51.8</v>
      </c>
      <c r="BE1082">
        <v>800</v>
      </c>
      <c r="BF1082">
        <v>6.5416666670000003</v>
      </c>
    </row>
    <row r="1083" spans="1:58" x14ac:dyDescent="0.25">
      <c r="A1083" s="2" t="s">
        <v>209</v>
      </c>
      <c r="B1083" s="31">
        <v>40788</v>
      </c>
      <c r="C1083" s="11"/>
      <c r="R1083">
        <v>520.5</v>
      </c>
      <c r="V1083"/>
      <c r="AJ1083">
        <v>6.1201040439999996</v>
      </c>
      <c r="AM1083">
        <v>276.39999999999998</v>
      </c>
      <c r="AP1083">
        <v>22142.199869754</v>
      </c>
      <c r="BD1083">
        <v>244.2</v>
      </c>
      <c r="BE1083">
        <v>773.33333333333303</v>
      </c>
      <c r="BF1083">
        <v>9.75</v>
      </c>
    </row>
    <row r="1084" spans="1:58" x14ac:dyDescent="0.25">
      <c r="A1084" s="2" t="s">
        <v>209</v>
      </c>
      <c r="B1084" s="31">
        <v>40851</v>
      </c>
      <c r="C1084" s="11"/>
      <c r="R1084">
        <v>1675.3</v>
      </c>
      <c r="V1084"/>
      <c r="W1084">
        <v>37.799999999999997</v>
      </c>
      <c r="Y1084">
        <v>16885</v>
      </c>
      <c r="AA1084">
        <v>636.29999999999995</v>
      </c>
      <c r="AQ1084" t="s">
        <v>925</v>
      </c>
      <c r="AU1084">
        <v>90</v>
      </c>
      <c r="BE1084">
        <v>492.24674144728198</v>
      </c>
    </row>
    <row r="1085" spans="1:58" x14ac:dyDescent="0.25">
      <c r="A1085" s="2" t="s">
        <v>210</v>
      </c>
      <c r="B1085" s="31">
        <v>40745</v>
      </c>
      <c r="C1085" s="11"/>
      <c r="R1085">
        <v>16.7</v>
      </c>
      <c r="V1085"/>
      <c r="AJ1085">
        <v>0.24753102699999999</v>
      </c>
      <c r="BE1085">
        <v>240</v>
      </c>
      <c r="BF1085">
        <v>4.1666666670000003</v>
      </c>
    </row>
    <row r="1086" spans="1:58" x14ac:dyDescent="0.25">
      <c r="A1086" s="2" t="s">
        <v>210</v>
      </c>
      <c r="B1086" s="31">
        <v>40752</v>
      </c>
      <c r="C1086" s="11"/>
      <c r="R1086">
        <v>50</v>
      </c>
      <c r="V1086"/>
      <c r="AJ1086">
        <v>0.846396072</v>
      </c>
      <c r="BE1086">
        <v>466.66666666666703</v>
      </c>
      <c r="BF1086">
        <v>5.2833333329999999</v>
      </c>
    </row>
    <row r="1087" spans="1:58" x14ac:dyDescent="0.25">
      <c r="A1087" s="2" t="s">
        <v>210</v>
      </c>
      <c r="B1087" s="31">
        <v>40756</v>
      </c>
      <c r="C1087" s="11"/>
      <c r="R1087">
        <v>63.4</v>
      </c>
      <c r="V1087"/>
      <c r="AJ1087">
        <v>1.0147118559999999</v>
      </c>
      <c r="AM1087">
        <v>50.1</v>
      </c>
      <c r="AP1087">
        <v>20253.7296606786</v>
      </c>
      <c r="BD1087">
        <v>13.2</v>
      </c>
      <c r="BE1087">
        <v>473.33333333333297</v>
      </c>
      <c r="BF1087">
        <v>5.8416666670000001</v>
      </c>
    </row>
    <row r="1088" spans="1:58" x14ac:dyDescent="0.25">
      <c r="A1088" s="2" t="s">
        <v>210</v>
      </c>
      <c r="B1088" s="31">
        <v>40764</v>
      </c>
      <c r="C1088" s="11"/>
      <c r="R1088">
        <v>138.6</v>
      </c>
      <c r="V1088"/>
      <c r="AJ1088">
        <v>2.2704393980000002</v>
      </c>
      <c r="AM1088">
        <v>100.2</v>
      </c>
      <c r="AP1088">
        <v>22659.075828343299</v>
      </c>
      <c r="BD1088">
        <v>38.4</v>
      </c>
      <c r="BE1088">
        <v>446.66666666666703</v>
      </c>
      <c r="BF1088">
        <v>6.7916666670000003</v>
      </c>
    </row>
    <row r="1089" spans="1:58" x14ac:dyDescent="0.25">
      <c r="A1089" s="2" t="s">
        <v>210</v>
      </c>
      <c r="B1089" s="31">
        <v>40788</v>
      </c>
      <c r="C1089" s="11"/>
      <c r="R1089">
        <v>412</v>
      </c>
      <c r="V1089"/>
      <c r="AJ1089">
        <v>4.9096734560000002</v>
      </c>
      <c r="AM1089">
        <v>221.8</v>
      </c>
      <c r="AP1089">
        <v>22135.5881695221</v>
      </c>
      <c r="BD1089">
        <v>190.3</v>
      </c>
      <c r="BE1089">
        <v>533.33333333333303</v>
      </c>
      <c r="BF1089">
        <v>10</v>
      </c>
    </row>
    <row r="1090" spans="1:58" x14ac:dyDescent="0.25">
      <c r="A1090" s="2" t="s">
        <v>210</v>
      </c>
      <c r="B1090" s="31">
        <v>40851</v>
      </c>
      <c r="C1090" s="11"/>
      <c r="R1090">
        <v>1492.5</v>
      </c>
      <c r="V1090"/>
      <c r="W1090">
        <v>35.200000000000003</v>
      </c>
      <c r="Y1090">
        <v>15830</v>
      </c>
      <c r="AA1090">
        <v>554.25</v>
      </c>
      <c r="AQ1090" t="s">
        <v>925</v>
      </c>
      <c r="AU1090">
        <v>90</v>
      </c>
      <c r="BE1090">
        <v>400.19794245747102</v>
      </c>
    </row>
    <row r="1091" spans="1:58" x14ac:dyDescent="0.25">
      <c r="A1091" s="2" t="s">
        <v>211</v>
      </c>
      <c r="B1091" s="31">
        <v>40851</v>
      </c>
      <c r="C1091" s="11"/>
      <c r="R1091">
        <v>1238.7</v>
      </c>
      <c r="V1091"/>
      <c r="W1091">
        <v>37.9</v>
      </c>
      <c r="Y1091">
        <v>10025</v>
      </c>
      <c r="AA1091">
        <v>380</v>
      </c>
      <c r="AQ1091" t="s">
        <v>925</v>
      </c>
      <c r="AU1091">
        <v>90</v>
      </c>
      <c r="BE1091">
        <v>389.11511579361002</v>
      </c>
    </row>
    <row r="1092" spans="1:58" x14ac:dyDescent="0.25">
      <c r="A1092" s="2" t="s">
        <v>313</v>
      </c>
      <c r="B1092" s="31">
        <v>38762</v>
      </c>
      <c r="C1092" s="11"/>
      <c r="Q1092">
        <v>0.40613500000000002</v>
      </c>
      <c r="R1092">
        <v>12.993</v>
      </c>
      <c r="V1092"/>
      <c r="AJ1092">
        <v>0.29147000000000001</v>
      </c>
    </row>
    <row r="1093" spans="1:58" x14ac:dyDescent="0.25">
      <c r="A1093" s="2" t="s">
        <v>313</v>
      </c>
      <c r="B1093" s="31">
        <v>38772</v>
      </c>
      <c r="C1093" s="11"/>
      <c r="R1093">
        <v>29.234300000000001</v>
      </c>
      <c r="V1093"/>
      <c r="AJ1093">
        <v>0.48391499999999998</v>
      </c>
    </row>
    <row r="1094" spans="1:58" x14ac:dyDescent="0.25">
      <c r="A1094" s="2" t="s">
        <v>313</v>
      </c>
      <c r="B1094" s="31">
        <v>38781</v>
      </c>
      <c r="C1094" s="11"/>
      <c r="R1094">
        <v>68.213499999999996</v>
      </c>
      <c r="V1094"/>
      <c r="AJ1094">
        <v>0.94015000000000004</v>
      </c>
    </row>
    <row r="1095" spans="1:58" x14ac:dyDescent="0.25">
      <c r="A1095" s="2" t="s">
        <v>313</v>
      </c>
      <c r="B1095" s="31">
        <v>38793</v>
      </c>
      <c r="C1095" s="11"/>
      <c r="R1095">
        <v>139.67500000000001</v>
      </c>
      <c r="V1095"/>
      <c r="AJ1095">
        <v>2.03186</v>
      </c>
    </row>
    <row r="1096" spans="1:58" x14ac:dyDescent="0.25">
      <c r="A1096" s="2" t="s">
        <v>313</v>
      </c>
      <c r="B1096" s="31">
        <v>38802</v>
      </c>
      <c r="C1096" s="11"/>
      <c r="Q1096">
        <v>7.1623700000000001</v>
      </c>
      <c r="R1096">
        <v>292.34300000000002</v>
      </c>
      <c r="V1096"/>
      <c r="AJ1096">
        <v>2.8837899999999999</v>
      </c>
    </row>
    <row r="1097" spans="1:58" x14ac:dyDescent="0.25">
      <c r="A1097" s="2" t="s">
        <v>313</v>
      </c>
      <c r="B1097" s="31">
        <v>38812</v>
      </c>
      <c r="C1097" s="11"/>
      <c r="R1097">
        <v>470.99799999999999</v>
      </c>
      <c r="V1097"/>
      <c r="AJ1097">
        <v>3.96353</v>
      </c>
    </row>
    <row r="1098" spans="1:58" x14ac:dyDescent="0.25">
      <c r="A1098" s="2" t="s">
        <v>313</v>
      </c>
      <c r="B1098" s="31">
        <v>38822</v>
      </c>
      <c r="C1098" s="11"/>
      <c r="Q1098">
        <v>14.680099999999999</v>
      </c>
      <c r="R1098">
        <v>893.27099999999996</v>
      </c>
      <c r="V1098"/>
      <c r="AJ1098">
        <v>4.2159300000000002</v>
      </c>
    </row>
    <row r="1099" spans="1:58" x14ac:dyDescent="0.25">
      <c r="A1099" s="2" t="s">
        <v>313</v>
      </c>
      <c r="B1099" s="31">
        <v>38830</v>
      </c>
      <c r="C1099" s="11"/>
      <c r="R1099">
        <v>864.03700000000003</v>
      </c>
      <c r="V1099"/>
      <c r="AJ1099">
        <v>4.4561700000000002</v>
      </c>
    </row>
    <row r="1100" spans="1:58" x14ac:dyDescent="0.25">
      <c r="A1100" s="2" t="s">
        <v>313</v>
      </c>
      <c r="B1100" s="31">
        <v>38837</v>
      </c>
      <c r="C1100" s="11"/>
      <c r="R1100">
        <v>1075.17</v>
      </c>
      <c r="V1100"/>
      <c r="AA1100">
        <v>16.241299999999999</v>
      </c>
      <c r="AJ1100">
        <v>2.7059899999999999</v>
      </c>
    </row>
    <row r="1101" spans="1:58" x14ac:dyDescent="0.25">
      <c r="A1101" s="2" t="s">
        <v>313</v>
      </c>
      <c r="B1101" s="31">
        <v>38843</v>
      </c>
      <c r="C1101" s="11"/>
      <c r="R1101">
        <v>1289.56</v>
      </c>
      <c r="V1101"/>
      <c r="AA1101">
        <v>87.703000000000003</v>
      </c>
      <c r="AJ1101">
        <v>1.2315700000000001</v>
      </c>
    </row>
    <row r="1102" spans="1:58" x14ac:dyDescent="0.25">
      <c r="A1102" s="2" t="s">
        <v>313</v>
      </c>
      <c r="B1102" s="31">
        <v>38851</v>
      </c>
      <c r="C1102" s="11"/>
      <c r="R1102">
        <v>1188.8599999999999</v>
      </c>
      <c r="V1102"/>
      <c r="AA1102">
        <v>198.14400000000001</v>
      </c>
      <c r="AJ1102">
        <v>0.98021999999999998</v>
      </c>
    </row>
    <row r="1103" spans="1:58" x14ac:dyDescent="0.25">
      <c r="A1103" s="2" t="s">
        <v>313</v>
      </c>
      <c r="B1103" s="31">
        <v>38857</v>
      </c>
      <c r="C1103" s="11"/>
      <c r="R1103">
        <v>1344.78</v>
      </c>
      <c r="V1103"/>
      <c r="AA1103">
        <v>331.32299999999998</v>
      </c>
      <c r="AJ1103">
        <v>0.29714800000000002</v>
      </c>
    </row>
    <row r="1104" spans="1:58" x14ac:dyDescent="0.25">
      <c r="A1104" s="2" t="s">
        <v>313</v>
      </c>
      <c r="B1104" s="31">
        <v>38865</v>
      </c>
      <c r="C1104" s="11"/>
      <c r="R1104">
        <v>1192.1099999999999</v>
      </c>
      <c r="V1104"/>
      <c r="AA1104">
        <v>500.23200000000003</v>
      </c>
      <c r="AJ1104">
        <v>9.8136300000000003E-3</v>
      </c>
    </row>
    <row r="1105" spans="1:57" x14ac:dyDescent="0.25">
      <c r="A1105" s="2" t="s">
        <v>313</v>
      </c>
      <c r="B1105" s="31">
        <v>38871</v>
      </c>
      <c r="C1105" s="11"/>
      <c r="R1105">
        <v>1270.07</v>
      </c>
      <c r="V1105"/>
      <c r="AA1105">
        <v>539.21100000000001</v>
      </c>
      <c r="AQ1105" t="s">
        <v>925</v>
      </c>
    </row>
    <row r="1106" spans="1:57" x14ac:dyDescent="0.25">
      <c r="A1106" s="2" t="s">
        <v>314</v>
      </c>
      <c r="B1106" s="31">
        <f>B1114</f>
        <v>40867</v>
      </c>
      <c r="C1106" s="11"/>
      <c r="Q1106">
        <v>3.9</v>
      </c>
      <c r="R1106">
        <v>373.2</v>
      </c>
      <c r="V1106">
        <f>X1106/AA1106</f>
        <v>1.8294701986754966E-2</v>
      </c>
      <c r="W1106">
        <v>35.700000000000003</v>
      </c>
      <c r="X1106">
        <v>2.21</v>
      </c>
      <c r="Y1106">
        <v>3383.7535014005598</v>
      </c>
      <c r="AA1106">
        <v>120.8</v>
      </c>
      <c r="AQ1106" t="s">
        <v>925</v>
      </c>
      <c r="BE1106">
        <v>215.52570072615001</v>
      </c>
    </row>
    <row r="1107" spans="1:57" x14ac:dyDescent="0.25">
      <c r="A1107" s="2" t="s">
        <v>315</v>
      </c>
      <c r="B1107" s="31">
        <f>B1114</f>
        <v>40867</v>
      </c>
      <c r="C1107" s="11"/>
      <c r="Q1107">
        <v>6.52</v>
      </c>
      <c r="R1107">
        <v>530.4</v>
      </c>
      <c r="V1107">
        <f t="shared" ref="V1107:V1109" si="0">X1107/AA1107</f>
        <v>2.6157046281851275E-2</v>
      </c>
      <c r="W1107">
        <v>36.799999999999997</v>
      </c>
      <c r="X1107">
        <v>5.03</v>
      </c>
      <c r="Y1107">
        <v>5225.54347826087</v>
      </c>
      <c r="AA1107">
        <v>192.3</v>
      </c>
      <c r="AQ1107" t="s">
        <v>925</v>
      </c>
      <c r="BE1107">
        <v>235.384841363102</v>
      </c>
    </row>
    <row r="1108" spans="1:57" x14ac:dyDescent="0.25">
      <c r="A1108" s="2" t="s">
        <v>317</v>
      </c>
      <c r="B1108" s="31">
        <f>B1114</f>
        <v>40867</v>
      </c>
      <c r="C1108" s="11"/>
      <c r="Q1108">
        <v>8.14</v>
      </c>
      <c r="R1108">
        <v>709.8</v>
      </c>
      <c r="V1108">
        <f t="shared" si="0"/>
        <v>2.1278224263298888E-2</v>
      </c>
      <c r="W1108">
        <v>38.5</v>
      </c>
      <c r="X1108">
        <v>5.56</v>
      </c>
      <c r="Y1108">
        <v>6787.0129870129904</v>
      </c>
      <c r="AA1108">
        <v>261.3</v>
      </c>
      <c r="AQ1108" t="s">
        <v>925</v>
      </c>
      <c r="BE1108">
        <v>236.48128874609699</v>
      </c>
    </row>
    <row r="1109" spans="1:57" x14ac:dyDescent="0.25">
      <c r="A1109" s="2" t="s">
        <v>316</v>
      </c>
      <c r="B1109" s="31">
        <f>B1114</f>
        <v>40867</v>
      </c>
      <c r="C1109" s="11"/>
      <c r="Q1109">
        <v>8.4600000000000009</v>
      </c>
      <c r="R1109">
        <v>664.9</v>
      </c>
      <c r="V1109">
        <f t="shared" si="0"/>
        <v>2.7722377343438374E-2</v>
      </c>
      <c r="W1109">
        <v>38.9</v>
      </c>
      <c r="X1109">
        <v>6.95</v>
      </c>
      <c r="Y1109">
        <v>6444.7300771208202</v>
      </c>
      <c r="AA1109">
        <v>250.7</v>
      </c>
      <c r="AQ1109" t="s">
        <v>925</v>
      </c>
      <c r="BE1109">
        <v>245.04677099318701</v>
      </c>
    </row>
    <row r="1110" spans="1:57" x14ac:dyDescent="0.25">
      <c r="A1110" s="2" t="s">
        <v>926</v>
      </c>
      <c r="B1110" s="31">
        <v>40749</v>
      </c>
      <c r="C1110" s="11"/>
      <c r="V1110"/>
      <c r="AU1110">
        <v>0</v>
      </c>
    </row>
    <row r="1111" spans="1:57" x14ac:dyDescent="0.25">
      <c r="A1111" s="2" t="s">
        <v>926</v>
      </c>
      <c r="B1111" s="31">
        <f>B1110+6</f>
        <v>40755</v>
      </c>
      <c r="C1111" s="11"/>
      <c r="V1111"/>
      <c r="AU1111">
        <v>10</v>
      </c>
    </row>
    <row r="1112" spans="1:57" x14ac:dyDescent="0.25">
      <c r="A1112" s="2" t="s">
        <v>926</v>
      </c>
      <c r="B1112" s="31">
        <f>B1110+77</f>
        <v>40826</v>
      </c>
      <c r="C1112" s="11"/>
      <c r="V1112"/>
      <c r="AU1112">
        <v>58</v>
      </c>
    </row>
    <row r="1113" spans="1:57" x14ac:dyDescent="0.25">
      <c r="A1113" s="2" t="s">
        <v>926</v>
      </c>
      <c r="B1113" s="31">
        <f>B1110+84</f>
        <v>40833</v>
      </c>
      <c r="C1113" s="11"/>
      <c r="V1113"/>
      <c r="AU1113">
        <v>65</v>
      </c>
    </row>
    <row r="1114" spans="1:57" x14ac:dyDescent="0.25">
      <c r="A1114" s="2" t="s">
        <v>926</v>
      </c>
      <c r="B1114" s="31">
        <f>B1110+118</f>
        <v>40867</v>
      </c>
      <c r="C1114" s="11"/>
      <c r="Q1114">
        <v>10.78</v>
      </c>
      <c r="R1114">
        <v>851.5</v>
      </c>
      <c r="V1114">
        <f t="shared" ref="V1114" si="1">X1114/AA1114</f>
        <v>3.0006297229219138E-2</v>
      </c>
      <c r="W1114">
        <v>41.8</v>
      </c>
      <c r="X1114">
        <v>9.5299999999999994</v>
      </c>
      <c r="Y1114">
        <v>7598.0861244019197</v>
      </c>
      <c r="AA1114">
        <v>317.60000000000002</v>
      </c>
      <c r="AQ1114" t="s">
        <v>925</v>
      </c>
      <c r="AU1114">
        <v>90</v>
      </c>
      <c r="BE1114">
        <v>228.17075448654401</v>
      </c>
    </row>
    <row r="1115" spans="1:57" x14ac:dyDescent="0.25">
      <c r="A1115" s="2" t="s">
        <v>227</v>
      </c>
      <c r="B1115" s="31">
        <v>40277</v>
      </c>
      <c r="C1115" s="11"/>
      <c r="V1115"/>
      <c r="AU1115">
        <v>30</v>
      </c>
    </row>
    <row r="1116" spans="1:57" x14ac:dyDescent="0.25">
      <c r="A1116" s="2" t="s">
        <v>227</v>
      </c>
      <c r="B1116" s="31">
        <v>40304</v>
      </c>
      <c r="C1116" s="11"/>
      <c r="V1116"/>
      <c r="AU1116">
        <v>55</v>
      </c>
    </row>
    <row r="1117" spans="1:57" x14ac:dyDescent="0.25">
      <c r="A1117" s="2" t="s">
        <v>227</v>
      </c>
      <c r="B1117" s="31">
        <v>40324</v>
      </c>
      <c r="C1117" s="11"/>
      <c r="V1117"/>
      <c r="AU1117">
        <v>75</v>
      </c>
    </row>
    <row r="1118" spans="1:57" x14ac:dyDescent="0.25">
      <c r="A1118" s="2" t="s">
        <v>227</v>
      </c>
      <c r="B1118" s="31">
        <v>40372</v>
      </c>
      <c r="C1118" s="11"/>
      <c r="R1118">
        <v>2094</v>
      </c>
      <c r="V1118">
        <v>2.29422066549912E-2</v>
      </c>
      <c r="W1118">
        <v>39.1</v>
      </c>
      <c r="X1118">
        <v>15.646584938704001</v>
      </c>
      <c r="Y1118">
        <v>17442.4552429668</v>
      </c>
      <c r="Z1118">
        <v>13.1</v>
      </c>
      <c r="AA1118">
        <v>682</v>
      </c>
      <c r="AQ1118" t="s">
        <v>925</v>
      </c>
      <c r="AU1118">
        <v>90</v>
      </c>
    </row>
    <row r="1119" spans="1:57" x14ac:dyDescent="0.25">
      <c r="A1119" s="2" t="s">
        <v>234</v>
      </c>
      <c r="B1119" s="31">
        <v>40372</v>
      </c>
      <c r="C1119" s="11"/>
      <c r="R1119">
        <v>2009</v>
      </c>
      <c r="V1119">
        <v>2.1716287215411599E-2</v>
      </c>
      <c r="W1119">
        <v>38.9</v>
      </c>
      <c r="X1119">
        <v>14.484763572679499</v>
      </c>
      <c r="Y1119">
        <v>17146.529562981999</v>
      </c>
      <c r="Z1119">
        <v>12.4</v>
      </c>
      <c r="AA1119">
        <v>667</v>
      </c>
      <c r="AQ1119" t="s">
        <v>925</v>
      </c>
      <c r="AU1119">
        <v>90</v>
      </c>
    </row>
    <row r="1120" spans="1:57" x14ac:dyDescent="0.25">
      <c r="A1120" s="2" t="s">
        <v>235</v>
      </c>
      <c r="B1120" s="31">
        <v>40372</v>
      </c>
      <c r="C1120" s="11"/>
      <c r="R1120">
        <v>1934</v>
      </c>
      <c r="V1120">
        <v>2.2241681260945698E-2</v>
      </c>
      <c r="W1120">
        <v>39.9</v>
      </c>
      <c r="X1120">
        <v>14.167950963222401</v>
      </c>
      <c r="Y1120">
        <v>15964.912280701799</v>
      </c>
      <c r="Z1120">
        <v>12.7</v>
      </c>
      <c r="AA1120">
        <v>637</v>
      </c>
      <c r="AQ1120" t="s">
        <v>925</v>
      </c>
      <c r="AU1120">
        <v>90</v>
      </c>
    </row>
    <row r="1121" spans="1:47" x14ac:dyDescent="0.25">
      <c r="A1121" s="2" t="s">
        <v>236</v>
      </c>
      <c r="B1121" s="31">
        <v>40372</v>
      </c>
      <c r="C1121" s="11"/>
      <c r="R1121">
        <v>1822</v>
      </c>
      <c r="V1121">
        <v>2.2241681260945698E-2</v>
      </c>
      <c r="W1121">
        <v>37.6</v>
      </c>
      <c r="X1121">
        <v>11.8548161120841</v>
      </c>
      <c r="Y1121">
        <v>14175.5319148936</v>
      </c>
      <c r="Z1121">
        <v>12.7</v>
      </c>
      <c r="AA1121">
        <v>533</v>
      </c>
      <c r="AQ1121" t="s">
        <v>925</v>
      </c>
      <c r="AU1121">
        <v>90</v>
      </c>
    </row>
    <row r="1122" spans="1:47" x14ac:dyDescent="0.25">
      <c r="A1122" s="2" t="s">
        <v>231</v>
      </c>
      <c r="B1122" s="31">
        <v>40372</v>
      </c>
      <c r="C1122" s="11"/>
      <c r="R1122">
        <v>1985</v>
      </c>
      <c r="V1122">
        <v>2.2241681260945698E-2</v>
      </c>
      <c r="W1122">
        <v>39.5</v>
      </c>
      <c r="X1122">
        <v>13.945534150613</v>
      </c>
      <c r="Y1122">
        <v>15873.417721518999</v>
      </c>
      <c r="Z1122">
        <v>12.7</v>
      </c>
      <c r="AA1122">
        <v>627</v>
      </c>
      <c r="AQ1122" t="s">
        <v>925</v>
      </c>
      <c r="AU1122">
        <v>90</v>
      </c>
    </row>
    <row r="1123" spans="1:47" x14ac:dyDescent="0.25">
      <c r="A1123" s="2" t="s">
        <v>237</v>
      </c>
      <c r="B1123" s="31">
        <v>40372</v>
      </c>
      <c r="C1123" s="11"/>
      <c r="R1123">
        <v>1801</v>
      </c>
      <c r="V1123">
        <v>2.2591943957968499E-2</v>
      </c>
      <c r="W1123">
        <v>39.299999999999997</v>
      </c>
      <c r="X1123">
        <v>12.741856392294199</v>
      </c>
      <c r="Y1123">
        <v>14351.145038167901</v>
      </c>
      <c r="Z1123">
        <v>12.9</v>
      </c>
      <c r="AA1123">
        <v>564</v>
      </c>
      <c r="AQ1123" t="s">
        <v>925</v>
      </c>
      <c r="AU1123">
        <v>90</v>
      </c>
    </row>
    <row r="1124" spans="1:47" x14ac:dyDescent="0.25">
      <c r="A1124" s="2" t="s">
        <v>232</v>
      </c>
      <c r="B1124" s="31">
        <v>40372</v>
      </c>
      <c r="C1124" s="11"/>
      <c r="R1124">
        <v>1759</v>
      </c>
      <c r="V1124">
        <v>2.2767075306479902E-2</v>
      </c>
      <c r="W1124">
        <v>37.1</v>
      </c>
      <c r="X1124">
        <v>12.544658493870401</v>
      </c>
      <c r="Y1124">
        <v>14851.752021563299</v>
      </c>
      <c r="Z1124">
        <v>13</v>
      </c>
      <c r="AA1124">
        <v>551</v>
      </c>
      <c r="AQ1124" t="s">
        <v>925</v>
      </c>
      <c r="AU1124">
        <v>90</v>
      </c>
    </row>
    <row r="1125" spans="1:47" x14ac:dyDescent="0.25">
      <c r="A1125" s="2" t="s">
        <v>238</v>
      </c>
      <c r="B1125" s="31">
        <v>40372</v>
      </c>
      <c r="C1125" s="11"/>
      <c r="R1125">
        <v>1759</v>
      </c>
      <c r="V1125">
        <v>2.20665499124343E-2</v>
      </c>
      <c r="W1125">
        <v>38.6</v>
      </c>
      <c r="X1125">
        <v>10.9670753064799</v>
      </c>
      <c r="Y1125">
        <v>12875.6476683938</v>
      </c>
      <c r="Z1125">
        <v>12.6</v>
      </c>
      <c r="AA1125">
        <v>497</v>
      </c>
      <c r="AQ1125" t="s">
        <v>925</v>
      </c>
      <c r="AU1125">
        <v>90</v>
      </c>
    </row>
    <row r="1126" spans="1:47" x14ac:dyDescent="0.25">
      <c r="A1126" s="2" t="s">
        <v>233</v>
      </c>
      <c r="B1126" s="31">
        <v>40372</v>
      </c>
      <c r="C1126" s="11"/>
      <c r="R1126">
        <v>1644</v>
      </c>
      <c r="V1126">
        <v>2.29422066549912E-2</v>
      </c>
      <c r="W1126">
        <v>35.9</v>
      </c>
      <c r="X1126">
        <v>10.1175131348511</v>
      </c>
      <c r="Y1126">
        <v>12284.1225626741</v>
      </c>
      <c r="Z1126">
        <v>13.1</v>
      </c>
      <c r="AA1126">
        <v>441</v>
      </c>
      <c r="AQ1126" t="s">
        <v>925</v>
      </c>
      <c r="AU1126">
        <v>90</v>
      </c>
    </row>
    <row r="1127" spans="1:47" x14ac:dyDescent="0.25">
      <c r="A1127" s="2" t="s">
        <v>239</v>
      </c>
      <c r="B1127" s="31">
        <v>40372</v>
      </c>
      <c r="C1127" s="11"/>
      <c r="R1127">
        <v>1492</v>
      </c>
      <c r="V1127">
        <v>2.3117338003502599E-2</v>
      </c>
      <c r="W1127">
        <v>32.9</v>
      </c>
      <c r="X1127">
        <v>9.5012259194395803</v>
      </c>
      <c r="Y1127">
        <v>12492.401215805499</v>
      </c>
      <c r="Z1127">
        <v>13.2</v>
      </c>
      <c r="AA1127">
        <v>411</v>
      </c>
      <c r="AQ1127" t="s">
        <v>925</v>
      </c>
      <c r="AU1127">
        <v>90</v>
      </c>
    </row>
    <row r="1128" spans="1:47" x14ac:dyDescent="0.25">
      <c r="A1128" s="2" t="s">
        <v>228</v>
      </c>
      <c r="B1128" s="31">
        <v>40372</v>
      </c>
      <c r="C1128" s="11"/>
      <c r="R1128">
        <v>2011</v>
      </c>
      <c r="V1128">
        <v>2.2591943957968499E-2</v>
      </c>
      <c r="W1128">
        <v>40</v>
      </c>
      <c r="X1128">
        <v>14.232924693520101</v>
      </c>
      <c r="Y1128">
        <v>15750</v>
      </c>
      <c r="Z1128">
        <v>12.9</v>
      </c>
      <c r="AA1128">
        <v>630</v>
      </c>
      <c r="AQ1128" t="s">
        <v>925</v>
      </c>
      <c r="AU1128">
        <v>90</v>
      </c>
    </row>
    <row r="1129" spans="1:47" x14ac:dyDescent="0.25">
      <c r="A1129" s="2" t="s">
        <v>240</v>
      </c>
      <c r="B1129" s="31">
        <v>40372</v>
      </c>
      <c r="C1129" s="11"/>
      <c r="R1129">
        <v>1847</v>
      </c>
      <c r="V1129">
        <v>2.2416812609457101E-2</v>
      </c>
      <c r="W1129">
        <v>38.299999999999997</v>
      </c>
      <c r="X1129">
        <v>13.4949211908932</v>
      </c>
      <c r="Y1129">
        <v>15718.0156657963</v>
      </c>
      <c r="Z1129">
        <v>12.8</v>
      </c>
      <c r="AA1129">
        <v>602</v>
      </c>
      <c r="AQ1129" t="s">
        <v>925</v>
      </c>
      <c r="AU1129">
        <v>90</v>
      </c>
    </row>
    <row r="1130" spans="1:47" x14ac:dyDescent="0.25">
      <c r="A1130" s="2" t="s">
        <v>243</v>
      </c>
      <c r="B1130" s="31">
        <v>40372</v>
      </c>
      <c r="C1130" s="11"/>
      <c r="R1130">
        <v>1814</v>
      </c>
      <c r="V1130">
        <v>2.2767075306479902E-2</v>
      </c>
      <c r="W1130">
        <v>39.200000000000003</v>
      </c>
      <c r="X1130">
        <v>12.4535901926445</v>
      </c>
      <c r="Y1130">
        <v>13954.0816326531</v>
      </c>
      <c r="Z1130">
        <v>13</v>
      </c>
      <c r="AA1130">
        <v>547</v>
      </c>
      <c r="AQ1130" t="s">
        <v>925</v>
      </c>
      <c r="AU1130">
        <v>90</v>
      </c>
    </row>
    <row r="1131" spans="1:47" x14ac:dyDescent="0.25">
      <c r="A1131" s="2" t="s">
        <v>246</v>
      </c>
      <c r="B1131" s="31">
        <v>40372</v>
      </c>
      <c r="C1131" s="11"/>
      <c r="R1131">
        <v>1707</v>
      </c>
      <c r="V1131">
        <v>2.20665499124343E-2</v>
      </c>
      <c r="W1131">
        <v>37.200000000000003</v>
      </c>
      <c r="X1131">
        <v>11.6952714535902</v>
      </c>
      <c r="Y1131">
        <v>14247.311827957001</v>
      </c>
      <c r="Z1131">
        <v>12.6</v>
      </c>
      <c r="AA1131">
        <v>530</v>
      </c>
      <c r="AQ1131" t="s">
        <v>925</v>
      </c>
      <c r="AU1131">
        <v>90</v>
      </c>
    </row>
    <row r="1132" spans="1:47" x14ac:dyDescent="0.25">
      <c r="A1132" s="2" t="s">
        <v>229</v>
      </c>
      <c r="B1132" s="31">
        <v>40372</v>
      </c>
      <c r="C1132" s="11"/>
      <c r="R1132">
        <v>1926</v>
      </c>
      <c r="V1132">
        <v>2.3642732049036799E-2</v>
      </c>
      <c r="W1132">
        <v>39.299999999999997</v>
      </c>
      <c r="X1132">
        <v>13.523642732049</v>
      </c>
      <c r="Y1132">
        <v>14554.707379134899</v>
      </c>
      <c r="Z1132">
        <v>13.5</v>
      </c>
      <c r="AA1132">
        <v>572</v>
      </c>
      <c r="AQ1132" t="s">
        <v>925</v>
      </c>
      <c r="AU1132">
        <v>90</v>
      </c>
    </row>
    <row r="1133" spans="1:47" x14ac:dyDescent="0.25">
      <c r="A1133" s="2" t="s">
        <v>241</v>
      </c>
      <c r="B1133" s="31">
        <v>40372</v>
      </c>
      <c r="C1133" s="11"/>
      <c r="R1133">
        <v>1649</v>
      </c>
      <c r="V1133">
        <v>2.3292469352014001E-2</v>
      </c>
      <c r="W1133">
        <v>38.1</v>
      </c>
      <c r="X1133">
        <v>12.135376532399301</v>
      </c>
      <c r="Y1133">
        <v>13674.540682414699</v>
      </c>
      <c r="Z1133">
        <v>13.3</v>
      </c>
      <c r="AA1133">
        <v>521</v>
      </c>
      <c r="AQ1133" t="s">
        <v>925</v>
      </c>
      <c r="AU1133">
        <v>90</v>
      </c>
    </row>
    <row r="1134" spans="1:47" x14ac:dyDescent="0.25">
      <c r="A1134" s="2" t="s">
        <v>244</v>
      </c>
      <c r="B1134" s="31">
        <v>40372</v>
      </c>
      <c r="C1134" s="11"/>
      <c r="R1134">
        <v>1731</v>
      </c>
      <c r="V1134">
        <v>2.3817863397548201E-2</v>
      </c>
      <c r="W1134">
        <v>37.6</v>
      </c>
      <c r="X1134">
        <v>11.575481611208399</v>
      </c>
      <c r="Y1134">
        <v>12925.5319148936</v>
      </c>
      <c r="Z1134">
        <v>13.6</v>
      </c>
      <c r="AA1134">
        <v>486</v>
      </c>
      <c r="AQ1134" t="s">
        <v>925</v>
      </c>
      <c r="AU1134">
        <v>90</v>
      </c>
    </row>
    <row r="1135" spans="1:47" x14ac:dyDescent="0.25">
      <c r="A1135" s="2" t="s">
        <v>247</v>
      </c>
      <c r="B1135" s="31">
        <v>40372</v>
      </c>
      <c r="C1135" s="11"/>
      <c r="R1135">
        <v>1589</v>
      </c>
      <c r="V1135">
        <v>2.3292469352014001E-2</v>
      </c>
      <c r="W1135">
        <v>37.5</v>
      </c>
      <c r="X1135">
        <v>9.5266199649737295</v>
      </c>
      <c r="Y1135">
        <v>10906.666666666701</v>
      </c>
      <c r="Z1135">
        <v>13.3</v>
      </c>
      <c r="AA1135">
        <v>409</v>
      </c>
      <c r="AQ1135" t="s">
        <v>925</v>
      </c>
      <c r="AU1135">
        <v>90</v>
      </c>
    </row>
    <row r="1136" spans="1:47" x14ac:dyDescent="0.25">
      <c r="A1136" s="2" t="s">
        <v>230</v>
      </c>
      <c r="B1136" s="31">
        <v>40372</v>
      </c>
      <c r="C1136" s="11"/>
      <c r="R1136">
        <v>1702</v>
      </c>
      <c r="V1136">
        <v>2.4693520140105101E-2</v>
      </c>
      <c r="W1136">
        <v>39.200000000000003</v>
      </c>
      <c r="X1136">
        <v>10.7416812609457</v>
      </c>
      <c r="Y1136">
        <v>11096.9387755102</v>
      </c>
      <c r="Z1136">
        <v>14.1</v>
      </c>
      <c r="AA1136">
        <v>435</v>
      </c>
      <c r="AQ1136" t="s">
        <v>925</v>
      </c>
      <c r="AU1136">
        <v>90</v>
      </c>
    </row>
    <row r="1137" spans="1:47" x14ac:dyDescent="0.25">
      <c r="A1137" s="2" t="s">
        <v>242</v>
      </c>
      <c r="B1137" s="31">
        <v>40372</v>
      </c>
      <c r="C1137" s="11"/>
      <c r="R1137">
        <v>1531</v>
      </c>
      <c r="V1137">
        <v>2.29422066549912E-2</v>
      </c>
      <c r="W1137">
        <v>37</v>
      </c>
      <c r="X1137">
        <v>10.415761821366001</v>
      </c>
      <c r="Y1137">
        <v>12270.270270270301</v>
      </c>
      <c r="Z1137">
        <v>13.1</v>
      </c>
      <c r="AA1137">
        <v>454</v>
      </c>
      <c r="AQ1137" t="s">
        <v>925</v>
      </c>
      <c r="AU1137">
        <v>90</v>
      </c>
    </row>
    <row r="1138" spans="1:47" x14ac:dyDescent="0.25">
      <c r="A1138" s="2" t="s">
        <v>245</v>
      </c>
      <c r="B1138" s="31">
        <v>40372</v>
      </c>
      <c r="C1138" s="11"/>
      <c r="R1138">
        <v>1432</v>
      </c>
      <c r="V1138">
        <v>2.5394045534150599E-2</v>
      </c>
      <c r="W1138">
        <v>34.5</v>
      </c>
      <c r="X1138">
        <v>9.0656742556917695</v>
      </c>
      <c r="Y1138">
        <v>10347.8260869565</v>
      </c>
      <c r="Z1138">
        <v>14.5</v>
      </c>
      <c r="AA1138">
        <v>357</v>
      </c>
      <c r="AQ1138" t="s">
        <v>925</v>
      </c>
      <c r="AU1138">
        <v>90</v>
      </c>
    </row>
    <row r="1139" spans="1:47" x14ac:dyDescent="0.25">
      <c r="A1139" s="2" t="s">
        <v>248</v>
      </c>
      <c r="B1139" s="31">
        <v>40372</v>
      </c>
      <c r="C1139" s="11"/>
      <c r="R1139">
        <v>1328</v>
      </c>
      <c r="V1139">
        <v>2.48686514886165E-2</v>
      </c>
      <c r="W1139">
        <v>33.9</v>
      </c>
      <c r="X1139">
        <v>7.1621716287215396</v>
      </c>
      <c r="Y1139">
        <v>8495.5752212389398</v>
      </c>
      <c r="Z1139">
        <v>14.2</v>
      </c>
      <c r="AA1139">
        <v>288</v>
      </c>
      <c r="AQ1139" t="s">
        <v>925</v>
      </c>
      <c r="AU1139">
        <v>90</v>
      </c>
    </row>
    <row r="1140" spans="1:47" x14ac:dyDescent="0.25">
      <c r="A1140" s="2" t="s">
        <v>270</v>
      </c>
      <c r="B1140" s="31">
        <v>41015</v>
      </c>
      <c r="C1140" s="11"/>
      <c r="V1140"/>
      <c r="AU1140">
        <v>30</v>
      </c>
    </row>
    <row r="1141" spans="1:47" x14ac:dyDescent="0.25">
      <c r="A1141" s="2" t="s">
        <v>270</v>
      </c>
      <c r="B1141" s="31">
        <v>41050</v>
      </c>
      <c r="C1141" s="11"/>
      <c r="V1141"/>
      <c r="AU1141">
        <v>55</v>
      </c>
    </row>
    <row r="1142" spans="1:47" x14ac:dyDescent="0.25">
      <c r="A1142" s="2" t="s">
        <v>270</v>
      </c>
      <c r="B1142" s="31">
        <v>41068</v>
      </c>
      <c r="C1142" s="11"/>
      <c r="V1142"/>
      <c r="AU1142">
        <v>75</v>
      </c>
    </row>
    <row r="1143" spans="1:47" x14ac:dyDescent="0.25">
      <c r="A1143" s="2" t="s">
        <v>270</v>
      </c>
      <c r="B1143" s="31">
        <v>41105</v>
      </c>
      <c r="C1143" s="11"/>
      <c r="R1143">
        <v>1743</v>
      </c>
      <c r="V1143">
        <v>2.43432574430823E-2</v>
      </c>
      <c r="W1143">
        <v>49.5</v>
      </c>
      <c r="X1143">
        <v>15.750087565674299</v>
      </c>
      <c r="Y1143">
        <v>13070.7070707071</v>
      </c>
      <c r="Z1143">
        <v>13.9</v>
      </c>
      <c r="AA1143">
        <v>647</v>
      </c>
      <c r="AQ1143" t="s">
        <v>925</v>
      </c>
      <c r="AU1143">
        <v>90</v>
      </c>
    </row>
    <row r="1144" spans="1:47" x14ac:dyDescent="0.25">
      <c r="A1144" s="2" t="s">
        <v>255</v>
      </c>
      <c r="B1144" s="31">
        <v>41105</v>
      </c>
      <c r="C1144" s="11"/>
      <c r="R1144">
        <v>1775</v>
      </c>
      <c r="V1144">
        <v>2.4518388791593699E-2</v>
      </c>
      <c r="W1144">
        <v>50.6</v>
      </c>
      <c r="X1144">
        <v>15.323992994746099</v>
      </c>
      <c r="Y1144">
        <v>12351.7786561265</v>
      </c>
      <c r="Z1144">
        <v>14</v>
      </c>
      <c r="AA1144">
        <v>625</v>
      </c>
      <c r="AQ1144" t="s">
        <v>925</v>
      </c>
      <c r="AU1144">
        <v>90</v>
      </c>
    </row>
    <row r="1145" spans="1:47" x14ac:dyDescent="0.25">
      <c r="A1145" s="2" t="s">
        <v>256</v>
      </c>
      <c r="B1145" s="31">
        <v>41105</v>
      </c>
      <c r="C1145" s="11"/>
      <c r="R1145">
        <v>1664</v>
      </c>
      <c r="V1145">
        <v>2.3817863397548201E-2</v>
      </c>
      <c r="W1145">
        <v>45.6</v>
      </c>
      <c r="X1145">
        <v>14.0287215411559</v>
      </c>
      <c r="Y1145">
        <v>12916.666666666701</v>
      </c>
      <c r="Z1145">
        <v>13.6</v>
      </c>
      <c r="AA1145">
        <v>589</v>
      </c>
      <c r="AQ1145" t="s">
        <v>925</v>
      </c>
      <c r="AU1145">
        <v>90</v>
      </c>
    </row>
    <row r="1146" spans="1:47" x14ac:dyDescent="0.25">
      <c r="A1146" s="2" t="s">
        <v>257</v>
      </c>
      <c r="B1146" s="31">
        <v>41105</v>
      </c>
      <c r="C1146" s="11"/>
      <c r="R1146">
        <v>1547</v>
      </c>
      <c r="V1146">
        <v>2.34676007005254E-2</v>
      </c>
      <c r="W1146">
        <v>46.1</v>
      </c>
      <c r="X1146">
        <v>12.2735551663748</v>
      </c>
      <c r="Y1146">
        <v>11344.902386117101</v>
      </c>
      <c r="Z1146">
        <v>13.4</v>
      </c>
      <c r="AA1146">
        <v>523</v>
      </c>
      <c r="AQ1146" t="s">
        <v>925</v>
      </c>
      <c r="AU1146">
        <v>90</v>
      </c>
    </row>
    <row r="1147" spans="1:47" x14ac:dyDescent="0.25">
      <c r="A1147" s="2" t="s">
        <v>252</v>
      </c>
      <c r="B1147" s="31">
        <v>41105</v>
      </c>
      <c r="C1147" s="11"/>
      <c r="R1147">
        <v>1635</v>
      </c>
      <c r="V1147">
        <v>2.4693520140105101E-2</v>
      </c>
      <c r="W1147">
        <v>50.4</v>
      </c>
      <c r="X1147">
        <v>14.6926444833625</v>
      </c>
      <c r="Y1147">
        <v>11805.5555555556</v>
      </c>
      <c r="Z1147">
        <v>14.1</v>
      </c>
      <c r="AA1147">
        <v>595</v>
      </c>
      <c r="AQ1147" t="s">
        <v>925</v>
      </c>
      <c r="AU1147">
        <v>90</v>
      </c>
    </row>
    <row r="1148" spans="1:47" x14ac:dyDescent="0.25">
      <c r="A1148" s="2" t="s">
        <v>258</v>
      </c>
      <c r="B1148" s="31">
        <v>41105</v>
      </c>
      <c r="C1148" s="11"/>
      <c r="R1148">
        <v>1577</v>
      </c>
      <c r="V1148">
        <v>2.3642732049036799E-2</v>
      </c>
      <c r="W1148">
        <v>49.4</v>
      </c>
      <c r="X1148">
        <v>13.5</v>
      </c>
      <c r="Y1148">
        <v>11558.7044534413</v>
      </c>
      <c r="Z1148">
        <v>13.5</v>
      </c>
      <c r="AA1148">
        <v>571</v>
      </c>
      <c r="AQ1148" t="s">
        <v>925</v>
      </c>
      <c r="AU1148">
        <v>90</v>
      </c>
    </row>
    <row r="1149" spans="1:47" x14ac:dyDescent="0.25">
      <c r="A1149" s="2" t="s">
        <v>253</v>
      </c>
      <c r="B1149" s="31">
        <v>41105</v>
      </c>
      <c r="C1149" s="11"/>
      <c r="R1149">
        <v>1538</v>
      </c>
      <c r="V1149">
        <v>2.3642732049036799E-2</v>
      </c>
      <c r="W1149">
        <v>47.9</v>
      </c>
      <c r="X1149">
        <v>12.9798598949212</v>
      </c>
      <c r="Y1149">
        <v>11461.3778705637</v>
      </c>
      <c r="Z1149">
        <v>13.5</v>
      </c>
      <c r="AA1149">
        <v>549</v>
      </c>
      <c r="AQ1149" t="s">
        <v>925</v>
      </c>
      <c r="AU1149">
        <v>90</v>
      </c>
    </row>
    <row r="1150" spans="1:47" x14ac:dyDescent="0.25">
      <c r="A1150" s="2" t="s">
        <v>259</v>
      </c>
      <c r="B1150" s="31">
        <v>41105</v>
      </c>
      <c r="C1150" s="11"/>
      <c r="R1150">
        <v>1407</v>
      </c>
      <c r="V1150">
        <v>2.34676007005254E-2</v>
      </c>
      <c r="W1150">
        <v>46.7</v>
      </c>
      <c r="X1150">
        <v>12.250087565674299</v>
      </c>
      <c r="Y1150">
        <v>11177.7301927195</v>
      </c>
      <c r="Z1150">
        <v>13.4</v>
      </c>
      <c r="AA1150">
        <v>522</v>
      </c>
      <c r="AQ1150" t="s">
        <v>925</v>
      </c>
      <c r="AU1150">
        <v>90</v>
      </c>
    </row>
    <row r="1151" spans="1:47" x14ac:dyDescent="0.25">
      <c r="A1151" s="2" t="s">
        <v>254</v>
      </c>
      <c r="B1151" s="31">
        <v>41105</v>
      </c>
      <c r="C1151" s="11"/>
      <c r="R1151">
        <v>1474</v>
      </c>
      <c r="V1151">
        <v>2.3642732049036799E-2</v>
      </c>
      <c r="W1151">
        <v>42.9</v>
      </c>
      <c r="X1151">
        <v>10.6628721541156</v>
      </c>
      <c r="Y1151">
        <v>10512.820512820501</v>
      </c>
      <c r="Z1151">
        <v>13.5</v>
      </c>
      <c r="AA1151">
        <v>451</v>
      </c>
      <c r="AQ1151" t="s">
        <v>925</v>
      </c>
      <c r="AU1151">
        <v>90</v>
      </c>
    </row>
    <row r="1152" spans="1:47" x14ac:dyDescent="0.25">
      <c r="A1152" s="2" t="s">
        <v>260</v>
      </c>
      <c r="B1152" s="31">
        <v>41105</v>
      </c>
      <c r="C1152" s="11"/>
      <c r="R1152">
        <v>1241</v>
      </c>
      <c r="V1152">
        <v>2.3292469352014001E-2</v>
      </c>
      <c r="W1152">
        <v>37</v>
      </c>
      <c r="X1152">
        <v>9.2005253940455294</v>
      </c>
      <c r="Y1152">
        <v>10675.6756756757</v>
      </c>
      <c r="Z1152">
        <v>13.3</v>
      </c>
      <c r="AA1152">
        <v>395</v>
      </c>
      <c r="AQ1152" t="s">
        <v>925</v>
      </c>
      <c r="AU1152">
        <v>90</v>
      </c>
    </row>
    <row r="1153" spans="1:57" x14ac:dyDescent="0.25">
      <c r="A1153" s="2" t="s">
        <v>249</v>
      </c>
      <c r="B1153" s="31">
        <v>41105</v>
      </c>
      <c r="C1153" s="11"/>
      <c r="R1153">
        <v>1761</v>
      </c>
      <c r="V1153">
        <v>2.4693520140105101E-2</v>
      </c>
      <c r="W1153">
        <v>52.2</v>
      </c>
      <c r="X1153">
        <v>14.9148861646235</v>
      </c>
      <c r="Y1153">
        <v>11570.8812260536</v>
      </c>
      <c r="Z1153">
        <v>14.1</v>
      </c>
      <c r="AA1153">
        <v>604</v>
      </c>
      <c r="AQ1153" t="s">
        <v>925</v>
      </c>
      <c r="AU1153">
        <v>90</v>
      </c>
    </row>
    <row r="1154" spans="1:57" x14ac:dyDescent="0.25">
      <c r="A1154" s="2" t="s">
        <v>261</v>
      </c>
      <c r="B1154" s="31">
        <v>41105</v>
      </c>
      <c r="C1154" s="11"/>
      <c r="R1154">
        <v>1569</v>
      </c>
      <c r="V1154">
        <v>2.4693520140105101E-2</v>
      </c>
      <c r="W1154">
        <v>49.3</v>
      </c>
      <c r="X1154">
        <v>14.297548161120799</v>
      </c>
      <c r="Y1154">
        <v>11744.4219066937</v>
      </c>
      <c r="Z1154">
        <v>14.1</v>
      </c>
      <c r="AA1154">
        <v>579</v>
      </c>
      <c r="AQ1154" t="s">
        <v>925</v>
      </c>
      <c r="AU1154">
        <v>90</v>
      </c>
    </row>
    <row r="1155" spans="1:57" x14ac:dyDescent="0.25">
      <c r="A1155" s="2" t="s">
        <v>264</v>
      </c>
      <c r="B1155" s="31">
        <v>41105</v>
      </c>
      <c r="C1155" s="11"/>
      <c r="R1155">
        <v>1528</v>
      </c>
      <c r="V1155">
        <v>2.48686514886165E-2</v>
      </c>
      <c r="W1155">
        <v>51.6</v>
      </c>
      <c r="X1155">
        <v>13.3793345008757</v>
      </c>
      <c r="Y1155">
        <v>10426.356589147301</v>
      </c>
      <c r="Z1155">
        <v>14.2</v>
      </c>
      <c r="AA1155">
        <v>538</v>
      </c>
      <c r="AQ1155" t="s">
        <v>925</v>
      </c>
      <c r="AU1155">
        <v>90</v>
      </c>
    </row>
    <row r="1156" spans="1:57" x14ac:dyDescent="0.25">
      <c r="A1156" s="2" t="s">
        <v>267</v>
      </c>
      <c r="B1156" s="31">
        <v>41105</v>
      </c>
      <c r="C1156" s="11"/>
      <c r="R1156">
        <v>1478</v>
      </c>
      <c r="V1156">
        <v>2.4518388791593699E-2</v>
      </c>
      <c r="W1156">
        <v>50.9</v>
      </c>
      <c r="X1156">
        <v>12.577933450087601</v>
      </c>
      <c r="Y1156">
        <v>10078.585461689599</v>
      </c>
      <c r="Z1156">
        <v>14</v>
      </c>
      <c r="AA1156">
        <v>513</v>
      </c>
      <c r="AQ1156" t="s">
        <v>925</v>
      </c>
      <c r="AU1156">
        <v>90</v>
      </c>
    </row>
    <row r="1157" spans="1:57" x14ac:dyDescent="0.25">
      <c r="A1157" s="2" t="s">
        <v>250</v>
      </c>
      <c r="B1157" s="31">
        <v>41105</v>
      </c>
      <c r="C1157" s="11"/>
      <c r="R1157">
        <v>1607</v>
      </c>
      <c r="V1157">
        <v>2.4168126094570901E-2</v>
      </c>
      <c r="W1157">
        <v>50.2</v>
      </c>
      <c r="X1157">
        <v>13.5583187390543</v>
      </c>
      <c r="Y1157">
        <v>11175.298804780899</v>
      </c>
      <c r="Z1157">
        <v>13.8</v>
      </c>
      <c r="AA1157">
        <v>561</v>
      </c>
      <c r="AQ1157" t="s">
        <v>925</v>
      </c>
      <c r="AU1157">
        <v>90</v>
      </c>
    </row>
    <row r="1158" spans="1:57" x14ac:dyDescent="0.25">
      <c r="A1158" s="2" t="s">
        <v>262</v>
      </c>
      <c r="B1158" s="31">
        <v>41105</v>
      </c>
      <c r="C1158" s="11"/>
      <c r="R1158">
        <v>1459</v>
      </c>
      <c r="V1158">
        <v>2.4518388791593699E-2</v>
      </c>
      <c r="W1158">
        <v>48.1</v>
      </c>
      <c r="X1158">
        <v>13.1663747810858</v>
      </c>
      <c r="Y1158">
        <v>11164.241164241201</v>
      </c>
      <c r="Z1158">
        <v>14</v>
      </c>
      <c r="AA1158">
        <v>537</v>
      </c>
      <c r="AQ1158" t="s">
        <v>925</v>
      </c>
      <c r="AU1158">
        <v>90</v>
      </c>
    </row>
    <row r="1159" spans="1:57" x14ac:dyDescent="0.25">
      <c r="A1159" s="2" t="s">
        <v>265</v>
      </c>
      <c r="B1159" s="31">
        <v>41105</v>
      </c>
      <c r="C1159" s="11"/>
      <c r="R1159">
        <v>1361</v>
      </c>
      <c r="V1159">
        <v>2.4518388791593699E-2</v>
      </c>
      <c r="W1159">
        <v>45.7</v>
      </c>
      <c r="X1159">
        <v>11.180385288966701</v>
      </c>
      <c r="Y1159">
        <v>9978.1181619256004</v>
      </c>
      <c r="Z1159">
        <v>14</v>
      </c>
      <c r="AA1159">
        <v>456</v>
      </c>
      <c r="AQ1159" t="s">
        <v>925</v>
      </c>
      <c r="AU1159">
        <v>90</v>
      </c>
    </row>
    <row r="1160" spans="1:57" x14ac:dyDescent="0.25">
      <c r="A1160" s="2" t="s">
        <v>268</v>
      </c>
      <c r="B1160" s="31">
        <v>41105</v>
      </c>
      <c r="C1160" s="11"/>
      <c r="R1160">
        <v>1112</v>
      </c>
      <c r="V1160">
        <v>2.4168126094570901E-2</v>
      </c>
      <c r="W1160">
        <v>45.9</v>
      </c>
      <c r="X1160">
        <v>9.8364273204903707</v>
      </c>
      <c r="Y1160">
        <v>8867.1023965141594</v>
      </c>
      <c r="Z1160">
        <v>13.8</v>
      </c>
      <c r="AA1160">
        <v>407</v>
      </c>
      <c r="AQ1160" t="s">
        <v>925</v>
      </c>
      <c r="AU1160">
        <v>90</v>
      </c>
    </row>
    <row r="1161" spans="1:57" x14ac:dyDescent="0.25">
      <c r="A1161" s="2" t="s">
        <v>251</v>
      </c>
      <c r="B1161" s="31">
        <v>41105</v>
      </c>
      <c r="C1161" s="11"/>
      <c r="R1161">
        <v>1437</v>
      </c>
      <c r="V1161">
        <v>2.57443082311734E-2</v>
      </c>
      <c r="W1161">
        <v>49.1</v>
      </c>
      <c r="X1161">
        <v>12.022591943958</v>
      </c>
      <c r="Y1161">
        <v>9511.2016293278994</v>
      </c>
      <c r="Z1161">
        <v>14.7</v>
      </c>
      <c r="AA1161">
        <v>467</v>
      </c>
      <c r="AQ1161" t="s">
        <v>925</v>
      </c>
      <c r="AU1161">
        <v>90</v>
      </c>
    </row>
    <row r="1162" spans="1:57" x14ac:dyDescent="0.25">
      <c r="A1162" s="2" t="s">
        <v>263</v>
      </c>
      <c r="B1162" s="31">
        <v>41105</v>
      </c>
      <c r="C1162" s="11"/>
      <c r="R1162">
        <v>1256</v>
      </c>
      <c r="V1162">
        <v>2.4693520140105101E-2</v>
      </c>
      <c r="W1162">
        <v>44.8</v>
      </c>
      <c r="X1162">
        <v>10.173730297723299</v>
      </c>
      <c r="Y1162">
        <v>9196.4285714285706</v>
      </c>
      <c r="Z1162">
        <v>14.1</v>
      </c>
      <c r="AA1162">
        <v>412</v>
      </c>
      <c r="AQ1162" t="s">
        <v>925</v>
      </c>
      <c r="AU1162">
        <v>90</v>
      </c>
    </row>
    <row r="1163" spans="1:57" x14ac:dyDescent="0.25">
      <c r="A1163" s="2" t="s">
        <v>266</v>
      </c>
      <c r="B1163" s="31">
        <v>41105</v>
      </c>
      <c r="C1163" s="11"/>
      <c r="R1163">
        <v>1158</v>
      </c>
      <c r="V1163">
        <v>2.3817863397548201E-2</v>
      </c>
      <c r="W1163">
        <v>40.299999999999997</v>
      </c>
      <c r="X1163">
        <v>8.0028021015761794</v>
      </c>
      <c r="Y1163">
        <v>8337.4689826302692</v>
      </c>
      <c r="Z1163">
        <v>13.6</v>
      </c>
      <c r="AA1163">
        <v>336</v>
      </c>
      <c r="AQ1163" t="s">
        <v>925</v>
      </c>
      <c r="AU1163">
        <v>90</v>
      </c>
    </row>
    <row r="1164" spans="1:57" x14ac:dyDescent="0.25">
      <c r="A1164" s="2" t="s">
        <v>269</v>
      </c>
      <c r="B1164" s="31">
        <v>41105</v>
      </c>
      <c r="C1164" s="11"/>
      <c r="R1164">
        <v>1013</v>
      </c>
      <c r="V1164">
        <v>2.2767075306479902E-2</v>
      </c>
      <c r="W1164">
        <v>37.9</v>
      </c>
      <c r="X1164">
        <v>5.5323992994746103</v>
      </c>
      <c r="Y1164">
        <v>6411.6094986807402</v>
      </c>
      <c r="Z1164">
        <v>13</v>
      </c>
      <c r="AA1164">
        <v>243</v>
      </c>
      <c r="AQ1164" t="s">
        <v>925</v>
      </c>
      <c r="AU1164">
        <v>90</v>
      </c>
    </row>
    <row r="1165" spans="1:57" x14ac:dyDescent="0.25">
      <c r="A1165" s="2" t="s">
        <v>276</v>
      </c>
      <c r="B1165" s="31">
        <v>33884</v>
      </c>
      <c r="C1165" s="11"/>
      <c r="R1165" s="23"/>
      <c r="S1165" s="19"/>
      <c r="V1165"/>
      <c r="AC1165" s="23">
        <v>6.3869135708381153E-2</v>
      </c>
      <c r="AD1165" s="48"/>
      <c r="AJ1165" s="21">
        <v>0.14666666666666667</v>
      </c>
      <c r="BE1165" s="19"/>
    </row>
    <row r="1166" spans="1:57" x14ac:dyDescent="0.25">
      <c r="A1166" s="2" t="s">
        <v>276</v>
      </c>
      <c r="B1166" s="31">
        <v>33897</v>
      </c>
      <c r="C1166" s="11"/>
      <c r="Q1166">
        <v>1.343</v>
      </c>
      <c r="R1166" s="24">
        <v>50.766666666666666</v>
      </c>
      <c r="S1166" s="20"/>
      <c r="V1166"/>
      <c r="AC1166" s="24">
        <v>0.12365900492062676</v>
      </c>
      <c r="AD1166" s="48"/>
      <c r="AJ1166" s="22">
        <v>0.29333333333333333</v>
      </c>
      <c r="AK1166">
        <v>2.8000000000000001E-2</v>
      </c>
      <c r="AL1166">
        <v>0.81499999999999995</v>
      </c>
      <c r="AM1166">
        <v>29.093</v>
      </c>
      <c r="BA1166">
        <v>2.4E-2</v>
      </c>
      <c r="BB1166">
        <v>0.52800000000000002</v>
      </c>
      <c r="BD1166">
        <v>21.673999999999999</v>
      </c>
      <c r="BE1166" s="26"/>
    </row>
    <row r="1167" spans="1:57" x14ac:dyDescent="0.25">
      <c r="A1167" s="2" t="s">
        <v>276</v>
      </c>
      <c r="B1167" s="31">
        <v>33911</v>
      </c>
      <c r="C1167" s="11"/>
      <c r="Q1167">
        <v>2.3370000000000002</v>
      </c>
      <c r="R1167" s="24">
        <v>125.66666666666666</v>
      </c>
      <c r="S1167" s="20"/>
      <c r="V1167"/>
      <c r="AC1167" s="24">
        <v>0.45201096425561482</v>
      </c>
      <c r="AD1167" s="48"/>
      <c r="AJ1167" s="22">
        <v>1.3366666666666667</v>
      </c>
      <c r="AK1167">
        <v>2.7E-2</v>
      </c>
      <c r="AL1167">
        <v>1.3839999999999999</v>
      </c>
      <c r="AM1167">
        <v>51.529000000000003</v>
      </c>
      <c r="BA1167">
        <v>1.4999999999999999E-2</v>
      </c>
      <c r="BB1167">
        <v>0.95199999999999996</v>
      </c>
      <c r="BD1167">
        <v>62.683</v>
      </c>
      <c r="BE1167" s="14">
        <v>718.33333333333337</v>
      </c>
    </row>
    <row r="1168" spans="1:57" x14ac:dyDescent="0.25">
      <c r="A1168" s="2" t="s">
        <v>276</v>
      </c>
      <c r="B1168" s="31">
        <v>33925</v>
      </c>
      <c r="C1168" s="11"/>
      <c r="Q1168">
        <v>3.1030000000000002</v>
      </c>
      <c r="R1168" s="24">
        <v>266.91666666666669</v>
      </c>
      <c r="S1168" s="20"/>
      <c r="V1168"/>
      <c r="AC1168" s="24">
        <v>0.60603767654288543</v>
      </c>
      <c r="AD1168" s="48"/>
      <c r="AJ1168" s="22">
        <v>2.0699999999999998</v>
      </c>
      <c r="AK1168">
        <v>2.5999999999999999E-2</v>
      </c>
      <c r="AL1168">
        <v>1.881</v>
      </c>
      <c r="AM1168">
        <v>71.046000000000006</v>
      </c>
      <c r="BA1168">
        <v>8.0000000000000002E-3</v>
      </c>
      <c r="BB1168">
        <v>1.222</v>
      </c>
      <c r="BD1168">
        <v>159.37700000000001</v>
      </c>
      <c r="BE1168" s="14">
        <v>705</v>
      </c>
    </row>
    <row r="1169" spans="1:57" x14ac:dyDescent="0.25">
      <c r="A1169" s="2" t="s">
        <v>276</v>
      </c>
      <c r="B1169" s="31">
        <v>33932</v>
      </c>
      <c r="C1169" s="11"/>
      <c r="R1169" s="24"/>
      <c r="S1169" s="20"/>
      <c r="V1169"/>
      <c r="AC1169" s="24">
        <v>0.59220879988577368</v>
      </c>
      <c r="AD1169" s="48"/>
      <c r="AJ1169" s="22">
        <v>1.9933333333333332</v>
      </c>
      <c r="BE1169" s="14">
        <v>501.66666666666669</v>
      </c>
    </row>
    <row r="1170" spans="1:57" x14ac:dyDescent="0.25">
      <c r="A1170" s="2" t="s">
        <v>276</v>
      </c>
      <c r="B1170" s="31">
        <v>33939</v>
      </c>
      <c r="C1170" s="11"/>
      <c r="Q1170">
        <v>3.1440000000000001</v>
      </c>
      <c r="R1170" s="24">
        <v>420.98333333333335</v>
      </c>
      <c r="S1170" s="20"/>
      <c r="V1170"/>
      <c r="AC1170" s="24">
        <v>0.56699240035912246</v>
      </c>
      <c r="AD1170" s="48"/>
      <c r="AJ1170" s="22">
        <v>1.86</v>
      </c>
      <c r="AK1170">
        <v>2.5000000000000001E-2</v>
      </c>
      <c r="AL1170">
        <v>1.298</v>
      </c>
      <c r="AM1170">
        <v>52.265000000000001</v>
      </c>
      <c r="BA1170">
        <v>6.0000000000000001E-3</v>
      </c>
      <c r="BB1170">
        <v>1.8460000000000001</v>
      </c>
      <c r="BD1170">
        <v>333.15899999999999</v>
      </c>
      <c r="BE1170" s="14"/>
    </row>
    <row r="1171" spans="1:57" x14ac:dyDescent="0.25">
      <c r="A1171" s="2" t="s">
        <v>276</v>
      </c>
      <c r="B1171" s="31">
        <v>33946</v>
      </c>
      <c r="C1171" s="11"/>
      <c r="Q1171">
        <v>4.6950000000000003</v>
      </c>
      <c r="R1171" s="24">
        <v>555.1</v>
      </c>
      <c r="S1171" s="20">
        <v>87.833333333333329</v>
      </c>
      <c r="T1171">
        <v>1.4E-2</v>
      </c>
      <c r="U1171">
        <v>0.92200000000000004</v>
      </c>
      <c r="V1171"/>
      <c r="AC1171" s="24">
        <v>0.53326797113450009</v>
      </c>
      <c r="AD1171" s="48"/>
      <c r="AJ1171" s="22">
        <v>1.6933333333333334</v>
      </c>
      <c r="AK1171">
        <v>2.5000000000000001E-2</v>
      </c>
      <c r="AL1171">
        <v>1.488</v>
      </c>
      <c r="AM1171">
        <v>59.238999999999997</v>
      </c>
      <c r="BA1171">
        <v>6.0000000000000001E-3</v>
      </c>
      <c r="BB1171">
        <v>2.129</v>
      </c>
      <c r="BD1171">
        <v>379.31099999999998</v>
      </c>
      <c r="BE1171" s="14">
        <v>318.33333333333331</v>
      </c>
    </row>
    <row r="1172" spans="1:57" x14ac:dyDescent="0.25">
      <c r="A1172" s="2" t="s">
        <v>276</v>
      </c>
      <c r="B1172" s="31">
        <v>33953</v>
      </c>
      <c r="C1172" s="11"/>
      <c r="Q1172">
        <v>6.3920000000000003</v>
      </c>
      <c r="R1172" s="24">
        <v>768.66666666666663</v>
      </c>
      <c r="S1172" s="20">
        <v>159.83333333333334</v>
      </c>
      <c r="T1172">
        <v>1.4999999999999999E-2</v>
      </c>
      <c r="U1172">
        <v>1.9159999999999999</v>
      </c>
      <c r="V1172"/>
      <c r="AC1172" s="24">
        <v>0.51688473021322201</v>
      </c>
      <c r="AD1172" s="48"/>
      <c r="AJ1172" s="22">
        <v>1.6166666666666667</v>
      </c>
      <c r="AK1172">
        <v>2.7E-2</v>
      </c>
      <c r="AL1172">
        <v>1.593</v>
      </c>
      <c r="AM1172">
        <v>61.531999999999996</v>
      </c>
      <c r="BA1172">
        <v>5.0000000000000001E-3</v>
      </c>
      <c r="BB1172">
        <v>2.593</v>
      </c>
      <c r="BD1172">
        <v>520.09699999999998</v>
      </c>
      <c r="BE1172" s="14">
        <v>380</v>
      </c>
    </row>
    <row r="1173" spans="1:57" x14ac:dyDescent="0.25">
      <c r="A1173" s="2" t="s">
        <v>276</v>
      </c>
      <c r="B1173" s="31">
        <v>33959</v>
      </c>
      <c r="C1173" s="11"/>
      <c r="Q1173">
        <v>6.11</v>
      </c>
      <c r="R1173" s="24">
        <v>711.75</v>
      </c>
      <c r="S1173" s="20">
        <v>172.66666666666666</v>
      </c>
      <c r="T1173">
        <v>1.6E-2</v>
      </c>
      <c r="U1173">
        <v>2.165</v>
      </c>
      <c r="V1173"/>
      <c r="AC1173" s="24">
        <v>0.49691694337564929</v>
      </c>
      <c r="AD1173" s="48"/>
      <c r="AJ1173" s="22">
        <v>1.5266666666666666</v>
      </c>
      <c r="AK1173">
        <v>2.4E-2</v>
      </c>
      <c r="AL1173">
        <v>1.302</v>
      </c>
      <c r="AM1173">
        <v>54.046999999999997</v>
      </c>
      <c r="BA1173">
        <v>5.0000000000000001E-3</v>
      </c>
      <c r="BB1173">
        <v>2.3290000000000002</v>
      </c>
      <c r="BD1173">
        <v>447.68099999999998</v>
      </c>
      <c r="BE1173" s="14">
        <v>406.66666666666669</v>
      </c>
    </row>
    <row r="1174" spans="1:57" x14ac:dyDescent="0.25">
      <c r="A1174" s="2" t="s">
        <v>276</v>
      </c>
      <c r="B1174" s="31">
        <v>33967</v>
      </c>
      <c r="C1174" s="11"/>
      <c r="Q1174">
        <v>5.1920000000000002</v>
      </c>
      <c r="R1174" s="24">
        <v>646.7833333333333</v>
      </c>
      <c r="S1174" s="20">
        <v>216.33333333333334</v>
      </c>
      <c r="T1174">
        <v>1.4999999999999999E-2</v>
      </c>
      <c r="U1174">
        <v>2.5649999999999999</v>
      </c>
      <c r="V1174"/>
      <c r="AC1174" s="24">
        <v>0.55112014025728295</v>
      </c>
      <c r="AD1174" s="48"/>
      <c r="AJ1174" s="22">
        <v>1.78</v>
      </c>
      <c r="AK1174">
        <v>2.1999999999999999E-2</v>
      </c>
      <c r="AL1174">
        <v>0.73499999999999999</v>
      </c>
      <c r="AM1174">
        <v>31.327999999999999</v>
      </c>
      <c r="BA1174">
        <v>4.0000000000000001E-3</v>
      </c>
      <c r="BB1174">
        <v>1.4990000000000001</v>
      </c>
      <c r="BD1174">
        <v>362.43900000000002</v>
      </c>
      <c r="BE1174" s="14">
        <v>335</v>
      </c>
    </row>
    <row r="1175" spans="1:57" x14ac:dyDescent="0.25">
      <c r="A1175" s="2" t="s">
        <v>276</v>
      </c>
      <c r="B1175" s="31">
        <v>33974</v>
      </c>
      <c r="C1175" s="11"/>
      <c r="Q1175">
        <v>5.6890000000000001</v>
      </c>
      <c r="R1175" s="24">
        <v>670.93333333333339</v>
      </c>
      <c r="S1175" s="20">
        <v>268.83333333333331</v>
      </c>
      <c r="T1175">
        <v>1.6E-2</v>
      </c>
      <c r="U1175">
        <v>3.3</v>
      </c>
      <c r="V1175"/>
      <c r="AC1175" s="24">
        <v>0.60662817704197791</v>
      </c>
      <c r="AD1175" s="48"/>
      <c r="AJ1175" s="22">
        <v>2.0733333333333333</v>
      </c>
      <c r="AK1175">
        <v>2.1000000000000001E-2</v>
      </c>
      <c r="AL1175">
        <v>0.63600000000000001</v>
      </c>
      <c r="AM1175">
        <v>29.001000000000001</v>
      </c>
      <c r="BA1175">
        <v>4.0000000000000001E-3</v>
      </c>
      <c r="BB1175">
        <v>1.2649999999999999</v>
      </c>
      <c r="BD1175">
        <v>336.613</v>
      </c>
      <c r="BE1175" s="14">
        <v>331.66666666666669</v>
      </c>
    </row>
    <row r="1176" spans="1:57" x14ac:dyDescent="0.25">
      <c r="A1176" s="2" t="s">
        <v>276</v>
      </c>
      <c r="B1176" s="31">
        <v>33981</v>
      </c>
      <c r="C1176" s="11"/>
      <c r="Q1176">
        <v>5.6660000000000004</v>
      </c>
      <c r="R1176" s="24">
        <v>756.35</v>
      </c>
      <c r="S1176" s="20">
        <v>354.5</v>
      </c>
      <c r="T1176">
        <v>1.4999999999999999E-2</v>
      </c>
      <c r="U1176">
        <v>4.0510000000000002</v>
      </c>
      <c r="V1176"/>
      <c r="AC1176" s="24">
        <v>0.47138769573400274</v>
      </c>
      <c r="AD1176" s="48"/>
      <c r="AJ1176" s="22">
        <v>1.4166666666666667</v>
      </c>
      <c r="AK1176">
        <v>1.4E-2</v>
      </c>
      <c r="AL1176">
        <v>0.20499999999999999</v>
      </c>
      <c r="AM1176">
        <v>13.756</v>
      </c>
      <c r="BA1176">
        <v>3.0000000000000001E-3</v>
      </c>
      <c r="BB1176">
        <v>0.83599999999999997</v>
      </c>
      <c r="BD1176">
        <v>333.15100000000001</v>
      </c>
      <c r="BE1176" s="14">
        <v>345</v>
      </c>
    </row>
    <row r="1177" spans="1:57" x14ac:dyDescent="0.25">
      <c r="A1177" s="2" t="s">
        <v>276</v>
      </c>
      <c r="B1177" s="31">
        <v>33988</v>
      </c>
      <c r="C1177" s="11"/>
      <c r="Q1177">
        <v>5.6689999999999996</v>
      </c>
      <c r="R1177" s="24">
        <v>607.15</v>
      </c>
      <c r="S1177" s="20">
        <v>304.66666666666669</v>
      </c>
      <c r="T1177">
        <v>1.9E-2</v>
      </c>
      <c r="U1177">
        <v>4.4939999999999998</v>
      </c>
      <c r="V1177"/>
      <c r="AC1177" s="24"/>
      <c r="AD1177" s="48"/>
      <c r="AJ1177" s="22"/>
      <c r="AK1177">
        <v>2.4E-2</v>
      </c>
      <c r="AL1177">
        <v>0.193</v>
      </c>
      <c r="AM1177">
        <v>8.1639999999999997</v>
      </c>
      <c r="BA1177">
        <v>2E-3</v>
      </c>
      <c r="BB1177">
        <v>0.55800000000000005</v>
      </c>
      <c r="BD1177">
        <v>239.35900000000001</v>
      </c>
      <c r="BE1177" s="14">
        <v>336.66666666666669</v>
      </c>
    </row>
    <row r="1178" spans="1:57" x14ac:dyDescent="0.25">
      <c r="A1178" s="2" t="s">
        <v>276</v>
      </c>
      <c r="B1178" s="31">
        <v>33996</v>
      </c>
      <c r="C1178" s="11"/>
      <c r="Q1178">
        <v>6.1050000000000004</v>
      </c>
      <c r="R1178" s="24">
        <v>855.5</v>
      </c>
      <c r="S1178" s="20">
        <v>439.83333333333337</v>
      </c>
      <c r="T1178">
        <v>1.9E-2</v>
      </c>
      <c r="U1178">
        <v>4.9989999999999997</v>
      </c>
      <c r="V1178"/>
      <c r="AC1178" s="24"/>
      <c r="AD1178" s="48"/>
      <c r="AJ1178" s="22"/>
      <c r="BA1178">
        <v>2E-3</v>
      </c>
      <c r="BB1178">
        <v>0.49</v>
      </c>
      <c r="BD1178">
        <v>281.12599999999998</v>
      </c>
      <c r="BE1178" s="14">
        <v>340</v>
      </c>
    </row>
    <row r="1179" spans="1:57" x14ac:dyDescent="0.25">
      <c r="A1179" s="2" t="s">
        <v>276</v>
      </c>
      <c r="B1179" s="31">
        <v>34003</v>
      </c>
      <c r="C1179" s="11"/>
      <c r="Q1179">
        <v>7.4379999999999997</v>
      </c>
      <c r="R1179" s="24">
        <v>705.19348402712603</v>
      </c>
      <c r="S1179" s="20">
        <v>430.60920688086452</v>
      </c>
      <c r="T1179">
        <v>1.7999999999999999E-2</v>
      </c>
      <c r="U1179">
        <v>6.2060000000000004</v>
      </c>
      <c r="V1179"/>
      <c r="W1179" s="14">
        <v>3.2033533333333329E-2</v>
      </c>
      <c r="Y1179">
        <f>AA1179/W1179</f>
        <v>10516.608217468331</v>
      </c>
      <c r="AA1179" s="14">
        <v>336.88411988787897</v>
      </c>
      <c r="AC1179" s="24"/>
      <c r="AD1179" s="48"/>
      <c r="AJ1179" s="22"/>
      <c r="AQ1179" t="s">
        <v>925</v>
      </c>
      <c r="AY1179" s="14">
        <v>93.725086992985538</v>
      </c>
      <c r="AZ1179" s="14"/>
      <c r="BA1179">
        <v>2E-3</v>
      </c>
      <c r="BB1179">
        <v>0.47599999999999998</v>
      </c>
      <c r="BD1179">
        <v>274.61700000000002</v>
      </c>
      <c r="BE1179" s="14">
        <v>325</v>
      </c>
    </row>
    <row r="1180" spans="1:57" x14ac:dyDescent="0.25">
      <c r="A1180" s="2" t="s">
        <v>919</v>
      </c>
      <c r="B1180" s="31">
        <v>33884</v>
      </c>
      <c r="C1180" s="11"/>
      <c r="R1180" s="23"/>
      <c r="S1180" s="19"/>
      <c r="V1180"/>
      <c r="AC1180" s="23">
        <v>0.16347594312260749</v>
      </c>
      <c r="AD1180" s="48"/>
      <c r="AJ1180" s="21">
        <v>0.39666666666666667</v>
      </c>
      <c r="BE1180" s="14">
        <v>353.54129597177587</v>
      </c>
    </row>
    <row r="1181" spans="1:57" x14ac:dyDescent="0.25">
      <c r="A1181" s="2" t="s">
        <v>919</v>
      </c>
      <c r="B1181" s="31">
        <v>33897</v>
      </c>
      <c r="C1181" s="11"/>
      <c r="Q1181">
        <v>5.5590000000000002</v>
      </c>
      <c r="R1181" s="24">
        <v>117.25</v>
      </c>
      <c r="S1181" s="20"/>
      <c r="V1181"/>
      <c r="AC1181" s="24">
        <v>0.30022750226538897</v>
      </c>
      <c r="AD1181" s="48"/>
      <c r="AJ1181" s="22">
        <v>0.79333333333333333</v>
      </c>
      <c r="AK1181">
        <v>4.7E-2</v>
      </c>
      <c r="AL1181">
        <v>3.6040000000000001</v>
      </c>
      <c r="AM1181">
        <v>75.956000000000003</v>
      </c>
      <c r="BA1181">
        <v>4.8000000000000001E-2</v>
      </c>
      <c r="BB1181">
        <v>1.9550000000000001</v>
      </c>
      <c r="BD1181">
        <v>41.293999999999997</v>
      </c>
      <c r="BE1181" s="26"/>
    </row>
    <row r="1182" spans="1:57" x14ac:dyDescent="0.25">
      <c r="A1182" s="2" t="s">
        <v>919</v>
      </c>
      <c r="B1182" s="31">
        <v>33911</v>
      </c>
      <c r="C1182" s="11"/>
      <c r="Q1182">
        <v>9.7870000000000008</v>
      </c>
      <c r="R1182" s="24">
        <v>290.60000000000002</v>
      </c>
      <c r="S1182" s="20"/>
      <c r="V1182"/>
      <c r="AC1182" s="24">
        <v>0.89252532064045909</v>
      </c>
      <c r="AD1182" s="48"/>
      <c r="AJ1182" s="22">
        <v>4.956666666666667</v>
      </c>
      <c r="AK1182">
        <v>0.04</v>
      </c>
      <c r="AL1182">
        <v>5.9560000000000004</v>
      </c>
      <c r="AM1182">
        <v>147.018</v>
      </c>
      <c r="BA1182">
        <v>3.1E-2</v>
      </c>
      <c r="BB1182">
        <v>3.831</v>
      </c>
      <c r="BD1182">
        <v>125.679</v>
      </c>
      <c r="BE1182" s="14">
        <v>1530</v>
      </c>
    </row>
    <row r="1183" spans="1:57" x14ac:dyDescent="0.25">
      <c r="A1183" s="2" t="s">
        <v>919</v>
      </c>
      <c r="B1183" s="31">
        <v>33925</v>
      </c>
      <c r="C1183" s="11"/>
      <c r="Q1183">
        <v>13.154</v>
      </c>
      <c r="R1183" s="24">
        <v>738.86666666666667</v>
      </c>
      <c r="S1183" s="20"/>
      <c r="V1183"/>
      <c r="AC1183" s="24">
        <v>0.94991331125967204</v>
      </c>
      <c r="AD1183" s="48"/>
      <c r="AJ1183" s="22">
        <v>6.6533333333333333</v>
      </c>
      <c r="AK1183">
        <v>3.3000000000000002E-2</v>
      </c>
      <c r="AL1183">
        <v>9.1549999999999994</v>
      </c>
      <c r="AM1183">
        <v>280.99700000000001</v>
      </c>
      <c r="BA1183">
        <v>1.0999999999999999E-2</v>
      </c>
      <c r="BB1183">
        <v>4</v>
      </c>
      <c r="BD1183">
        <v>381.54399999999998</v>
      </c>
      <c r="BE1183" s="14">
        <v>1141.6666666666667</v>
      </c>
    </row>
    <row r="1184" spans="1:57" x14ac:dyDescent="0.25">
      <c r="A1184" s="2" t="s">
        <v>919</v>
      </c>
      <c r="B1184" s="31">
        <v>33932</v>
      </c>
      <c r="C1184" s="11"/>
      <c r="R1184" s="24"/>
      <c r="S1184" s="20"/>
      <c r="V1184"/>
      <c r="AC1184" s="24">
        <v>0.94697543594158096</v>
      </c>
      <c r="AD1184" s="48"/>
      <c r="AJ1184" s="22">
        <v>6.5266666666666664</v>
      </c>
      <c r="BE1184" s="14">
        <v>1121.6666666666667</v>
      </c>
    </row>
    <row r="1185" spans="1:57" x14ac:dyDescent="0.25">
      <c r="A1185" s="2" t="s">
        <v>919</v>
      </c>
      <c r="B1185" s="31">
        <v>33939</v>
      </c>
      <c r="C1185" s="11"/>
      <c r="Q1185">
        <v>13.997</v>
      </c>
      <c r="R1185" s="24">
        <v>1068.1333333333332</v>
      </c>
      <c r="S1185" s="20"/>
      <c r="V1185"/>
      <c r="AC1185" s="24">
        <v>0.93536505046400054</v>
      </c>
      <c r="AD1185" s="48"/>
      <c r="AJ1185" s="22">
        <v>6.0866666666666669</v>
      </c>
      <c r="AK1185">
        <v>3.2000000000000001E-2</v>
      </c>
      <c r="AL1185">
        <v>7.7779999999999996</v>
      </c>
      <c r="AM1185">
        <v>246.12299999999999</v>
      </c>
      <c r="BA1185">
        <v>8.9999999999999993E-3</v>
      </c>
      <c r="BB1185">
        <v>6.2190000000000003</v>
      </c>
      <c r="BD1185">
        <v>721.375</v>
      </c>
      <c r="BE1185" s="14"/>
    </row>
    <row r="1186" spans="1:57" x14ac:dyDescent="0.25">
      <c r="A1186" s="2" t="s">
        <v>919</v>
      </c>
      <c r="B1186" s="31">
        <v>33946</v>
      </c>
      <c r="C1186" s="11"/>
      <c r="Q1186">
        <v>16.087</v>
      </c>
      <c r="R1186" s="24">
        <v>1244.1666666666667</v>
      </c>
      <c r="S1186" s="20">
        <v>191</v>
      </c>
      <c r="T1186">
        <v>0.02</v>
      </c>
      <c r="U1186">
        <v>2.8410000000000002</v>
      </c>
      <c r="V1186"/>
      <c r="AC1186" s="24">
        <v>0.91684093005687739</v>
      </c>
      <c r="AD1186" s="48"/>
      <c r="AJ1186" s="22">
        <v>5.5266666666666664</v>
      </c>
      <c r="AK1186">
        <v>3.2000000000000001E-2</v>
      </c>
      <c r="AL1186">
        <v>6.556</v>
      </c>
      <c r="AM1186">
        <v>201.00399999999999</v>
      </c>
      <c r="BA1186">
        <v>8.0000000000000002E-3</v>
      </c>
      <c r="BB1186">
        <v>6.5019999999999998</v>
      </c>
      <c r="BD1186">
        <v>785.82399999999996</v>
      </c>
      <c r="BE1186" s="14">
        <v>750</v>
      </c>
    </row>
    <row r="1187" spans="1:57" x14ac:dyDescent="0.25">
      <c r="A1187" s="2" t="s">
        <v>919</v>
      </c>
      <c r="B1187" s="31">
        <v>33953</v>
      </c>
      <c r="C1187" s="11"/>
      <c r="Q1187">
        <v>14.602</v>
      </c>
      <c r="R1187" s="24">
        <v>1515.8333333333333</v>
      </c>
      <c r="S1187" s="20">
        <v>258.83333333333331</v>
      </c>
      <c r="T1187">
        <v>1.7999999999999999E-2</v>
      </c>
      <c r="U1187">
        <v>3.5289999999999999</v>
      </c>
      <c r="V1187"/>
      <c r="AC1187" s="24">
        <v>0.87827611050265408</v>
      </c>
      <c r="AD1187" s="48"/>
      <c r="AJ1187" s="22">
        <v>4.68</v>
      </c>
      <c r="AK1187">
        <v>2.8000000000000001E-2</v>
      </c>
      <c r="AL1187">
        <v>4.8319999999999999</v>
      </c>
      <c r="AM1187">
        <v>170.35499999999999</v>
      </c>
      <c r="BA1187">
        <v>6.0000000000000001E-3</v>
      </c>
      <c r="BB1187">
        <v>5.9880000000000004</v>
      </c>
      <c r="BD1187">
        <v>984.70699999999999</v>
      </c>
      <c r="BE1187" s="14">
        <v>656.66666666666663</v>
      </c>
    </row>
    <row r="1188" spans="1:57" x14ac:dyDescent="0.25">
      <c r="A1188" s="2" t="s">
        <v>919</v>
      </c>
      <c r="B1188" s="31">
        <v>33959</v>
      </c>
      <c r="C1188" s="11"/>
      <c r="Q1188">
        <v>13.974</v>
      </c>
      <c r="R1188" s="24">
        <v>1428.1333333333334</v>
      </c>
      <c r="S1188" s="20">
        <v>322.5</v>
      </c>
      <c r="T1188">
        <v>0.02</v>
      </c>
      <c r="U1188">
        <v>4.8410000000000002</v>
      </c>
      <c r="V1188"/>
      <c r="AC1188" s="24">
        <v>0.82812709504700766</v>
      </c>
      <c r="AD1188" s="48"/>
      <c r="AJ1188" s="22">
        <v>3.9133333333333336</v>
      </c>
      <c r="AK1188">
        <v>2.7E-2</v>
      </c>
      <c r="AL1188">
        <v>3.6960000000000002</v>
      </c>
      <c r="AM1188">
        <v>134.82400000000001</v>
      </c>
      <c r="BA1188">
        <v>6.0000000000000001E-3</v>
      </c>
      <c r="BB1188">
        <v>5.12</v>
      </c>
      <c r="BD1188">
        <v>872.29399999999998</v>
      </c>
      <c r="BE1188" s="14">
        <v>650</v>
      </c>
    </row>
    <row r="1189" spans="1:57" x14ac:dyDescent="0.25">
      <c r="A1189" s="2" t="s">
        <v>919</v>
      </c>
      <c r="B1189" s="31">
        <v>33967</v>
      </c>
      <c r="C1189" s="11"/>
      <c r="Q1189">
        <v>15.089</v>
      </c>
      <c r="R1189" s="24">
        <v>1556.3333333333333</v>
      </c>
      <c r="S1189" s="20">
        <v>450.16666666666663</v>
      </c>
      <c r="T1189">
        <v>0.02</v>
      </c>
      <c r="U1189">
        <v>6.7779999999999996</v>
      </c>
      <c r="V1189"/>
      <c r="AC1189" s="24">
        <v>0.87152230892112503</v>
      </c>
      <c r="AD1189" s="48"/>
      <c r="AJ1189" s="22">
        <v>4.5599999999999996</v>
      </c>
      <c r="AK1189">
        <v>2.8000000000000001E-2</v>
      </c>
      <c r="AL1189">
        <v>3.2909999999999999</v>
      </c>
      <c r="AM1189">
        <v>117.952</v>
      </c>
      <c r="BA1189">
        <v>5.0000000000000001E-3</v>
      </c>
      <c r="BB1189">
        <v>4.5780000000000003</v>
      </c>
      <c r="BD1189">
        <v>891.46699999999998</v>
      </c>
      <c r="BE1189" s="14">
        <v>600</v>
      </c>
    </row>
    <row r="1190" spans="1:57" x14ac:dyDescent="0.25">
      <c r="A1190" s="2" t="s">
        <v>919</v>
      </c>
      <c r="B1190" s="31">
        <v>33974</v>
      </c>
      <c r="C1190" s="11"/>
      <c r="Q1190">
        <v>14.574999999999999</v>
      </c>
      <c r="R1190" s="24">
        <v>1505.9</v>
      </c>
      <c r="S1190" s="20">
        <v>538.66666666666663</v>
      </c>
      <c r="T1190">
        <v>1.9E-2</v>
      </c>
      <c r="U1190">
        <v>7.62</v>
      </c>
      <c r="V1190"/>
      <c r="AC1190" s="24">
        <v>0.83068594923654482</v>
      </c>
      <c r="AD1190" s="48"/>
      <c r="AJ1190" s="22">
        <v>3.9466666666666668</v>
      </c>
      <c r="AK1190">
        <v>2.5000000000000001E-2</v>
      </c>
      <c r="AL1190">
        <v>2.677</v>
      </c>
      <c r="AM1190">
        <v>106.38</v>
      </c>
      <c r="BA1190">
        <v>5.0000000000000001E-3</v>
      </c>
      <c r="BB1190">
        <v>3.7490000000000001</v>
      </c>
      <c r="BD1190">
        <v>798.84699999999998</v>
      </c>
      <c r="BE1190" s="14">
        <v>581.66666666666663</v>
      </c>
    </row>
    <row r="1191" spans="1:57" x14ac:dyDescent="0.25">
      <c r="A1191" s="2" t="s">
        <v>919</v>
      </c>
      <c r="B1191" s="31">
        <v>33981</v>
      </c>
      <c r="C1191" s="11"/>
      <c r="Q1191">
        <v>15.515000000000001</v>
      </c>
      <c r="R1191" s="24">
        <v>1748.3166666666666</v>
      </c>
      <c r="S1191" s="20">
        <v>752.33333333333326</v>
      </c>
      <c r="T1191">
        <v>1.7999999999999999E-2</v>
      </c>
      <c r="U1191">
        <v>10.265000000000001</v>
      </c>
      <c r="V1191"/>
      <c r="AC1191" s="24">
        <v>0.78443655404822255</v>
      </c>
      <c r="AD1191" s="48"/>
      <c r="AJ1191" s="22">
        <v>3.41</v>
      </c>
      <c r="AK1191">
        <v>2.1999999999999999E-2</v>
      </c>
      <c r="AL1191">
        <v>1.137</v>
      </c>
      <c r="AM1191">
        <v>52.744999999999997</v>
      </c>
      <c r="BA1191">
        <v>4.0000000000000001E-3</v>
      </c>
      <c r="BB1191">
        <v>3.3740000000000001</v>
      </c>
      <c r="BD1191">
        <v>789.35799999999995</v>
      </c>
      <c r="BE1191" s="14">
        <v>533.33333333333337</v>
      </c>
    </row>
    <row r="1192" spans="1:57" x14ac:dyDescent="0.25">
      <c r="A1192" s="2" t="s">
        <v>919</v>
      </c>
      <c r="B1192" s="31">
        <v>33988</v>
      </c>
      <c r="C1192" s="11"/>
      <c r="Q1192">
        <v>18.337</v>
      </c>
      <c r="R1192" s="24">
        <v>2024.8</v>
      </c>
      <c r="S1192" s="20">
        <v>1014</v>
      </c>
      <c r="T1192">
        <v>1.9E-2</v>
      </c>
      <c r="U1192">
        <v>14.512</v>
      </c>
      <c r="V1192"/>
      <c r="AC1192" s="24"/>
      <c r="AD1192" s="48"/>
      <c r="AJ1192" s="22"/>
      <c r="AK1192">
        <v>2.3E-2</v>
      </c>
      <c r="AL1192">
        <v>0.73</v>
      </c>
      <c r="AM1192">
        <v>18.37</v>
      </c>
      <c r="BA1192">
        <v>3.0000000000000001E-3</v>
      </c>
      <c r="BB1192">
        <v>2.585</v>
      </c>
      <c r="BD1192">
        <v>807.44500000000005</v>
      </c>
      <c r="BE1192" s="14">
        <v>566.66666666666663</v>
      </c>
    </row>
    <row r="1193" spans="1:57" x14ac:dyDescent="0.25">
      <c r="A1193" s="2" t="s">
        <v>919</v>
      </c>
      <c r="B1193" s="31">
        <v>33996</v>
      </c>
      <c r="C1193" s="11"/>
      <c r="Q1193">
        <v>11.353999999999999</v>
      </c>
      <c r="R1193" s="24">
        <v>1431.8</v>
      </c>
      <c r="S1193" s="20">
        <v>655.6</v>
      </c>
      <c r="T1193">
        <v>1.9E-2</v>
      </c>
      <c r="U1193">
        <v>9.4190000000000005</v>
      </c>
      <c r="V1193"/>
      <c r="AC1193" s="24"/>
      <c r="AD1193" s="48"/>
      <c r="AJ1193" s="22"/>
      <c r="BA1193">
        <v>3.0000000000000001E-3</v>
      </c>
      <c r="BB1193">
        <v>1.2909999999999999</v>
      </c>
      <c r="BD1193">
        <v>490.22399999999999</v>
      </c>
      <c r="BE1193" s="14">
        <v>633.33333333333337</v>
      </c>
    </row>
    <row r="1194" spans="1:57" x14ac:dyDescent="0.25">
      <c r="A1194" s="2" t="s">
        <v>919</v>
      </c>
      <c r="B1194" s="31">
        <v>34003</v>
      </c>
      <c r="C1194" s="11"/>
      <c r="Q1194">
        <v>14.14</v>
      </c>
      <c r="R1194" s="24">
        <v>1452.6662221578329</v>
      </c>
      <c r="S1194" s="20">
        <v>812.18073392789017</v>
      </c>
      <c r="T1194">
        <v>1.9E-2</v>
      </c>
      <c r="U1194">
        <v>11.643000000000001</v>
      </c>
      <c r="V1194"/>
      <c r="W1194" s="14">
        <v>3.1279799999999996E-2</v>
      </c>
      <c r="Y1194">
        <f>AA1194/W1194</f>
        <v>19860.777505594982</v>
      </c>
      <c r="AA1194" s="14">
        <v>621.24114821950991</v>
      </c>
      <c r="AC1194" s="24"/>
      <c r="AD1194" s="48"/>
      <c r="AJ1194" s="22"/>
      <c r="AQ1194" t="s">
        <v>925</v>
      </c>
      <c r="AY1194" s="14">
        <v>190.93958570838012</v>
      </c>
      <c r="AZ1194" s="14"/>
      <c r="BA1194">
        <v>3.0000000000000001E-3</v>
      </c>
      <c r="BB1194">
        <v>1.6870000000000001</v>
      </c>
      <c r="BD1194">
        <v>640.48500000000001</v>
      </c>
      <c r="BE1194" s="14">
        <v>493.33333333333331</v>
      </c>
    </row>
    <row r="1195" spans="1:57" x14ac:dyDescent="0.25">
      <c r="A1195" s="2" t="s">
        <v>915</v>
      </c>
      <c r="B1195" s="31">
        <v>33884</v>
      </c>
      <c r="C1195" s="11"/>
      <c r="R1195" s="23"/>
      <c r="S1195" s="19"/>
      <c r="V1195"/>
      <c r="AC1195" s="23">
        <v>0.164729788588728</v>
      </c>
      <c r="AD1195" s="48"/>
      <c r="AJ1195" s="21">
        <v>0.4</v>
      </c>
      <c r="BE1195" s="14">
        <v>570.98399676408246</v>
      </c>
    </row>
    <row r="1196" spans="1:57" x14ac:dyDescent="0.25">
      <c r="A1196" s="2" t="s">
        <v>915</v>
      </c>
      <c r="B1196" s="31">
        <v>33897</v>
      </c>
      <c r="C1196" s="11"/>
      <c r="Q1196">
        <v>5.1619999999999999</v>
      </c>
      <c r="R1196" s="24">
        <v>105.86666666666667</v>
      </c>
      <c r="S1196" s="20"/>
      <c r="V1196"/>
      <c r="AC1196" s="24">
        <v>0.30232367392896897</v>
      </c>
      <c r="AD1196" s="48"/>
      <c r="AJ1196" s="22">
        <v>0.8</v>
      </c>
      <c r="AK1196">
        <v>5.2999999999999999E-2</v>
      </c>
      <c r="AL1196">
        <v>3.1259999999999999</v>
      </c>
      <c r="AM1196">
        <v>59.197000000000003</v>
      </c>
      <c r="BA1196">
        <v>4.3999999999999997E-2</v>
      </c>
      <c r="BB1196">
        <v>2.036</v>
      </c>
      <c r="BD1196">
        <v>46.652999999999999</v>
      </c>
      <c r="BE1196" s="26"/>
    </row>
    <row r="1197" spans="1:57" x14ac:dyDescent="0.25">
      <c r="A1197" s="2" t="s">
        <v>915</v>
      </c>
      <c r="B1197" s="31">
        <v>33911</v>
      </c>
      <c r="C1197" s="11"/>
      <c r="Q1197">
        <v>9.4</v>
      </c>
      <c r="R1197" s="24">
        <v>239.46666666666667</v>
      </c>
      <c r="S1197" s="20"/>
      <c r="V1197"/>
      <c r="AC1197" s="24">
        <v>0.88536475798147141</v>
      </c>
      <c r="AD1197" s="48"/>
      <c r="AJ1197" s="22">
        <v>4.8133333333333335</v>
      </c>
      <c r="AK1197">
        <v>4.3999999999999997E-2</v>
      </c>
      <c r="AL1197">
        <v>6.2519999999999998</v>
      </c>
      <c r="AM1197">
        <v>142.971</v>
      </c>
      <c r="BA1197">
        <v>3.3000000000000002E-2</v>
      </c>
      <c r="BB1197">
        <v>3.1480000000000001</v>
      </c>
      <c r="BD1197">
        <v>96.495999999999995</v>
      </c>
      <c r="BE1197" s="14">
        <v>1180</v>
      </c>
    </row>
    <row r="1198" spans="1:57" x14ac:dyDescent="0.25">
      <c r="A1198" s="2" t="s">
        <v>915</v>
      </c>
      <c r="B1198" s="31">
        <v>33925</v>
      </c>
      <c r="C1198" s="11"/>
      <c r="Q1198">
        <v>14.387</v>
      </c>
      <c r="R1198" s="24">
        <v>676.4666666666667</v>
      </c>
      <c r="S1198" s="20"/>
      <c r="V1198"/>
      <c r="AC1198" s="24">
        <v>0.95394873285783477</v>
      </c>
      <c r="AD1198" s="48"/>
      <c r="AJ1198" s="22">
        <v>6.84</v>
      </c>
      <c r="AK1198">
        <v>3.7999999999999999E-2</v>
      </c>
      <c r="AL1198">
        <v>9.5419999999999998</v>
      </c>
      <c r="AM1198">
        <v>253.696</v>
      </c>
      <c r="BA1198">
        <v>1.4E-2</v>
      </c>
      <c r="BB1198">
        <v>4.8449999999999998</v>
      </c>
      <c r="BD1198">
        <v>334.20800000000003</v>
      </c>
      <c r="BE1198" s="14">
        <v>1130</v>
      </c>
    </row>
    <row r="1199" spans="1:57" x14ac:dyDescent="0.25">
      <c r="A1199" s="2" t="s">
        <v>915</v>
      </c>
      <c r="B1199" s="31">
        <v>33932</v>
      </c>
      <c r="C1199" s="11"/>
      <c r="R1199" s="24"/>
      <c r="S1199" s="20"/>
      <c r="V1199"/>
      <c r="AC1199" s="24">
        <v>0.95226068467875902</v>
      </c>
      <c r="AD1199" s="48"/>
      <c r="AJ1199" s="22">
        <v>6.76</v>
      </c>
      <c r="BE1199" s="14">
        <v>938.33333333333337</v>
      </c>
    </row>
    <row r="1200" spans="1:57" x14ac:dyDescent="0.25">
      <c r="A1200" s="2" t="s">
        <v>915</v>
      </c>
      <c r="B1200" s="31">
        <v>33939</v>
      </c>
      <c r="C1200" s="11"/>
      <c r="Q1200">
        <v>14.125</v>
      </c>
      <c r="R1200" s="24">
        <v>1069</v>
      </c>
      <c r="S1200" s="20"/>
      <c r="V1200"/>
      <c r="AC1200" s="24">
        <v>0.93575169905549693</v>
      </c>
      <c r="AD1200" s="48"/>
      <c r="AJ1200" s="22">
        <v>6.1</v>
      </c>
      <c r="AK1200">
        <v>3.3000000000000002E-2</v>
      </c>
      <c r="AL1200">
        <v>7.0590000000000002</v>
      </c>
      <c r="AM1200">
        <v>206.11099999999999</v>
      </c>
      <c r="BA1200">
        <v>8.9999999999999993E-3</v>
      </c>
      <c r="BB1200">
        <v>7.0650000000000004</v>
      </c>
      <c r="BD1200">
        <v>811.221</v>
      </c>
      <c r="BE1200" s="14"/>
    </row>
    <row r="1201" spans="1:57" x14ac:dyDescent="0.25">
      <c r="A1201" s="2" t="s">
        <v>915</v>
      </c>
      <c r="B1201" s="31">
        <v>33946</v>
      </c>
      <c r="C1201" s="11"/>
      <c r="Q1201">
        <v>15.936999999999999</v>
      </c>
      <c r="R1201" s="24">
        <v>1091.5</v>
      </c>
      <c r="S1201" s="20">
        <v>191.83333333333334</v>
      </c>
      <c r="T1201">
        <v>0.02</v>
      </c>
      <c r="U1201">
        <v>3.052</v>
      </c>
      <c r="V1201"/>
      <c r="AC1201" s="24">
        <v>0.93269360334712148</v>
      </c>
      <c r="AD1201" s="48"/>
      <c r="AJ1201" s="22">
        <v>5.996666666666667</v>
      </c>
      <c r="AK1201">
        <v>3.5999999999999997E-2</v>
      </c>
      <c r="AL1201">
        <v>6.7720000000000002</v>
      </c>
      <c r="AM1201">
        <v>190.11799999999999</v>
      </c>
      <c r="BA1201">
        <v>8.9999999999999993E-3</v>
      </c>
      <c r="BB1201">
        <v>5.9290000000000003</v>
      </c>
      <c r="BD1201">
        <v>646.75900000000001</v>
      </c>
      <c r="BE1201" s="14">
        <v>881.66666666666663</v>
      </c>
    </row>
    <row r="1202" spans="1:57" x14ac:dyDescent="0.25">
      <c r="A1202" s="2" t="s">
        <v>915</v>
      </c>
      <c r="B1202" s="31">
        <v>33953</v>
      </c>
      <c r="C1202" s="11"/>
      <c r="Q1202">
        <v>18.472000000000001</v>
      </c>
      <c r="R1202" s="24">
        <v>1548.6666666666667</v>
      </c>
      <c r="S1202" s="20">
        <v>280.16666666666669</v>
      </c>
      <c r="T1202">
        <v>1.7999999999999999E-2</v>
      </c>
      <c r="U1202">
        <v>3.9329999999999998</v>
      </c>
      <c r="V1202"/>
      <c r="AC1202" s="24">
        <v>0.89756225184710026</v>
      </c>
      <c r="AD1202" s="48"/>
      <c r="AJ1202" s="22">
        <v>5.0633333333333335</v>
      </c>
      <c r="AK1202">
        <v>3.2000000000000001E-2</v>
      </c>
      <c r="AL1202">
        <v>6.165</v>
      </c>
      <c r="AM1202">
        <v>191.77</v>
      </c>
      <c r="BA1202">
        <v>8.0000000000000002E-3</v>
      </c>
      <c r="BB1202">
        <v>8.1050000000000004</v>
      </c>
      <c r="BD1202">
        <v>994.399</v>
      </c>
      <c r="BE1202" s="14">
        <v>606.66666666666663</v>
      </c>
    </row>
    <row r="1203" spans="1:57" x14ac:dyDescent="0.25">
      <c r="A1203" s="2" t="s">
        <v>915</v>
      </c>
      <c r="B1203" s="31">
        <v>33959</v>
      </c>
      <c r="C1203" s="11"/>
      <c r="Q1203">
        <v>9.5050000000000008</v>
      </c>
      <c r="R1203" s="24">
        <v>1310.3666666666666</v>
      </c>
      <c r="S1203" s="20">
        <v>333.33333333333331</v>
      </c>
      <c r="T1203">
        <v>1.0999999999999999E-2</v>
      </c>
      <c r="U1203">
        <v>2.952</v>
      </c>
      <c r="V1203"/>
      <c r="AC1203" s="24">
        <v>0.83642766981233918</v>
      </c>
      <c r="AD1203" s="48"/>
      <c r="AJ1203" s="22">
        <v>4.0233333333333334</v>
      </c>
      <c r="AK1203">
        <v>2.9000000000000001E-2</v>
      </c>
      <c r="AL1203">
        <v>2.9580000000000002</v>
      </c>
      <c r="AM1203">
        <v>128.59299999999999</v>
      </c>
      <c r="BA1203">
        <v>8.9999999999999993E-3</v>
      </c>
      <c r="BB1203">
        <v>6.391</v>
      </c>
      <c r="BD1203">
        <v>751.11400000000003</v>
      </c>
      <c r="BE1203" s="14">
        <v>643.33333333333337</v>
      </c>
    </row>
    <row r="1204" spans="1:57" x14ac:dyDescent="0.25">
      <c r="A1204" s="2" t="s">
        <v>915</v>
      </c>
      <c r="B1204" s="31">
        <v>33967</v>
      </c>
      <c r="C1204" s="11"/>
      <c r="Q1204">
        <v>16.265999999999998</v>
      </c>
      <c r="R1204" s="24">
        <v>1496</v>
      </c>
      <c r="S1204" s="20">
        <v>440.16666666666669</v>
      </c>
      <c r="T1204">
        <v>2.1000000000000001E-2</v>
      </c>
      <c r="U1204">
        <v>7.0590000000000002</v>
      </c>
      <c r="V1204"/>
      <c r="AC1204" s="24">
        <v>0.87772711869477171</v>
      </c>
      <c r="AD1204" s="48"/>
      <c r="AJ1204" s="22">
        <v>4.67</v>
      </c>
      <c r="AK1204">
        <v>0.03</v>
      </c>
      <c r="AL1204">
        <v>3.2650000000000001</v>
      </c>
      <c r="AM1204">
        <v>107.429</v>
      </c>
      <c r="BA1204">
        <v>7.0000000000000001E-3</v>
      </c>
      <c r="BB1204">
        <v>5.5190000000000001</v>
      </c>
      <c r="BD1204">
        <v>849.53899999999999</v>
      </c>
      <c r="BE1204" s="14">
        <v>520</v>
      </c>
    </row>
    <row r="1205" spans="1:57" x14ac:dyDescent="0.25">
      <c r="A1205" s="2" t="s">
        <v>915</v>
      </c>
      <c r="B1205" s="31">
        <v>33974</v>
      </c>
      <c r="C1205" s="11"/>
      <c r="Q1205">
        <v>18.082999999999998</v>
      </c>
      <c r="R1205" s="24">
        <v>1628.2333333333333</v>
      </c>
      <c r="S1205" s="20">
        <v>595</v>
      </c>
      <c r="T1205">
        <v>2.1000000000000001E-2</v>
      </c>
      <c r="U1205">
        <v>9.8580000000000005</v>
      </c>
      <c r="V1205"/>
      <c r="AC1205" s="24">
        <v>0.84983190815452536</v>
      </c>
      <c r="AD1205" s="48"/>
      <c r="AJ1205" s="22">
        <v>4.2133333333333329</v>
      </c>
      <c r="AK1205">
        <v>2.5999999999999999E-2</v>
      </c>
      <c r="AL1205">
        <v>3.0009999999999999</v>
      </c>
      <c r="AM1205">
        <v>114.15300000000001</v>
      </c>
      <c r="BA1205">
        <v>6.0000000000000001E-3</v>
      </c>
      <c r="BB1205">
        <v>4.6529999999999996</v>
      </c>
      <c r="BD1205">
        <v>817.01400000000001</v>
      </c>
      <c r="BE1205" s="14">
        <v>550</v>
      </c>
    </row>
    <row r="1206" spans="1:57" x14ac:dyDescent="0.25">
      <c r="A1206" s="2" t="s">
        <v>915</v>
      </c>
      <c r="B1206" s="31">
        <v>33981</v>
      </c>
      <c r="C1206" s="11"/>
      <c r="Q1206">
        <v>18.896999999999998</v>
      </c>
      <c r="R1206" s="24">
        <v>1721.3999999999999</v>
      </c>
      <c r="S1206" s="20">
        <v>766.66666666666674</v>
      </c>
      <c r="T1206">
        <v>2.1999999999999999E-2</v>
      </c>
      <c r="U1206">
        <v>13.157999999999999</v>
      </c>
      <c r="V1206"/>
      <c r="AC1206" s="24">
        <v>0.79607438826578658</v>
      </c>
      <c r="AD1206" s="48"/>
      <c r="AJ1206" s="22">
        <v>3.5333333333333332</v>
      </c>
      <c r="AK1206">
        <v>2.8000000000000001E-2</v>
      </c>
      <c r="AL1206">
        <v>3.1779999999999999</v>
      </c>
      <c r="AM1206">
        <v>90.960999999999999</v>
      </c>
      <c r="BA1206">
        <v>5.0000000000000001E-3</v>
      </c>
      <c r="BB1206">
        <v>3.9430000000000001</v>
      </c>
      <c r="BD1206">
        <v>763.04700000000003</v>
      </c>
      <c r="BE1206" s="14">
        <v>585</v>
      </c>
    </row>
    <row r="1207" spans="1:57" x14ac:dyDescent="0.25">
      <c r="A1207" s="2" t="s">
        <v>915</v>
      </c>
      <c r="B1207" s="31">
        <v>33988</v>
      </c>
      <c r="C1207" s="11"/>
      <c r="Q1207">
        <v>18.681999999999999</v>
      </c>
      <c r="R1207" s="24">
        <v>1576.0166666666669</v>
      </c>
      <c r="S1207" s="20">
        <v>819</v>
      </c>
      <c r="T1207">
        <v>2.4E-2</v>
      </c>
      <c r="U1207">
        <v>15.023999999999999</v>
      </c>
      <c r="V1207"/>
      <c r="AC1207" s="24"/>
      <c r="AD1207" s="48"/>
      <c r="AJ1207" s="22"/>
      <c r="AK1207">
        <v>1.7000000000000001E-2</v>
      </c>
      <c r="AL1207">
        <v>8.1000000000000003E-2</v>
      </c>
      <c r="AM1207">
        <v>4.7750000000000004</v>
      </c>
      <c r="BA1207">
        <v>5.0000000000000001E-3</v>
      </c>
      <c r="BB1207">
        <v>2.8439999999999999</v>
      </c>
      <c r="BD1207">
        <v>591.52700000000004</v>
      </c>
      <c r="BE1207" s="14">
        <v>561.66666666666663</v>
      </c>
    </row>
    <row r="1208" spans="1:57" x14ac:dyDescent="0.25">
      <c r="A1208" s="2" t="s">
        <v>915</v>
      </c>
      <c r="B1208" s="31">
        <v>33996</v>
      </c>
      <c r="C1208" s="11"/>
      <c r="Q1208">
        <v>18.158999999999999</v>
      </c>
      <c r="R1208" s="24">
        <v>1660.3333333333335</v>
      </c>
      <c r="S1208" s="20">
        <v>804.33333333333337</v>
      </c>
      <c r="T1208">
        <v>2.5000000000000001E-2</v>
      </c>
      <c r="U1208">
        <v>15.429</v>
      </c>
      <c r="V1208"/>
      <c r="AC1208" s="24"/>
      <c r="AD1208" s="48"/>
      <c r="AJ1208" s="22"/>
      <c r="BA1208">
        <v>4.0000000000000001E-3</v>
      </c>
      <c r="BB1208">
        <v>1.9570000000000001</v>
      </c>
      <c r="BD1208">
        <v>533.58699999999999</v>
      </c>
      <c r="BE1208" s="14">
        <v>546.66666666666663</v>
      </c>
    </row>
    <row r="1209" spans="1:57" x14ac:dyDescent="0.25">
      <c r="A1209" s="2" t="s">
        <v>915</v>
      </c>
      <c r="B1209" s="31">
        <v>34003</v>
      </c>
      <c r="C1209" s="11"/>
      <c r="Q1209">
        <v>20.672000000000001</v>
      </c>
      <c r="R1209" s="24">
        <v>1542.3685872280764</v>
      </c>
      <c r="S1209" s="20">
        <v>915.82963792478131</v>
      </c>
      <c r="T1209">
        <v>2.4E-2</v>
      </c>
      <c r="U1209">
        <v>17.443999999999999</v>
      </c>
      <c r="V1209"/>
      <c r="W1209" s="14">
        <v>3.3136533333333336E-2</v>
      </c>
      <c r="Y1209">
        <f>AA1209/W1209</f>
        <v>21610.39207657244</v>
      </c>
      <c r="AA1209" s="14">
        <v>716.0934773917453</v>
      </c>
      <c r="AC1209" s="24"/>
      <c r="AD1209" s="48"/>
      <c r="AJ1209" s="22"/>
      <c r="AQ1209" t="s">
        <v>925</v>
      </c>
      <c r="AY1209" s="14">
        <v>199.73616053303601</v>
      </c>
      <c r="AZ1209" s="14"/>
      <c r="BA1209">
        <v>4.0000000000000001E-3</v>
      </c>
      <c r="BB1209">
        <v>2.294</v>
      </c>
      <c r="BD1209">
        <v>625.73900000000003</v>
      </c>
      <c r="BE1209" s="14">
        <v>510</v>
      </c>
    </row>
    <row r="1210" spans="1:57" x14ac:dyDescent="0.25">
      <c r="A1210" s="2" t="s">
        <v>911</v>
      </c>
      <c r="B1210" s="31">
        <v>33884</v>
      </c>
      <c r="C1210" s="11"/>
      <c r="R1210" s="23"/>
      <c r="S1210" s="19"/>
      <c r="V1210"/>
      <c r="AC1210" s="23">
        <v>0.1571784265283801</v>
      </c>
      <c r="AD1210" s="48"/>
      <c r="AJ1210" s="21">
        <v>0.38</v>
      </c>
      <c r="BE1210" s="14">
        <v>539.98870962753597</v>
      </c>
    </row>
    <row r="1211" spans="1:57" x14ac:dyDescent="0.25">
      <c r="A1211" s="2" t="s">
        <v>911</v>
      </c>
      <c r="B1211" s="31">
        <v>33897</v>
      </c>
      <c r="C1211" s="11"/>
      <c r="Q1211">
        <v>3.8490000000000002</v>
      </c>
      <c r="R1211" s="24">
        <v>89.850000000000009</v>
      </c>
      <c r="S1211" s="20"/>
      <c r="V1211"/>
      <c r="AC1211" s="24">
        <v>0.28965179529082274</v>
      </c>
      <c r="AD1211" s="48"/>
      <c r="AJ1211" s="22">
        <v>0.76</v>
      </c>
      <c r="AK1211">
        <v>4.5999999999999999E-2</v>
      </c>
      <c r="AL1211">
        <v>2.3290000000000002</v>
      </c>
      <c r="AM1211">
        <v>49.868000000000002</v>
      </c>
      <c r="BA1211">
        <v>3.7999999999999999E-2</v>
      </c>
      <c r="BB1211">
        <v>1.52</v>
      </c>
      <c r="BD1211">
        <v>39.948999999999998</v>
      </c>
      <c r="BE1211" s="26"/>
    </row>
    <row r="1212" spans="1:57" x14ac:dyDescent="0.25">
      <c r="A1212" s="2" t="s">
        <v>911</v>
      </c>
      <c r="B1212" s="31">
        <v>33911</v>
      </c>
      <c r="C1212" s="11"/>
      <c r="Q1212">
        <v>7.9669999999999996</v>
      </c>
      <c r="R1212" s="24">
        <v>269.01666666666665</v>
      </c>
      <c r="S1212" s="20"/>
      <c r="V1212"/>
      <c r="AC1212" s="24">
        <v>0.86641268900866253</v>
      </c>
      <c r="AD1212" s="48"/>
      <c r="AJ1212" s="22">
        <v>4.4733333333333336</v>
      </c>
      <c r="AK1212">
        <v>3.5999999999999997E-2</v>
      </c>
      <c r="AL1212">
        <v>5.1369999999999996</v>
      </c>
      <c r="AM1212">
        <v>144.03800000000001</v>
      </c>
      <c r="BA1212">
        <v>2.5000000000000001E-2</v>
      </c>
      <c r="BB1212">
        <v>2.8290000000000002</v>
      </c>
      <c r="BD1212">
        <v>115.41</v>
      </c>
      <c r="BE1212" s="14">
        <v>938.33333333333337</v>
      </c>
    </row>
    <row r="1213" spans="1:57" x14ac:dyDescent="0.25">
      <c r="A1213" s="2" t="s">
        <v>911</v>
      </c>
      <c r="B1213" s="31">
        <v>33925</v>
      </c>
      <c r="C1213" s="11"/>
      <c r="Q1213">
        <v>8.7859999999999996</v>
      </c>
      <c r="R1213" s="24">
        <v>646.93333333333328</v>
      </c>
      <c r="S1213" s="20"/>
      <c r="V1213"/>
      <c r="AC1213" s="24">
        <v>0.9289591347063445</v>
      </c>
      <c r="AD1213" s="48"/>
      <c r="AJ1213" s="22">
        <v>5.8766666666666669</v>
      </c>
      <c r="AK1213">
        <v>2.9000000000000001E-2</v>
      </c>
      <c r="AL1213">
        <v>5.7919999999999998</v>
      </c>
      <c r="AM1213">
        <v>199.416</v>
      </c>
      <c r="BA1213">
        <v>8.0000000000000002E-3</v>
      </c>
      <c r="BB1213">
        <v>2.9940000000000002</v>
      </c>
      <c r="BD1213">
        <v>371.29899999999998</v>
      </c>
      <c r="BE1213" s="14">
        <v>1170</v>
      </c>
    </row>
    <row r="1214" spans="1:57" x14ac:dyDescent="0.25">
      <c r="A1214" s="2" t="s">
        <v>911</v>
      </c>
      <c r="B1214" s="31">
        <v>33932</v>
      </c>
      <c r="C1214" s="11"/>
      <c r="R1214" s="24"/>
      <c r="S1214" s="20"/>
      <c r="V1214"/>
      <c r="AC1214" s="24">
        <v>0.92445297734693244</v>
      </c>
      <c r="AD1214" s="48"/>
      <c r="AJ1214" s="22">
        <v>5.74</v>
      </c>
      <c r="BE1214" s="14">
        <v>936.66666666666663</v>
      </c>
    </row>
    <row r="1215" spans="1:57" x14ac:dyDescent="0.25">
      <c r="A1215" s="2" t="s">
        <v>911</v>
      </c>
      <c r="B1215" s="31">
        <v>33939</v>
      </c>
      <c r="C1215" s="11"/>
      <c r="Q1215">
        <v>9.3490000000000002</v>
      </c>
      <c r="R1215" s="24">
        <v>860</v>
      </c>
      <c r="S1215" s="20"/>
      <c r="V1215"/>
      <c r="AC1215" s="24">
        <v>0.91209512367456647</v>
      </c>
      <c r="AD1215" s="48"/>
      <c r="AJ1215" s="22">
        <v>5.4033333333333333</v>
      </c>
      <c r="AK1215">
        <v>3.1E-2</v>
      </c>
      <c r="AL1215">
        <v>4.5599999999999996</v>
      </c>
      <c r="AM1215">
        <v>147.72999999999999</v>
      </c>
      <c r="BA1215">
        <v>7.0000000000000001E-3</v>
      </c>
      <c r="BB1215">
        <v>4.7889999999999997</v>
      </c>
      <c r="BD1215">
        <v>662.18200000000002</v>
      </c>
      <c r="BE1215" s="14"/>
    </row>
    <row r="1216" spans="1:57" x14ac:dyDescent="0.25">
      <c r="A1216" s="2" t="s">
        <v>911</v>
      </c>
      <c r="B1216" s="31">
        <v>33946</v>
      </c>
      <c r="C1216" s="11"/>
      <c r="Q1216">
        <v>12.962999999999999</v>
      </c>
      <c r="R1216" s="24">
        <v>1174.0333333333333</v>
      </c>
      <c r="S1216" s="20">
        <v>185</v>
      </c>
      <c r="T1216">
        <v>1.7999999999999999E-2</v>
      </c>
      <c r="U1216">
        <v>2.5499999999999998</v>
      </c>
      <c r="V1216"/>
      <c r="AC1216" s="24">
        <v>0.89348825305902635</v>
      </c>
      <c r="AD1216" s="48"/>
      <c r="AJ1216" s="22">
        <v>4.9766666666666666</v>
      </c>
      <c r="AK1216">
        <v>0.03</v>
      </c>
      <c r="AL1216">
        <v>4.8070000000000004</v>
      </c>
      <c r="AM1216">
        <v>158.34399999999999</v>
      </c>
      <c r="BA1216">
        <v>7.0000000000000001E-3</v>
      </c>
      <c r="BB1216">
        <v>5.4020000000000001</v>
      </c>
      <c r="BD1216">
        <v>766.87800000000004</v>
      </c>
      <c r="BE1216" s="14">
        <v>676.66666666666663</v>
      </c>
    </row>
    <row r="1217" spans="1:57" x14ac:dyDescent="0.25">
      <c r="A1217" s="2" t="s">
        <v>911</v>
      </c>
      <c r="B1217" s="31">
        <v>33953</v>
      </c>
      <c r="C1217" s="11"/>
      <c r="Q1217">
        <v>10.792999999999999</v>
      </c>
      <c r="R1217" s="24">
        <v>1262</v>
      </c>
      <c r="S1217" s="20">
        <v>228.33333333333334</v>
      </c>
      <c r="T1217">
        <v>1.6E-2</v>
      </c>
      <c r="U1217">
        <v>2.851</v>
      </c>
      <c r="V1217"/>
      <c r="AC1217" s="24">
        <v>0.85836472336900971</v>
      </c>
      <c r="AD1217" s="48"/>
      <c r="AJ1217" s="22">
        <v>4.3433333333333337</v>
      </c>
      <c r="AK1217">
        <v>2.5999999999999999E-2</v>
      </c>
      <c r="AL1217">
        <v>3.0369999999999999</v>
      </c>
      <c r="AM1217">
        <v>115.923</v>
      </c>
      <c r="BA1217">
        <v>5.0000000000000001E-3</v>
      </c>
      <c r="BB1217">
        <v>4.6539999999999999</v>
      </c>
      <c r="BD1217">
        <v>851.38699999999994</v>
      </c>
      <c r="BE1217" s="14">
        <v>608.33333333333337</v>
      </c>
    </row>
    <row r="1218" spans="1:57" x14ac:dyDescent="0.25">
      <c r="A1218" s="2" t="s">
        <v>911</v>
      </c>
      <c r="B1218" s="31">
        <v>33959</v>
      </c>
      <c r="C1218" s="11"/>
      <c r="Q1218">
        <v>9.2880000000000003</v>
      </c>
      <c r="R1218" s="24">
        <v>1141.3666666666666</v>
      </c>
      <c r="S1218" s="20">
        <v>259.5</v>
      </c>
      <c r="T1218">
        <v>1.7999999999999999E-2</v>
      </c>
      <c r="U1218">
        <v>3.556</v>
      </c>
      <c r="V1218"/>
      <c r="AC1218" s="24">
        <v>0.8053398380459682</v>
      </c>
      <c r="AD1218" s="48"/>
      <c r="AJ1218" s="22">
        <v>3.6366666666666667</v>
      </c>
      <c r="AK1218">
        <v>2.4E-2</v>
      </c>
      <c r="AL1218">
        <v>2.2530000000000001</v>
      </c>
      <c r="AM1218">
        <v>91.158000000000001</v>
      </c>
      <c r="BA1218">
        <v>4.0000000000000001E-3</v>
      </c>
      <c r="BB1218">
        <v>3.194</v>
      </c>
      <c r="BD1218">
        <v>730.00699999999995</v>
      </c>
      <c r="BE1218" s="14">
        <v>540</v>
      </c>
    </row>
    <row r="1219" spans="1:57" x14ac:dyDescent="0.25">
      <c r="A1219" s="2" t="s">
        <v>911</v>
      </c>
      <c r="B1219" s="31">
        <v>33967</v>
      </c>
      <c r="C1219" s="11"/>
      <c r="Q1219">
        <v>14.038</v>
      </c>
      <c r="R1219" s="24">
        <v>1641.8666666666668</v>
      </c>
      <c r="S1219" s="20">
        <v>469.66666666666669</v>
      </c>
      <c r="T1219">
        <v>1.7999999999999999E-2</v>
      </c>
      <c r="U1219">
        <v>6.476</v>
      </c>
      <c r="V1219"/>
      <c r="AC1219" s="24">
        <v>0.86296240846145755</v>
      </c>
      <c r="AD1219" s="48"/>
      <c r="AJ1219" s="22">
        <v>4.416666666666667</v>
      </c>
      <c r="AK1219">
        <v>2.4E-2</v>
      </c>
      <c r="AL1219">
        <v>2.601</v>
      </c>
      <c r="AM1219">
        <v>105.306</v>
      </c>
      <c r="BA1219">
        <v>5.0000000000000001E-3</v>
      </c>
      <c r="BB1219">
        <v>4.4450000000000003</v>
      </c>
      <c r="BD1219">
        <v>971.53</v>
      </c>
      <c r="BE1219" s="14">
        <v>443.33333333333331</v>
      </c>
    </row>
    <row r="1220" spans="1:57" x14ac:dyDescent="0.25">
      <c r="A1220" s="2" t="s">
        <v>911</v>
      </c>
      <c r="B1220" s="31">
        <v>33974</v>
      </c>
      <c r="C1220" s="11"/>
      <c r="Q1220">
        <v>10.845000000000001</v>
      </c>
      <c r="R1220" s="24">
        <v>1301.4666666666667</v>
      </c>
      <c r="S1220" s="20">
        <v>484.66666666666669</v>
      </c>
      <c r="T1220">
        <v>1.7000000000000001E-2</v>
      </c>
      <c r="U1220">
        <v>6.3869999999999996</v>
      </c>
      <c r="V1220"/>
      <c r="AC1220" s="24">
        <v>0.80909894083605371</v>
      </c>
      <c r="AD1220" s="48"/>
      <c r="AJ1220" s="22">
        <v>3.68</v>
      </c>
      <c r="AK1220">
        <v>0.02</v>
      </c>
      <c r="AL1220">
        <v>1.1859999999999999</v>
      </c>
      <c r="AM1220">
        <v>56.777000000000001</v>
      </c>
      <c r="BA1220">
        <v>4.0000000000000001E-3</v>
      </c>
      <c r="BB1220">
        <v>2.7389999999999999</v>
      </c>
      <c r="BD1220">
        <v>667.10199999999998</v>
      </c>
      <c r="BE1220" s="14">
        <v>583.33333333333337</v>
      </c>
    </row>
    <row r="1221" spans="1:57" x14ac:dyDescent="0.25">
      <c r="A1221" s="2" t="s">
        <v>911</v>
      </c>
      <c r="B1221" s="31">
        <v>33981</v>
      </c>
      <c r="C1221" s="11"/>
      <c r="Q1221">
        <v>11.978999999999999</v>
      </c>
      <c r="R1221" s="24">
        <v>1477.05</v>
      </c>
      <c r="S1221" s="20">
        <v>640.33333333333337</v>
      </c>
      <c r="T1221">
        <v>1.7000000000000001E-2</v>
      </c>
      <c r="U1221">
        <v>8.4749999999999996</v>
      </c>
      <c r="V1221"/>
      <c r="AC1221" s="24">
        <v>0.75731719074237702</v>
      </c>
      <c r="AD1221" s="48"/>
      <c r="AJ1221" s="22">
        <v>3.1466666666666665</v>
      </c>
      <c r="AK1221">
        <v>0.02</v>
      </c>
      <c r="AL1221">
        <v>0.52900000000000003</v>
      </c>
      <c r="AM1221">
        <v>27.491</v>
      </c>
      <c r="BA1221">
        <v>3.0000000000000001E-3</v>
      </c>
      <c r="BB1221">
        <v>2.2709999999999999</v>
      </c>
      <c r="BD1221">
        <v>692.76900000000001</v>
      </c>
      <c r="BE1221" s="14">
        <v>476.66666666666669</v>
      </c>
    </row>
    <row r="1222" spans="1:57" x14ac:dyDescent="0.25">
      <c r="A1222" s="2" t="s">
        <v>911</v>
      </c>
      <c r="B1222" s="31">
        <v>33988</v>
      </c>
      <c r="C1222" s="11"/>
      <c r="Q1222">
        <v>11.292</v>
      </c>
      <c r="R1222" s="24">
        <v>1368.6000000000001</v>
      </c>
      <c r="S1222" s="20">
        <v>667.16666666666674</v>
      </c>
      <c r="T1222">
        <v>1.7000000000000001E-2</v>
      </c>
      <c r="U1222">
        <v>8.734</v>
      </c>
      <c r="V1222"/>
      <c r="AC1222" s="24"/>
      <c r="AD1222" s="48"/>
      <c r="AJ1222" s="22"/>
      <c r="AK1222">
        <v>1.9E-2</v>
      </c>
      <c r="AL1222">
        <v>0.73299999999999998</v>
      </c>
      <c r="AM1222">
        <v>20.672999999999998</v>
      </c>
      <c r="BA1222">
        <v>3.0000000000000001E-3</v>
      </c>
      <c r="BB1222">
        <v>1.58</v>
      </c>
      <c r="BD1222">
        <v>562.41300000000001</v>
      </c>
      <c r="BE1222" s="14">
        <v>480</v>
      </c>
    </row>
    <row r="1223" spans="1:57" x14ac:dyDescent="0.25">
      <c r="A1223" s="2" t="s">
        <v>911</v>
      </c>
      <c r="B1223" s="31">
        <v>33996</v>
      </c>
      <c r="C1223" s="11"/>
      <c r="Q1223">
        <v>11.12</v>
      </c>
      <c r="R1223" s="24">
        <v>1508.85</v>
      </c>
      <c r="S1223" s="20">
        <v>688.33333333333337</v>
      </c>
      <c r="T1223">
        <v>1.7999999999999999E-2</v>
      </c>
      <c r="U1223">
        <v>9.4090000000000007</v>
      </c>
      <c r="V1223"/>
      <c r="AC1223" s="24"/>
      <c r="AD1223" s="48"/>
      <c r="AJ1223" s="22"/>
      <c r="BA1223">
        <v>2E-3</v>
      </c>
      <c r="BB1223">
        <v>0.95299999999999996</v>
      </c>
      <c r="BD1223">
        <v>482.16500000000002</v>
      </c>
      <c r="BE1223" s="14">
        <v>468.33333333333331</v>
      </c>
    </row>
    <row r="1224" spans="1:57" x14ac:dyDescent="0.25">
      <c r="A1224" s="2" t="s">
        <v>911</v>
      </c>
      <c r="B1224" s="31">
        <v>34003</v>
      </c>
      <c r="C1224" s="11"/>
      <c r="Q1224">
        <v>12.37</v>
      </c>
      <c r="R1224" s="24">
        <v>1369.0408007670892</v>
      </c>
      <c r="S1224" s="20">
        <v>768.0373633077154</v>
      </c>
      <c r="T1224">
        <v>1.7000000000000001E-2</v>
      </c>
      <c r="U1224">
        <v>10.327</v>
      </c>
      <c r="V1224"/>
      <c r="W1224" s="14">
        <v>3.2585233333333331E-2</v>
      </c>
      <c r="Y1224">
        <f>AA1224/W1224</f>
        <v>18123.374830957473</v>
      </c>
      <c r="AA1224" s="14">
        <v>590.55439765420977</v>
      </c>
      <c r="AC1224" s="24"/>
      <c r="AD1224" s="48"/>
      <c r="AJ1224" s="22"/>
      <c r="AQ1224" t="s">
        <v>925</v>
      </c>
      <c r="AY1224" s="14">
        <v>177.48296565350563</v>
      </c>
      <c r="AZ1224" s="14"/>
      <c r="BA1224">
        <v>2E-3</v>
      </c>
      <c r="BB1224">
        <v>1.1819999999999999</v>
      </c>
      <c r="BD1224">
        <v>601.03499999999997</v>
      </c>
      <c r="BE1224" s="14">
        <v>445</v>
      </c>
    </row>
    <row r="1225" spans="1:57" x14ac:dyDescent="0.25">
      <c r="A1225" s="2" t="s">
        <v>277</v>
      </c>
      <c r="B1225" s="31">
        <v>33884</v>
      </c>
      <c r="C1225" s="11"/>
      <c r="R1225" s="23"/>
      <c r="S1225" s="19"/>
      <c r="V1225"/>
      <c r="AC1225" s="23">
        <v>6.4570970635603686E-2</v>
      </c>
      <c r="AD1225" s="48"/>
      <c r="AJ1225" s="21">
        <v>0.14833333333333334</v>
      </c>
      <c r="BE1225" s="14">
        <v>519.8475470032048</v>
      </c>
    </row>
    <row r="1226" spans="1:57" x14ac:dyDescent="0.25">
      <c r="A1226" s="2" t="s">
        <v>277</v>
      </c>
      <c r="B1226" s="31">
        <v>33897</v>
      </c>
      <c r="C1226" s="11"/>
      <c r="Q1226">
        <v>1.964</v>
      </c>
      <c r="R1226" s="24">
        <v>65.216666666666669</v>
      </c>
      <c r="S1226" s="20"/>
      <c r="V1226"/>
      <c r="AC1226" s="24">
        <v>0.12497253102238337</v>
      </c>
      <c r="AD1226" s="48"/>
      <c r="AJ1226" s="22">
        <v>0.29666666666666669</v>
      </c>
      <c r="AK1226">
        <v>3.3000000000000002E-2</v>
      </c>
      <c r="AL1226">
        <v>1.272</v>
      </c>
      <c r="AM1226">
        <v>38.981000000000002</v>
      </c>
      <c r="BA1226">
        <v>2.5999999999999999E-2</v>
      </c>
      <c r="BB1226">
        <v>0.69099999999999995</v>
      </c>
      <c r="BD1226">
        <v>26.234999999999999</v>
      </c>
      <c r="BE1226" s="26"/>
    </row>
    <row r="1227" spans="1:57" x14ac:dyDescent="0.25">
      <c r="A1227" s="2" t="s">
        <v>277</v>
      </c>
      <c r="B1227" s="31">
        <v>33911</v>
      </c>
      <c r="C1227" s="11"/>
      <c r="Q1227">
        <v>2.157</v>
      </c>
      <c r="R1227" s="24">
        <v>125.66666666666667</v>
      </c>
      <c r="S1227" s="20"/>
      <c r="V1227"/>
      <c r="AC1227" s="24">
        <v>0.4478855956930694</v>
      </c>
      <c r="AD1227" s="48"/>
      <c r="AJ1227" s="22">
        <v>1.32</v>
      </c>
      <c r="AK1227">
        <v>2.5999999999999999E-2</v>
      </c>
      <c r="AL1227">
        <v>1.161</v>
      </c>
      <c r="AM1227">
        <v>44.152000000000001</v>
      </c>
      <c r="BA1227">
        <v>1.4E-2</v>
      </c>
      <c r="BB1227">
        <v>0.995</v>
      </c>
      <c r="BD1227">
        <v>70.686000000000007</v>
      </c>
      <c r="BE1227" s="14">
        <v>753.33333333333337</v>
      </c>
    </row>
    <row r="1228" spans="1:57" x14ac:dyDescent="0.25">
      <c r="A1228" s="2" t="s">
        <v>277</v>
      </c>
      <c r="B1228" s="31">
        <v>33925</v>
      </c>
      <c r="C1228" s="11"/>
      <c r="Q1228">
        <v>3.2130000000000001</v>
      </c>
      <c r="R1228" s="24">
        <v>301.13333333333333</v>
      </c>
      <c r="S1228" s="20"/>
      <c r="V1228"/>
      <c r="AC1228" s="24">
        <v>0.61073697225866286</v>
      </c>
      <c r="AD1228" s="48"/>
      <c r="AJ1228" s="22">
        <v>2.0966666666666667</v>
      </c>
      <c r="AK1228">
        <v>2.5999999999999999E-2</v>
      </c>
      <c r="AL1228">
        <v>1.8640000000000001</v>
      </c>
      <c r="AM1228">
        <v>73.436000000000007</v>
      </c>
      <c r="BA1228">
        <v>7.0000000000000001E-3</v>
      </c>
      <c r="BB1228">
        <v>1.349</v>
      </c>
      <c r="BD1228">
        <v>188.39</v>
      </c>
      <c r="BE1228" s="14">
        <v>600</v>
      </c>
    </row>
    <row r="1229" spans="1:57" x14ac:dyDescent="0.25">
      <c r="A1229" s="2" t="s">
        <v>277</v>
      </c>
      <c r="B1229" s="31">
        <v>33932</v>
      </c>
      <c r="C1229" s="11"/>
      <c r="R1229" s="24"/>
      <c r="S1229" s="20"/>
      <c r="V1229"/>
      <c r="AC1229" s="24">
        <v>0.61190301140863268</v>
      </c>
      <c r="AD1229" s="48"/>
      <c r="AJ1229" s="22">
        <v>2.1033333333333335</v>
      </c>
      <c r="BE1229" s="14">
        <v>545</v>
      </c>
    </row>
    <row r="1230" spans="1:57" x14ac:dyDescent="0.25">
      <c r="A1230" s="2" t="s">
        <v>277</v>
      </c>
      <c r="B1230" s="31">
        <v>33939</v>
      </c>
      <c r="C1230" s="11"/>
      <c r="Q1230">
        <v>3.819</v>
      </c>
      <c r="R1230" s="24">
        <v>459.74999999999994</v>
      </c>
      <c r="S1230" s="20"/>
      <c r="T1230">
        <v>1.6E-2</v>
      </c>
      <c r="U1230">
        <v>0.96299999999999997</v>
      </c>
      <c r="V1230"/>
      <c r="AC1230" s="24">
        <v>0.57151519393598349</v>
      </c>
      <c r="AD1230" s="48"/>
      <c r="AJ1230" s="22">
        <v>1.8833333333333335</v>
      </c>
      <c r="AK1230">
        <v>2.5999999999999999E-2</v>
      </c>
      <c r="AL1230">
        <v>1.6279999999999999</v>
      </c>
      <c r="AM1230">
        <v>62.23</v>
      </c>
      <c r="BA1230">
        <v>5.0000000000000001E-3</v>
      </c>
      <c r="BB1230">
        <v>1.8149999999999999</v>
      </c>
      <c r="BD1230">
        <v>335.48500000000001</v>
      </c>
      <c r="BE1230" s="14"/>
    </row>
    <row r="1231" spans="1:57" x14ac:dyDescent="0.25">
      <c r="A1231" s="2" t="s">
        <v>277</v>
      </c>
      <c r="B1231" s="31">
        <v>33946</v>
      </c>
      <c r="C1231" s="11"/>
      <c r="Q1231">
        <v>3.3220000000000001</v>
      </c>
      <c r="R1231" s="24">
        <v>427.66666666666663</v>
      </c>
      <c r="S1231" s="20">
        <v>64.833333333333329</v>
      </c>
      <c r="T1231">
        <v>1.4E-2</v>
      </c>
      <c r="U1231">
        <v>0.71</v>
      </c>
      <c r="V1231"/>
      <c r="AC1231" s="24">
        <v>0.56438654501279961</v>
      </c>
      <c r="AD1231" s="48"/>
      <c r="AJ1231" s="22">
        <v>1.8466666666666667</v>
      </c>
      <c r="AK1231">
        <v>2.4E-2</v>
      </c>
      <c r="AL1231">
        <v>0.95699999999999996</v>
      </c>
      <c r="AM1231">
        <v>39.436999999999998</v>
      </c>
      <c r="BA1231">
        <v>5.0000000000000001E-3</v>
      </c>
      <c r="BB1231">
        <v>1.52</v>
      </c>
      <c r="BD1231">
        <v>285.654</v>
      </c>
      <c r="BE1231" s="14">
        <v>403.33333333333331</v>
      </c>
    </row>
    <row r="1232" spans="1:57" x14ac:dyDescent="0.25">
      <c r="A1232" s="2" t="s">
        <v>277</v>
      </c>
      <c r="B1232" s="31">
        <v>33953</v>
      </c>
      <c r="C1232" s="11"/>
      <c r="Q1232">
        <v>4.1079999999999997</v>
      </c>
      <c r="R1232" s="24">
        <v>584.83333333333337</v>
      </c>
      <c r="S1232" s="20">
        <v>113</v>
      </c>
      <c r="T1232">
        <v>1.4E-2</v>
      </c>
      <c r="U1232">
        <v>1.2609999999999999</v>
      </c>
      <c r="V1232"/>
      <c r="AC1232" s="24">
        <v>0.53883528479134157</v>
      </c>
      <c r="AD1232" s="48"/>
      <c r="AJ1232" s="22">
        <v>1.72</v>
      </c>
      <c r="AK1232">
        <v>2.4E-2</v>
      </c>
      <c r="AL1232">
        <v>0.80900000000000005</v>
      </c>
      <c r="AM1232">
        <v>33.994999999999997</v>
      </c>
      <c r="BA1232">
        <v>5.0000000000000001E-3</v>
      </c>
      <c r="BB1232">
        <v>1.8049999999999999</v>
      </c>
      <c r="BD1232">
        <v>393.33800000000002</v>
      </c>
      <c r="BE1232" s="14">
        <v>306.66666666666669</v>
      </c>
    </row>
    <row r="1233" spans="1:57" x14ac:dyDescent="0.25">
      <c r="A1233" s="2" t="s">
        <v>277</v>
      </c>
      <c r="B1233" s="31">
        <v>33959</v>
      </c>
      <c r="C1233" s="11"/>
      <c r="Q1233">
        <v>4.0949999999999998</v>
      </c>
      <c r="R1233" s="24">
        <v>577.83333333333326</v>
      </c>
      <c r="S1233" s="20">
        <v>138.93333333333334</v>
      </c>
      <c r="T1233">
        <v>1.4999999999999999E-2</v>
      </c>
      <c r="U1233">
        <v>1.605</v>
      </c>
      <c r="V1233"/>
      <c r="AC1233" s="24">
        <v>0.48314866550830071</v>
      </c>
      <c r="AD1233" s="48"/>
      <c r="AJ1233" s="22">
        <v>1.4666666666666666</v>
      </c>
      <c r="AK1233">
        <v>2.1000000000000001E-2</v>
      </c>
      <c r="AL1233">
        <v>0.60199999999999998</v>
      </c>
      <c r="AM1233">
        <v>27.763999999999999</v>
      </c>
      <c r="BA1233">
        <v>5.0000000000000001E-3</v>
      </c>
      <c r="BB1233">
        <v>1.6020000000000001</v>
      </c>
      <c r="BD1233">
        <v>361.738</v>
      </c>
      <c r="BE1233" s="14">
        <v>396.66666666666669</v>
      </c>
    </row>
    <row r="1234" spans="1:57" x14ac:dyDescent="0.25">
      <c r="A1234" s="2" t="s">
        <v>277</v>
      </c>
      <c r="B1234" s="31">
        <v>33967</v>
      </c>
      <c r="C1234" s="11"/>
      <c r="Q1234">
        <v>4.4039999999999999</v>
      </c>
      <c r="R1234" s="24">
        <v>574.93333333333339</v>
      </c>
      <c r="S1234" s="20">
        <v>180.61666666666667</v>
      </c>
      <c r="T1234">
        <v>1.6E-2</v>
      </c>
      <c r="U1234">
        <v>2.1949999999999998</v>
      </c>
      <c r="V1234"/>
      <c r="AC1234" s="24">
        <v>0.51977474312317917</v>
      </c>
      <c r="AD1234" s="48"/>
      <c r="AJ1234" s="22">
        <v>1.6300000000000001</v>
      </c>
      <c r="AK1234">
        <v>2.3E-2</v>
      </c>
      <c r="AL1234">
        <v>0.47299999999999998</v>
      </c>
      <c r="AM1234">
        <v>20.707000000000001</v>
      </c>
      <c r="BA1234">
        <v>4.0000000000000001E-3</v>
      </c>
      <c r="BB1234">
        <v>1.363</v>
      </c>
      <c r="BD1234">
        <v>333.27600000000001</v>
      </c>
      <c r="BE1234" s="14">
        <v>418.33333333333331</v>
      </c>
    </row>
    <row r="1235" spans="1:57" x14ac:dyDescent="0.25">
      <c r="A1235" s="2" t="s">
        <v>277</v>
      </c>
      <c r="B1235" s="31">
        <v>33974</v>
      </c>
      <c r="C1235" s="11"/>
      <c r="Q1235">
        <v>4.4829999999999997</v>
      </c>
      <c r="R1235" s="24">
        <v>593.48333333333335</v>
      </c>
      <c r="S1235" s="20">
        <v>223.5</v>
      </c>
      <c r="T1235">
        <v>1.4999999999999999E-2</v>
      </c>
      <c r="U1235">
        <v>2.5609999999999999</v>
      </c>
      <c r="V1235"/>
      <c r="AC1235" s="24">
        <v>0.59586245457854847</v>
      </c>
      <c r="AD1235" s="48"/>
      <c r="AJ1235" s="22">
        <v>2.0133333333333332</v>
      </c>
      <c r="AK1235">
        <v>1.7999999999999999E-2</v>
      </c>
      <c r="AL1235">
        <v>0.40100000000000002</v>
      </c>
      <c r="AM1235">
        <v>22.295999999999999</v>
      </c>
      <c r="BA1235">
        <v>3.0000000000000001E-3</v>
      </c>
      <c r="BB1235">
        <v>1.06</v>
      </c>
      <c r="BD1235">
        <v>306.57400000000001</v>
      </c>
      <c r="BE1235" s="14">
        <v>336.66666666666669</v>
      </c>
    </row>
    <row r="1236" spans="1:57" x14ac:dyDescent="0.25">
      <c r="A1236" s="2" t="s">
        <v>277</v>
      </c>
      <c r="B1236" s="31">
        <v>33981</v>
      </c>
      <c r="C1236" s="11"/>
      <c r="Q1236">
        <v>4.5019999999999998</v>
      </c>
      <c r="R1236" s="24">
        <v>573.56666666666672</v>
      </c>
      <c r="S1236" s="20">
        <v>254</v>
      </c>
      <c r="T1236">
        <v>1.7000000000000001E-2</v>
      </c>
      <c r="U1236">
        <v>3.2930000000000001</v>
      </c>
      <c r="V1236"/>
      <c r="AC1236" s="24">
        <v>0.46500613529874057</v>
      </c>
      <c r="AD1236" s="48"/>
      <c r="AJ1236" s="22">
        <v>1.39</v>
      </c>
      <c r="AK1236">
        <v>2.1999999999999999E-2</v>
      </c>
      <c r="AL1236">
        <v>0.158</v>
      </c>
      <c r="AM1236">
        <v>7.3460000000000001</v>
      </c>
      <c r="BA1236">
        <v>3.0000000000000001E-3</v>
      </c>
      <c r="BB1236">
        <v>0.63300000000000001</v>
      </c>
      <c r="BD1236">
        <v>250.65299999999999</v>
      </c>
      <c r="BE1236" s="14">
        <v>338.33333333333331</v>
      </c>
    </row>
    <row r="1237" spans="1:57" x14ac:dyDescent="0.25">
      <c r="A1237" s="2" t="s">
        <v>277</v>
      </c>
      <c r="B1237" s="31">
        <v>33988</v>
      </c>
      <c r="C1237" s="11"/>
      <c r="Q1237">
        <v>6.9279999999999999</v>
      </c>
      <c r="R1237" s="24">
        <v>855.51666666666665</v>
      </c>
      <c r="S1237" s="20">
        <v>431.33333333333331</v>
      </c>
      <c r="T1237">
        <v>1.6E-2</v>
      </c>
      <c r="U1237">
        <v>5.3449999999999998</v>
      </c>
      <c r="V1237"/>
      <c r="AC1237" s="24"/>
      <c r="AD1237" s="48"/>
      <c r="AJ1237" s="22"/>
      <c r="BA1237">
        <v>2E-3</v>
      </c>
      <c r="BB1237">
        <v>0.69199999999999995</v>
      </c>
      <c r="BD1237">
        <v>346.245</v>
      </c>
      <c r="BE1237" s="14">
        <v>330</v>
      </c>
    </row>
    <row r="1238" spans="1:57" x14ac:dyDescent="0.25">
      <c r="A1238" s="2" t="s">
        <v>277</v>
      </c>
      <c r="B1238" s="31">
        <v>33996</v>
      </c>
      <c r="C1238" s="11"/>
      <c r="Q1238">
        <v>4.8760000000000003</v>
      </c>
      <c r="R1238" s="24">
        <v>703.31666666666661</v>
      </c>
      <c r="S1238" s="20">
        <v>317.3</v>
      </c>
      <c r="T1238">
        <v>1.4999999999999999E-2</v>
      </c>
      <c r="U1238">
        <v>3.7909999999999999</v>
      </c>
      <c r="V1238"/>
      <c r="AC1238" s="24"/>
      <c r="AD1238" s="48"/>
      <c r="AJ1238" s="22"/>
      <c r="BA1238">
        <v>2E-3</v>
      </c>
      <c r="BB1238">
        <v>0.43</v>
      </c>
      <c r="BD1238">
        <v>215.03299999999999</v>
      </c>
      <c r="BE1238" s="14">
        <v>393.33333333333331</v>
      </c>
    </row>
    <row r="1239" spans="1:57" x14ac:dyDescent="0.25">
      <c r="A1239" s="2" t="s">
        <v>277</v>
      </c>
      <c r="B1239" s="31">
        <v>34003</v>
      </c>
      <c r="C1239" s="11"/>
      <c r="Q1239">
        <v>5.702</v>
      </c>
      <c r="R1239" s="24">
        <v>875.50135540259964</v>
      </c>
      <c r="S1239" s="20">
        <v>512.72861025282418</v>
      </c>
      <c r="T1239">
        <v>1.9E-2</v>
      </c>
      <c r="U1239">
        <v>5.3</v>
      </c>
      <c r="V1239"/>
      <c r="W1239" s="14">
        <v>3.1836099999999999E-2</v>
      </c>
      <c r="Y1239">
        <f>AA1239/W1239</f>
        <v>8984.6540291256497</v>
      </c>
      <c r="AA1239" s="14">
        <v>286.03634413664707</v>
      </c>
      <c r="AC1239" s="24"/>
      <c r="AD1239" s="48"/>
      <c r="AJ1239" s="22"/>
      <c r="AQ1239" t="s">
        <v>925</v>
      </c>
      <c r="AY1239" s="14">
        <v>83.972505614429778</v>
      </c>
      <c r="AZ1239" s="14"/>
      <c r="BA1239">
        <v>2E-3</v>
      </c>
      <c r="BB1239">
        <v>0.52200000000000002</v>
      </c>
      <c r="BD1239">
        <v>261.17399999999998</v>
      </c>
      <c r="BE1239" s="14">
        <v>368.33333333333331</v>
      </c>
    </row>
    <row r="1240" spans="1:57" x14ac:dyDescent="0.25">
      <c r="A1240" s="2" t="s">
        <v>920</v>
      </c>
      <c r="B1240" s="31">
        <v>33884</v>
      </c>
      <c r="C1240" s="11"/>
      <c r="R1240" s="23"/>
      <c r="S1240" s="19"/>
      <c r="V1240"/>
      <c r="AC1240" s="23">
        <v>0.18024519358067259</v>
      </c>
      <c r="AD1240" s="48"/>
      <c r="AJ1240" s="21">
        <v>0.44166666666666665</v>
      </c>
      <c r="BE1240" s="14">
        <v>468.36387483761149</v>
      </c>
    </row>
    <row r="1241" spans="1:57" x14ac:dyDescent="0.25">
      <c r="A1241" s="2" t="s">
        <v>920</v>
      </c>
      <c r="B1241" s="31">
        <v>33897</v>
      </c>
      <c r="C1241" s="11"/>
      <c r="Q1241">
        <v>4.5529999999999999</v>
      </c>
      <c r="R1241" s="24">
        <v>100.3</v>
      </c>
      <c r="S1241" s="20"/>
      <c r="V1241"/>
      <c r="AC1241" s="24">
        <v>0.32800205735241106</v>
      </c>
      <c r="AD1241" s="48"/>
      <c r="AJ1241" s="22">
        <v>0.8833333333333333</v>
      </c>
      <c r="AK1241">
        <v>0.05</v>
      </c>
      <c r="AL1241">
        <v>2.5750000000000002</v>
      </c>
      <c r="AM1241">
        <v>52.167000000000002</v>
      </c>
      <c r="BA1241">
        <v>4.1000000000000002E-2</v>
      </c>
      <c r="BB1241">
        <v>1.978</v>
      </c>
      <c r="BD1241">
        <v>48.098999999999997</v>
      </c>
      <c r="BE1241" s="26"/>
    </row>
    <row r="1242" spans="1:57" x14ac:dyDescent="0.25">
      <c r="A1242" s="2" t="s">
        <v>920</v>
      </c>
      <c r="B1242" s="31">
        <v>33911</v>
      </c>
      <c r="C1242" s="11"/>
      <c r="Q1242">
        <v>8.8070000000000004</v>
      </c>
      <c r="R1242" s="24">
        <v>252.95</v>
      </c>
      <c r="S1242" s="20"/>
      <c r="V1242"/>
      <c r="AC1242" s="24">
        <v>0.86459703220203876</v>
      </c>
      <c r="AD1242" s="48"/>
      <c r="AJ1242" s="22">
        <v>4.4433333333333334</v>
      </c>
      <c r="AK1242">
        <v>4.1000000000000002E-2</v>
      </c>
      <c r="AL1242">
        <v>5.7649999999999997</v>
      </c>
      <c r="AM1242">
        <v>142.321</v>
      </c>
      <c r="BA1242">
        <v>0.03</v>
      </c>
      <c r="BB1242">
        <v>3.0419999999999998</v>
      </c>
      <c r="BD1242">
        <v>103.726</v>
      </c>
      <c r="BE1242" s="14">
        <v>1366.6666666666667</v>
      </c>
    </row>
    <row r="1243" spans="1:57" x14ac:dyDescent="0.25">
      <c r="A1243" s="2" t="s">
        <v>920</v>
      </c>
      <c r="B1243" s="31">
        <v>33925</v>
      </c>
      <c r="C1243" s="11"/>
      <c r="Q1243">
        <v>13.77</v>
      </c>
      <c r="R1243" s="24">
        <v>702.66666666666663</v>
      </c>
      <c r="S1243" s="20"/>
      <c r="V1243"/>
      <c r="AC1243" s="24">
        <v>0.94665633220332635</v>
      </c>
      <c r="AD1243" s="48"/>
      <c r="AJ1243" s="22">
        <v>6.5133333333333336</v>
      </c>
      <c r="AK1243">
        <v>3.5000000000000003E-2</v>
      </c>
      <c r="AL1243">
        <v>9.2449999999999992</v>
      </c>
      <c r="AM1243">
        <v>263.34899999999999</v>
      </c>
      <c r="BA1243">
        <v>1.2999999999999999E-2</v>
      </c>
      <c r="BB1243">
        <v>4.5250000000000004</v>
      </c>
      <c r="BD1243">
        <v>362.72800000000001</v>
      </c>
      <c r="BE1243" s="14">
        <v>1128.3333333333333</v>
      </c>
    </row>
    <row r="1244" spans="1:57" x14ac:dyDescent="0.25">
      <c r="A1244" s="2" t="s">
        <v>920</v>
      </c>
      <c r="B1244" s="31">
        <v>33932</v>
      </c>
      <c r="C1244" s="11"/>
      <c r="R1244" s="24"/>
      <c r="S1244" s="20"/>
      <c r="V1244"/>
      <c r="AC1244" s="24">
        <v>0.94327271686831593</v>
      </c>
      <c r="AD1244" s="48"/>
      <c r="AJ1244" s="22">
        <v>6.3766666666666669</v>
      </c>
      <c r="BE1244" s="14">
        <v>1141.6666666666667</v>
      </c>
    </row>
    <row r="1245" spans="1:57" x14ac:dyDescent="0.25">
      <c r="A1245" s="2" t="s">
        <v>920</v>
      </c>
      <c r="B1245" s="31">
        <v>33939</v>
      </c>
      <c r="C1245" s="11"/>
      <c r="Q1245">
        <v>12.231</v>
      </c>
      <c r="R1245" s="24">
        <v>1012.4333333333334</v>
      </c>
      <c r="S1245" s="20"/>
      <c r="V1245"/>
      <c r="AC1245" s="24">
        <v>0.9388545605896127</v>
      </c>
      <c r="AD1245" s="48"/>
      <c r="AJ1245" s="22">
        <v>6.21</v>
      </c>
      <c r="AK1245">
        <v>3.2000000000000001E-2</v>
      </c>
      <c r="AL1245">
        <v>6.2089999999999996</v>
      </c>
      <c r="AM1245">
        <v>191.17599999999999</v>
      </c>
      <c r="BA1245">
        <v>8.0000000000000002E-3</v>
      </c>
      <c r="BB1245">
        <v>6.0220000000000002</v>
      </c>
      <c r="BD1245">
        <v>756.70899999999995</v>
      </c>
      <c r="BE1245" s="14"/>
    </row>
    <row r="1246" spans="1:57" x14ac:dyDescent="0.25">
      <c r="A1246" s="2" t="s">
        <v>920</v>
      </c>
      <c r="B1246" s="31">
        <v>33946</v>
      </c>
      <c r="C1246" s="11"/>
      <c r="Q1246">
        <v>14.327</v>
      </c>
      <c r="R1246" s="24">
        <v>1162</v>
      </c>
      <c r="S1246" s="20">
        <v>192.66666666666666</v>
      </c>
      <c r="T1246">
        <v>1.7000000000000001E-2</v>
      </c>
      <c r="U1246">
        <v>2.6419999999999999</v>
      </c>
      <c r="V1246"/>
      <c r="AC1246" s="24">
        <v>0.9119631674176274</v>
      </c>
      <c r="AD1246" s="48"/>
      <c r="AJ1246" s="22">
        <v>5.4</v>
      </c>
      <c r="AK1246">
        <v>3.1E-2</v>
      </c>
      <c r="AL1246">
        <v>5.8129999999999997</v>
      </c>
      <c r="AM1246">
        <v>183.98500000000001</v>
      </c>
      <c r="BA1246">
        <v>8.0000000000000002E-3</v>
      </c>
      <c r="BB1246">
        <v>5.5209999999999999</v>
      </c>
      <c r="BD1246">
        <v>725.48800000000006</v>
      </c>
      <c r="BE1246" s="14">
        <v>723.33333333333337</v>
      </c>
    </row>
    <row r="1247" spans="1:57" x14ac:dyDescent="0.25">
      <c r="A1247" s="2" t="s">
        <v>920</v>
      </c>
      <c r="B1247" s="31">
        <v>33953</v>
      </c>
      <c r="C1247" s="11"/>
      <c r="Q1247">
        <v>11.512</v>
      </c>
      <c r="R1247" s="24">
        <v>1439.6666666666667</v>
      </c>
      <c r="S1247" s="20">
        <v>246.16666666666666</v>
      </c>
      <c r="T1247">
        <v>1.4999999999999999E-2</v>
      </c>
      <c r="U1247">
        <v>3.0009999999999999</v>
      </c>
      <c r="V1247"/>
      <c r="AC1247" s="24">
        <v>0.89024448744536411</v>
      </c>
      <c r="AD1247" s="48"/>
      <c r="AJ1247" s="22">
        <v>4.91</v>
      </c>
      <c r="AK1247">
        <v>2.8000000000000001E-2</v>
      </c>
      <c r="AL1247">
        <v>3.53</v>
      </c>
      <c r="AM1247">
        <v>128.79900000000001</v>
      </c>
      <c r="BA1247">
        <v>6.0000000000000001E-3</v>
      </c>
      <c r="BB1247">
        <v>4.532</v>
      </c>
      <c r="BD1247">
        <v>818.255</v>
      </c>
      <c r="BE1247" s="14">
        <v>656.66666666666663</v>
      </c>
    </row>
    <row r="1248" spans="1:57" x14ac:dyDescent="0.25">
      <c r="A1248" s="2" t="s">
        <v>920</v>
      </c>
      <c r="B1248" s="31">
        <v>33959</v>
      </c>
      <c r="C1248" s="11"/>
      <c r="Q1248">
        <v>13.683</v>
      </c>
      <c r="R1248" s="24">
        <v>1534.5166666666667</v>
      </c>
      <c r="S1248" s="20">
        <v>333.16666666666669</v>
      </c>
      <c r="T1248">
        <v>1.7000000000000001E-2</v>
      </c>
      <c r="U1248">
        <v>4.3739999999999997</v>
      </c>
      <c r="V1248"/>
      <c r="AC1248" s="24">
        <v>0.83295632937462583</v>
      </c>
      <c r="AD1248" s="48"/>
      <c r="AJ1248" s="22">
        <v>3.9766666666666666</v>
      </c>
      <c r="AK1248">
        <v>2.5000000000000001E-2</v>
      </c>
      <c r="AL1248">
        <v>3.49</v>
      </c>
      <c r="AM1248">
        <v>135.54400000000001</v>
      </c>
      <c r="BA1248">
        <v>5.0000000000000001E-3</v>
      </c>
      <c r="BB1248">
        <v>5.2119999999999997</v>
      </c>
      <c r="BD1248">
        <v>958.93799999999999</v>
      </c>
      <c r="BE1248" s="14">
        <v>600</v>
      </c>
    </row>
    <row r="1249" spans="1:57" x14ac:dyDescent="0.25">
      <c r="A1249" s="2" t="s">
        <v>920</v>
      </c>
      <c r="B1249" s="31">
        <v>33967</v>
      </c>
      <c r="C1249" s="11"/>
      <c r="Q1249">
        <v>13.605</v>
      </c>
      <c r="R1249" s="24">
        <v>1462.4333333333334</v>
      </c>
      <c r="S1249" s="20">
        <v>418.33333333333331</v>
      </c>
      <c r="T1249">
        <v>1.7999999999999999E-2</v>
      </c>
      <c r="U1249">
        <v>5.9619999999999997</v>
      </c>
      <c r="V1249"/>
      <c r="AC1249" s="24">
        <v>0.87132944777480836</v>
      </c>
      <c r="AD1249" s="48"/>
      <c r="AJ1249" s="22">
        <v>4.5566666666666666</v>
      </c>
      <c r="AK1249">
        <v>2.5999999999999999E-2</v>
      </c>
      <c r="AL1249">
        <v>2.8490000000000002</v>
      </c>
      <c r="AM1249">
        <v>107.996</v>
      </c>
      <c r="BA1249">
        <v>5.0000000000000001E-3</v>
      </c>
      <c r="BB1249">
        <v>4.0309999999999997</v>
      </c>
      <c r="BD1249">
        <v>866.98099999999999</v>
      </c>
      <c r="BE1249" s="14">
        <v>578.33333333333337</v>
      </c>
    </row>
    <row r="1250" spans="1:57" x14ac:dyDescent="0.25">
      <c r="A1250" s="2" t="s">
        <v>920</v>
      </c>
      <c r="B1250" s="31">
        <v>33974</v>
      </c>
      <c r="C1250" s="11"/>
      <c r="Q1250">
        <v>13.923</v>
      </c>
      <c r="R1250" s="24">
        <v>1558.9833333333333</v>
      </c>
      <c r="S1250" s="20">
        <v>510.66666666666669</v>
      </c>
      <c r="T1250">
        <v>1.7000000000000001E-2</v>
      </c>
      <c r="U1250">
        <v>6.7919999999999998</v>
      </c>
      <c r="V1250"/>
      <c r="AC1250" s="24">
        <v>0.84892819116362916</v>
      </c>
      <c r="AD1250" s="48"/>
      <c r="AJ1250" s="22">
        <v>4.2</v>
      </c>
      <c r="AK1250">
        <v>2.4E-2</v>
      </c>
      <c r="AL1250">
        <v>2.319</v>
      </c>
      <c r="AM1250">
        <v>96.281000000000006</v>
      </c>
      <c r="BA1250">
        <v>4.0000000000000001E-3</v>
      </c>
      <c r="BB1250">
        <v>3.88</v>
      </c>
      <c r="BD1250">
        <v>872.55100000000004</v>
      </c>
      <c r="BE1250" s="14">
        <v>536.66666666666663</v>
      </c>
    </row>
    <row r="1251" spans="1:57" x14ac:dyDescent="0.25">
      <c r="A1251" s="2" t="s">
        <v>920</v>
      </c>
      <c r="B1251" s="31">
        <v>33981</v>
      </c>
      <c r="C1251" s="11"/>
      <c r="Q1251">
        <v>13.417</v>
      </c>
      <c r="R1251" s="24">
        <v>1581.2166666666667</v>
      </c>
      <c r="S1251" s="20">
        <v>649</v>
      </c>
      <c r="T1251">
        <v>1.7000000000000001E-2</v>
      </c>
      <c r="U1251">
        <v>8.5570000000000004</v>
      </c>
      <c r="V1251"/>
      <c r="AC1251" s="24">
        <v>0.81080934201801802</v>
      </c>
      <c r="AD1251" s="48"/>
      <c r="AJ1251" s="22">
        <v>3.7</v>
      </c>
      <c r="AK1251">
        <v>2.3E-2</v>
      </c>
      <c r="AL1251">
        <v>0.94099999999999995</v>
      </c>
      <c r="AM1251">
        <v>40.756</v>
      </c>
      <c r="BA1251">
        <v>4.0000000000000001E-3</v>
      </c>
      <c r="BB1251">
        <v>2.734</v>
      </c>
      <c r="BD1251">
        <v>770.93200000000002</v>
      </c>
      <c r="BE1251" s="14">
        <v>523.33333333333337</v>
      </c>
    </row>
    <row r="1252" spans="1:57" x14ac:dyDescent="0.25">
      <c r="A1252" s="2" t="s">
        <v>920</v>
      </c>
      <c r="B1252" s="31">
        <v>33988</v>
      </c>
      <c r="C1252" s="11"/>
      <c r="Q1252">
        <v>14.026999999999999</v>
      </c>
      <c r="R1252" s="24">
        <v>1696.85</v>
      </c>
      <c r="S1252" s="20">
        <v>805.33333333333337</v>
      </c>
      <c r="T1252">
        <v>1.6E-2</v>
      </c>
      <c r="U1252">
        <v>10.504</v>
      </c>
      <c r="V1252"/>
      <c r="AC1252" s="24"/>
      <c r="AD1252" s="48"/>
      <c r="AJ1252" s="22"/>
      <c r="BA1252">
        <v>3.0000000000000001E-3</v>
      </c>
      <c r="BB1252">
        <v>2.0529999999999999</v>
      </c>
      <c r="BD1252">
        <v>716.649</v>
      </c>
      <c r="BE1252" s="14">
        <v>511.66666666666669</v>
      </c>
    </row>
    <row r="1253" spans="1:57" x14ac:dyDescent="0.25">
      <c r="A1253" s="2" t="s">
        <v>920</v>
      </c>
      <c r="B1253" s="31">
        <v>33996</v>
      </c>
      <c r="C1253" s="11"/>
      <c r="Q1253">
        <v>14.951000000000001</v>
      </c>
      <c r="R1253" s="24">
        <v>1679.8333333333333</v>
      </c>
      <c r="S1253" s="20">
        <v>850</v>
      </c>
      <c r="T1253">
        <v>1.7999999999999999E-2</v>
      </c>
      <c r="U1253">
        <v>12.051</v>
      </c>
      <c r="V1253"/>
      <c r="AC1253" s="24"/>
      <c r="AD1253" s="48"/>
      <c r="AJ1253" s="22"/>
      <c r="BA1253">
        <v>3.0000000000000001E-3</v>
      </c>
      <c r="BB1253">
        <v>1.349</v>
      </c>
      <c r="BD1253">
        <v>522.38699999999994</v>
      </c>
      <c r="BE1253" s="14">
        <v>498.33333333333331</v>
      </c>
    </row>
    <row r="1254" spans="1:57" x14ac:dyDescent="0.25">
      <c r="A1254" s="2" t="s">
        <v>920</v>
      </c>
      <c r="B1254" s="31">
        <v>34003</v>
      </c>
      <c r="C1254" s="11"/>
      <c r="Q1254">
        <v>15.808999999999999</v>
      </c>
      <c r="R1254" s="24">
        <v>1547.505058915109</v>
      </c>
      <c r="S1254" s="20">
        <v>887.79405838667719</v>
      </c>
      <c r="T1254">
        <v>1.7999999999999999E-2</v>
      </c>
      <c r="U1254">
        <v>12.506</v>
      </c>
      <c r="V1254"/>
      <c r="W1254" s="14">
        <v>3.2318733333333328E-2</v>
      </c>
      <c r="Y1254">
        <f>AA1254/W1254</f>
        <v>21821.034436333033</v>
      </c>
      <c r="AA1254" s="14">
        <v>705.22819300533081</v>
      </c>
      <c r="AC1254" s="24"/>
      <c r="AD1254" s="48"/>
      <c r="AJ1254" s="22"/>
      <c r="AQ1254" t="s">
        <v>925</v>
      </c>
      <c r="AY1254" s="14">
        <v>182.56586538134641</v>
      </c>
      <c r="AZ1254" s="14"/>
      <c r="BA1254">
        <v>3.0000000000000001E-3</v>
      </c>
      <c r="BB1254">
        <v>1.6930000000000001</v>
      </c>
      <c r="BD1254">
        <v>659.71100000000001</v>
      </c>
      <c r="BE1254" s="14">
        <v>508.33333333333331</v>
      </c>
    </row>
    <row r="1255" spans="1:57" x14ac:dyDescent="0.25">
      <c r="A1255" s="2" t="s">
        <v>916</v>
      </c>
      <c r="B1255" s="31">
        <v>33884</v>
      </c>
      <c r="C1255" s="11"/>
      <c r="R1255" s="23"/>
      <c r="S1255" s="19"/>
      <c r="V1255"/>
      <c r="AC1255" s="23">
        <v>0.15083350099841608</v>
      </c>
      <c r="AD1255" s="48"/>
      <c r="AJ1255" s="21">
        <v>0.36333333333333334</v>
      </c>
      <c r="BE1255" s="14">
        <v>516.35244973076465</v>
      </c>
    </row>
    <row r="1256" spans="1:57" x14ac:dyDescent="0.25">
      <c r="A1256" s="2" t="s">
        <v>916</v>
      </c>
      <c r="B1256" s="31">
        <v>33897</v>
      </c>
      <c r="C1256" s="11"/>
      <c r="Q1256">
        <v>4.423</v>
      </c>
      <c r="R1256" s="24">
        <v>93.383333333333326</v>
      </c>
      <c r="S1256" s="20"/>
      <c r="V1256"/>
      <c r="AC1256" s="24">
        <v>0.27891625697339295</v>
      </c>
      <c r="AD1256" s="48"/>
      <c r="AJ1256" s="22">
        <v>0.72666666666666668</v>
      </c>
      <c r="AK1256">
        <v>5.1999999999999998E-2</v>
      </c>
      <c r="AL1256">
        <v>2.9809999999999999</v>
      </c>
      <c r="AM1256">
        <v>57.665999999999997</v>
      </c>
      <c r="BA1256">
        <v>0.04</v>
      </c>
      <c r="BB1256">
        <v>1.4419999999999999</v>
      </c>
      <c r="BD1256">
        <v>35.701000000000001</v>
      </c>
      <c r="BE1256" s="26"/>
    </row>
    <row r="1257" spans="1:57" x14ac:dyDescent="0.25">
      <c r="A1257" s="2" t="s">
        <v>916</v>
      </c>
      <c r="B1257" s="31">
        <v>33911</v>
      </c>
      <c r="C1257" s="11"/>
      <c r="Q1257">
        <v>8.3879999999999999</v>
      </c>
      <c r="R1257" s="24">
        <v>222.83333333333331</v>
      </c>
      <c r="S1257" s="20"/>
      <c r="V1257"/>
      <c r="AC1257" s="24">
        <v>0.88415474649694314</v>
      </c>
      <c r="AD1257" s="48"/>
      <c r="AJ1257" s="22">
        <v>4.79</v>
      </c>
      <c r="AK1257">
        <v>4.2999999999999997E-2</v>
      </c>
      <c r="AL1257">
        <v>5.84</v>
      </c>
      <c r="AM1257">
        <v>136.08000000000001</v>
      </c>
      <c r="BA1257">
        <v>3.3000000000000002E-2</v>
      </c>
      <c r="BB1257">
        <v>2.548</v>
      </c>
      <c r="BD1257">
        <v>78.221999999999994</v>
      </c>
      <c r="BE1257" s="14">
        <v>1076.6666666666667</v>
      </c>
    </row>
    <row r="1258" spans="1:57" x14ac:dyDescent="0.25">
      <c r="A1258" s="2" t="s">
        <v>916</v>
      </c>
      <c r="B1258" s="31">
        <v>33925</v>
      </c>
      <c r="C1258" s="11"/>
      <c r="Q1258">
        <v>16.472999999999999</v>
      </c>
      <c r="R1258" s="24">
        <v>716.11666666666667</v>
      </c>
      <c r="S1258" s="20"/>
      <c r="V1258"/>
      <c r="AC1258" s="24">
        <v>0.95517548144073317</v>
      </c>
      <c r="AD1258" s="48"/>
      <c r="AJ1258" s="22">
        <v>6.9</v>
      </c>
      <c r="AK1258">
        <v>3.7999999999999999E-2</v>
      </c>
      <c r="AL1258">
        <v>11.36</v>
      </c>
      <c r="AM1258">
        <v>295.16399999999999</v>
      </c>
      <c r="BA1258">
        <v>1.6E-2</v>
      </c>
      <c r="BB1258">
        <v>5.1130000000000004</v>
      </c>
      <c r="BD1258">
        <v>335.00799999999998</v>
      </c>
      <c r="BE1258" s="14">
        <v>1051.6666666666667</v>
      </c>
    </row>
    <row r="1259" spans="1:57" x14ac:dyDescent="0.25">
      <c r="A1259" s="2" t="s">
        <v>916</v>
      </c>
      <c r="B1259" s="31">
        <v>33932</v>
      </c>
      <c r="C1259" s="11"/>
      <c r="R1259" s="24"/>
      <c r="S1259" s="20"/>
      <c r="V1259"/>
      <c r="AC1259" s="24">
        <v>0.95497331657742712</v>
      </c>
      <c r="AD1259" s="48"/>
      <c r="AJ1259" s="22">
        <v>6.89</v>
      </c>
      <c r="BE1259" s="14">
        <v>1110</v>
      </c>
    </row>
    <row r="1260" spans="1:57" x14ac:dyDescent="0.25">
      <c r="A1260" s="2" t="s">
        <v>916</v>
      </c>
      <c r="B1260" s="31">
        <v>33939</v>
      </c>
      <c r="C1260" s="11"/>
      <c r="Q1260">
        <v>15.135999999999999</v>
      </c>
      <c r="R1260" s="24">
        <v>1004.3166666666667</v>
      </c>
      <c r="S1260" s="20"/>
      <c r="V1260"/>
      <c r="AC1260" s="24">
        <v>0.94436818337853412</v>
      </c>
      <c r="AD1260" s="48"/>
      <c r="AJ1260" s="22">
        <v>6.42</v>
      </c>
      <c r="AK1260">
        <v>3.5999999999999997E-2</v>
      </c>
      <c r="AL1260">
        <v>8.1129999999999995</v>
      </c>
      <c r="AM1260">
        <v>226.89599999999999</v>
      </c>
      <c r="BA1260">
        <v>0.01</v>
      </c>
      <c r="BB1260">
        <v>7.0229999999999997</v>
      </c>
      <c r="BD1260">
        <v>709.899</v>
      </c>
      <c r="BE1260" s="14"/>
    </row>
    <row r="1261" spans="1:57" x14ac:dyDescent="0.25">
      <c r="A1261" s="2" t="s">
        <v>916</v>
      </c>
      <c r="B1261" s="31">
        <v>33946</v>
      </c>
      <c r="C1261" s="11"/>
      <c r="Q1261">
        <v>19.376000000000001</v>
      </c>
      <c r="R1261" s="24">
        <v>1329.8333333333335</v>
      </c>
      <c r="S1261" s="20">
        <v>215.66666666666669</v>
      </c>
      <c r="T1261">
        <v>1.9E-2</v>
      </c>
      <c r="U1261">
        <v>3.1840000000000002</v>
      </c>
      <c r="V1261"/>
      <c r="AC1261" s="24">
        <v>0.93575169905549693</v>
      </c>
      <c r="AD1261" s="48"/>
      <c r="AJ1261" s="22">
        <v>6.1000000000000005</v>
      </c>
      <c r="AK1261">
        <v>3.5000000000000003E-2</v>
      </c>
      <c r="AL1261">
        <v>8.0359999999999996</v>
      </c>
      <c r="AM1261">
        <v>227.27500000000001</v>
      </c>
      <c r="BA1261">
        <v>8.9999999999999993E-3</v>
      </c>
      <c r="BB1261">
        <v>7.718</v>
      </c>
      <c r="BD1261">
        <v>844.30100000000004</v>
      </c>
      <c r="BE1261" s="14">
        <v>531.66666666666663</v>
      </c>
    </row>
    <row r="1262" spans="1:57" x14ac:dyDescent="0.25">
      <c r="A1262" s="2" t="s">
        <v>916</v>
      </c>
      <c r="B1262" s="31">
        <v>33953</v>
      </c>
      <c r="C1262" s="11"/>
      <c r="Q1262">
        <v>16.343</v>
      </c>
      <c r="R1262" s="24">
        <v>1269.6666666666667</v>
      </c>
      <c r="S1262" s="20">
        <v>228.16666666666666</v>
      </c>
      <c r="T1262">
        <v>1.7000000000000001E-2</v>
      </c>
      <c r="U1262">
        <v>3.0539999999999998</v>
      </c>
      <c r="V1262"/>
      <c r="AC1262" s="24">
        <v>0.91009484521055994</v>
      </c>
      <c r="AD1262" s="48"/>
      <c r="AJ1262" s="22">
        <v>5.3533333333333335</v>
      </c>
      <c r="AK1262">
        <v>3.4000000000000002E-2</v>
      </c>
      <c r="AL1262">
        <v>5.2190000000000003</v>
      </c>
      <c r="AM1262">
        <v>153.327</v>
      </c>
      <c r="BA1262">
        <v>0.01</v>
      </c>
      <c r="BB1262">
        <v>7.6070000000000002</v>
      </c>
      <c r="BD1262">
        <v>803.76400000000001</v>
      </c>
      <c r="BE1262" s="14">
        <v>708.33333333333337</v>
      </c>
    </row>
    <row r="1263" spans="1:57" x14ac:dyDescent="0.25">
      <c r="A1263" s="2" t="s">
        <v>916</v>
      </c>
      <c r="B1263" s="31">
        <v>33959</v>
      </c>
      <c r="C1263" s="11"/>
      <c r="Q1263">
        <v>11.815</v>
      </c>
      <c r="R1263" s="24">
        <v>1680.0833333333333</v>
      </c>
      <c r="S1263" s="20">
        <v>337.83333333333331</v>
      </c>
      <c r="T1263">
        <v>1.2E-2</v>
      </c>
      <c r="U1263">
        <v>3.2709999999999999</v>
      </c>
      <c r="V1263"/>
      <c r="AC1263" s="24">
        <v>0.86172350342755577</v>
      </c>
      <c r="AD1263" s="48"/>
      <c r="AJ1263" s="22">
        <v>4.3966666666666665</v>
      </c>
      <c r="AK1263">
        <v>3.1E-2</v>
      </c>
      <c r="AL1263">
        <v>5.1959999999999997</v>
      </c>
      <c r="AM1263">
        <v>193.92500000000001</v>
      </c>
      <c r="BA1263">
        <v>7.0000000000000001E-3</v>
      </c>
      <c r="BB1263">
        <v>6.5910000000000002</v>
      </c>
      <c r="BD1263">
        <v>1037.3620000000001</v>
      </c>
      <c r="BE1263" s="14">
        <v>525</v>
      </c>
    </row>
    <row r="1264" spans="1:57" x14ac:dyDescent="0.25">
      <c r="A1264" s="2" t="s">
        <v>916</v>
      </c>
      <c r="B1264" s="31">
        <v>33967</v>
      </c>
      <c r="C1264" s="11"/>
      <c r="Q1264">
        <v>20.053000000000001</v>
      </c>
      <c r="R1264" s="24">
        <v>1746.2</v>
      </c>
      <c r="S1264" s="20">
        <v>513.5</v>
      </c>
      <c r="T1264">
        <v>0.02</v>
      </c>
      <c r="U1264">
        <v>7.8819999999999997</v>
      </c>
      <c r="V1264"/>
      <c r="AC1264" s="24">
        <v>0.85470658071959593</v>
      </c>
      <c r="AD1264" s="48"/>
      <c r="AJ1264" s="22">
        <v>4.2866666666666662</v>
      </c>
      <c r="AK1264">
        <v>3.2000000000000001E-2</v>
      </c>
      <c r="AL1264">
        <v>4.7279999999999998</v>
      </c>
      <c r="AM1264">
        <v>149.773</v>
      </c>
      <c r="BA1264">
        <v>7.0000000000000001E-3</v>
      </c>
      <c r="BB1264">
        <v>6.4</v>
      </c>
      <c r="BD1264">
        <v>988.86400000000003</v>
      </c>
      <c r="BE1264" s="14">
        <v>675</v>
      </c>
    </row>
    <row r="1265" spans="1:57" x14ac:dyDescent="0.25">
      <c r="A1265" s="2" t="s">
        <v>916</v>
      </c>
      <c r="B1265" s="31">
        <v>33974</v>
      </c>
      <c r="C1265" s="11"/>
      <c r="Q1265">
        <v>20.388000000000002</v>
      </c>
      <c r="R1265" s="24">
        <v>1758.75</v>
      </c>
      <c r="S1265" s="20">
        <v>631.83333333333337</v>
      </c>
      <c r="T1265">
        <v>0.02</v>
      </c>
      <c r="U1265">
        <v>9.9320000000000004</v>
      </c>
      <c r="V1265"/>
      <c r="AC1265" s="24">
        <v>0.81080934201801802</v>
      </c>
      <c r="AD1265" s="48"/>
      <c r="AJ1265" s="22">
        <v>3.7</v>
      </c>
      <c r="AK1265">
        <v>2.9000000000000001E-2</v>
      </c>
      <c r="AL1265">
        <v>3.5470000000000002</v>
      </c>
      <c r="AM1265">
        <v>124.691</v>
      </c>
      <c r="BA1265">
        <v>6.0000000000000001E-3</v>
      </c>
      <c r="BB1265">
        <v>5.6260000000000003</v>
      </c>
      <c r="BD1265">
        <v>907.91200000000003</v>
      </c>
      <c r="BE1265" s="14">
        <v>608.33333333333337</v>
      </c>
    </row>
    <row r="1266" spans="1:57" x14ac:dyDescent="0.25">
      <c r="A1266" s="2" t="s">
        <v>916</v>
      </c>
      <c r="B1266" s="31">
        <v>33981</v>
      </c>
      <c r="C1266" s="11"/>
      <c r="Q1266">
        <v>18.151</v>
      </c>
      <c r="R1266" s="24">
        <v>1581.2333333333333</v>
      </c>
      <c r="S1266" s="20">
        <v>682.33333333333326</v>
      </c>
      <c r="T1266">
        <v>2.1000000000000001E-2</v>
      </c>
      <c r="U1266">
        <v>11.138</v>
      </c>
      <c r="V1266"/>
      <c r="AC1266" s="24">
        <v>0.82915524494259096</v>
      </c>
      <c r="AD1266" s="48"/>
      <c r="AJ1266" s="22">
        <v>3.9266666666666667</v>
      </c>
      <c r="AK1266">
        <v>0.03</v>
      </c>
      <c r="AL1266">
        <v>2.8359999999999999</v>
      </c>
      <c r="AM1266">
        <v>95.527000000000001</v>
      </c>
      <c r="BA1266">
        <v>5.0000000000000001E-3</v>
      </c>
      <c r="BB1266">
        <v>3.7349999999999999</v>
      </c>
      <c r="BD1266">
        <v>726.56600000000003</v>
      </c>
      <c r="BE1266" s="14">
        <v>615</v>
      </c>
    </row>
    <row r="1267" spans="1:57" x14ac:dyDescent="0.25">
      <c r="A1267" s="2" t="s">
        <v>916</v>
      </c>
      <c r="B1267" s="31">
        <v>33988</v>
      </c>
      <c r="C1267" s="11"/>
      <c r="Q1267">
        <v>17.818000000000001</v>
      </c>
      <c r="R1267" s="24">
        <v>1608.4166666666667</v>
      </c>
      <c r="S1267" s="20">
        <v>811.83333333333337</v>
      </c>
      <c r="T1267">
        <v>2.1999999999999999E-2</v>
      </c>
      <c r="U1267">
        <v>13.782999999999999</v>
      </c>
      <c r="V1267"/>
      <c r="AC1267" s="24"/>
      <c r="AD1267" s="48"/>
      <c r="AJ1267" s="22"/>
      <c r="AM1267">
        <v>73.534000000000006</v>
      </c>
      <c r="BA1267">
        <v>4.0000000000000001E-3</v>
      </c>
      <c r="BB1267">
        <v>2.3860000000000001</v>
      </c>
      <c r="BD1267">
        <v>634.87599999999998</v>
      </c>
      <c r="BE1267" s="14">
        <v>505</v>
      </c>
    </row>
    <row r="1268" spans="1:57" x14ac:dyDescent="0.25">
      <c r="A1268" s="2" t="s">
        <v>916</v>
      </c>
      <c r="B1268" s="31">
        <v>33996</v>
      </c>
      <c r="C1268" s="11"/>
      <c r="Q1268">
        <v>20.193999999999999</v>
      </c>
      <c r="R1268" s="24">
        <v>1936</v>
      </c>
      <c r="S1268" s="20">
        <v>909.5</v>
      </c>
      <c r="T1268">
        <v>2.3E-2</v>
      </c>
      <c r="U1268">
        <v>16.297000000000001</v>
      </c>
      <c r="V1268"/>
      <c r="AC1268" s="24"/>
      <c r="AD1268" s="48"/>
      <c r="AJ1268" s="22"/>
      <c r="BA1268">
        <v>4.0000000000000001E-3</v>
      </c>
      <c r="BB1268">
        <v>2.0499999999999998</v>
      </c>
      <c r="BD1268">
        <v>549.50099999999998</v>
      </c>
      <c r="BE1268" s="14">
        <v>533.33333333333337</v>
      </c>
    </row>
    <row r="1269" spans="1:57" x14ac:dyDescent="0.25">
      <c r="A1269" s="2" t="s">
        <v>916</v>
      </c>
      <c r="B1269" s="31">
        <v>34003</v>
      </c>
      <c r="C1269" s="11"/>
      <c r="Q1269">
        <v>21.542000000000002</v>
      </c>
      <c r="R1269" s="24">
        <v>1597.2373259057495</v>
      </c>
      <c r="S1269" s="20">
        <v>964.31463576479655</v>
      </c>
      <c r="T1269">
        <v>2.3E-2</v>
      </c>
      <c r="U1269">
        <v>17.242000000000001</v>
      </c>
      <c r="V1269"/>
      <c r="W1269" s="14">
        <v>3.0430266666666667E-2</v>
      </c>
      <c r="Y1269">
        <f>AA1269/W1269</f>
        <v>24775.103743145632</v>
      </c>
      <c r="AA1269" s="14">
        <v>753.91301359825309</v>
      </c>
      <c r="AC1269" s="24"/>
      <c r="AD1269" s="48"/>
      <c r="AJ1269" s="22"/>
      <c r="AQ1269" t="s">
        <v>925</v>
      </c>
      <c r="AY1269" s="14">
        <v>210.40162216654355</v>
      </c>
      <c r="AZ1269" s="14"/>
      <c r="BA1269">
        <v>4.0000000000000001E-3</v>
      </c>
      <c r="BB1269">
        <v>2.3839999999999999</v>
      </c>
      <c r="BD1269">
        <v>632.93700000000001</v>
      </c>
      <c r="BE1269" s="14">
        <v>561.66666666666663</v>
      </c>
    </row>
    <row r="1270" spans="1:57" x14ac:dyDescent="0.25">
      <c r="A1270" s="2" t="s">
        <v>912</v>
      </c>
      <c r="B1270" s="31">
        <v>33884</v>
      </c>
      <c r="C1270" s="11"/>
      <c r="R1270" s="23"/>
      <c r="S1270" s="19"/>
      <c r="V1270"/>
      <c r="AC1270" s="23">
        <v>0.126939129574553</v>
      </c>
      <c r="AD1270" s="48"/>
      <c r="AJ1270" s="21">
        <v>0.30166666666666664</v>
      </c>
      <c r="BE1270" s="14">
        <v>565.8206429519297</v>
      </c>
    </row>
    <row r="1271" spans="1:57" x14ac:dyDescent="0.25">
      <c r="A1271" s="2" t="s">
        <v>912</v>
      </c>
      <c r="B1271" s="31">
        <v>33897</v>
      </c>
      <c r="C1271" s="11"/>
      <c r="Q1271">
        <v>4.1120000000000001</v>
      </c>
      <c r="R1271" s="24">
        <v>108.1</v>
      </c>
      <c r="S1271" s="20"/>
      <c r="V1271"/>
      <c r="AC1271" s="24">
        <v>0.23776471653196096</v>
      </c>
      <c r="AD1271" s="48"/>
      <c r="AJ1271" s="22">
        <v>0.60333333333333328</v>
      </c>
      <c r="AK1271">
        <v>4.2999999999999997E-2</v>
      </c>
      <c r="AL1271">
        <v>2.4289999999999998</v>
      </c>
      <c r="AM1271">
        <v>56.448</v>
      </c>
      <c r="BA1271">
        <v>3.3000000000000002E-2</v>
      </c>
      <c r="BB1271">
        <v>1.6830000000000001</v>
      </c>
      <c r="BD1271">
        <v>51.634999999999998</v>
      </c>
      <c r="BE1271" s="26"/>
    </row>
    <row r="1272" spans="1:57" x14ac:dyDescent="0.25">
      <c r="A1272" s="2" t="s">
        <v>912</v>
      </c>
      <c r="B1272" s="31">
        <v>33911</v>
      </c>
      <c r="C1272" s="11"/>
      <c r="Q1272">
        <v>7.399</v>
      </c>
      <c r="R1272" s="24">
        <v>247.5</v>
      </c>
      <c r="S1272" s="20"/>
      <c r="V1272"/>
      <c r="AC1272" s="24">
        <v>0.79268170298984342</v>
      </c>
      <c r="AD1272" s="48"/>
      <c r="AJ1272" s="22">
        <v>3.4966666666666666</v>
      </c>
      <c r="AK1272">
        <v>3.5999999999999997E-2</v>
      </c>
      <c r="AL1272">
        <v>4.649</v>
      </c>
      <c r="AM1272">
        <v>128.756</v>
      </c>
      <c r="BA1272">
        <v>2.4E-2</v>
      </c>
      <c r="BB1272">
        <v>2.7509999999999999</v>
      </c>
      <c r="BD1272">
        <v>113.166</v>
      </c>
      <c r="BE1272" s="14">
        <v>1158.3333333333333</v>
      </c>
    </row>
    <row r="1273" spans="1:57" x14ac:dyDescent="0.25">
      <c r="A1273" s="2" t="s">
        <v>912</v>
      </c>
      <c r="B1273" s="31">
        <v>33925</v>
      </c>
      <c r="C1273" s="11"/>
      <c r="Q1273">
        <v>7.4550000000000001</v>
      </c>
      <c r="R1273" s="24">
        <v>562.83333333333326</v>
      </c>
      <c r="S1273" s="20"/>
      <c r="V1273"/>
      <c r="AC1273" s="24">
        <v>0.88187359511114849</v>
      </c>
      <c r="AD1273" s="48"/>
      <c r="AJ1273" s="22">
        <v>4.746666666666667</v>
      </c>
      <c r="AK1273">
        <v>2.9000000000000001E-2</v>
      </c>
      <c r="AL1273">
        <v>4.7160000000000002</v>
      </c>
      <c r="AM1273">
        <v>159.91499999999999</v>
      </c>
      <c r="BA1273">
        <v>8.0000000000000002E-3</v>
      </c>
      <c r="BB1273">
        <v>2.7389999999999999</v>
      </c>
      <c r="BD1273">
        <v>351.80900000000003</v>
      </c>
      <c r="BE1273" s="14">
        <v>1085</v>
      </c>
    </row>
    <row r="1274" spans="1:57" x14ac:dyDescent="0.25">
      <c r="A1274" s="2" t="s">
        <v>912</v>
      </c>
      <c r="B1274" s="31">
        <v>33932</v>
      </c>
      <c r="C1274" s="11"/>
      <c r="R1274" s="24"/>
      <c r="S1274" s="20"/>
      <c r="V1274"/>
      <c r="AC1274" s="24">
        <v>0.87791039052849085</v>
      </c>
      <c r="AD1274" s="48"/>
      <c r="AJ1274" s="22">
        <v>4.6733333333333338</v>
      </c>
      <c r="BE1274" s="14">
        <v>953.33333333333337</v>
      </c>
    </row>
    <row r="1275" spans="1:57" x14ac:dyDescent="0.25">
      <c r="A1275" s="2" t="s">
        <v>912</v>
      </c>
      <c r="B1275" s="31">
        <v>33939</v>
      </c>
      <c r="C1275" s="11"/>
      <c r="Q1275">
        <v>6.952</v>
      </c>
      <c r="R1275" s="24">
        <v>828.11666666666667</v>
      </c>
      <c r="S1275" s="20"/>
      <c r="V1275"/>
      <c r="AC1275" s="24">
        <v>0.83144615072878325</v>
      </c>
      <c r="AD1275" s="48"/>
      <c r="AJ1275" s="22">
        <v>3.9566666666666666</v>
      </c>
      <c r="AK1275">
        <v>2.7E-2</v>
      </c>
      <c r="AL1275">
        <v>3.2890000000000001</v>
      </c>
      <c r="AM1275">
        <v>122.669</v>
      </c>
      <c r="BA1275">
        <v>6.0000000000000001E-3</v>
      </c>
      <c r="BB1275">
        <v>3.6629999999999998</v>
      </c>
      <c r="BD1275">
        <v>658.65899999999999</v>
      </c>
      <c r="BE1275" s="14"/>
    </row>
    <row r="1276" spans="1:57" x14ac:dyDescent="0.25">
      <c r="A1276" s="2" t="s">
        <v>912</v>
      </c>
      <c r="B1276" s="31">
        <v>33946</v>
      </c>
      <c r="C1276" s="11"/>
      <c r="Q1276">
        <v>9.3330000000000002</v>
      </c>
      <c r="R1276" s="24">
        <v>1059.7333333333333</v>
      </c>
      <c r="S1276" s="20">
        <v>154</v>
      </c>
      <c r="T1276">
        <v>1.6E-2</v>
      </c>
      <c r="U1276">
        <v>1.879</v>
      </c>
      <c r="V1276"/>
      <c r="AC1276" s="24">
        <v>0.83295632937462583</v>
      </c>
      <c r="AD1276" s="48"/>
      <c r="AJ1276" s="22">
        <v>3.9766666666666666</v>
      </c>
      <c r="AK1276">
        <v>2.5999999999999999E-2</v>
      </c>
      <c r="AL1276">
        <v>2.875</v>
      </c>
      <c r="AM1276">
        <v>110.36799999999999</v>
      </c>
      <c r="BA1276">
        <v>6.0000000000000001E-3</v>
      </c>
      <c r="BB1276">
        <v>4.2690000000000001</v>
      </c>
      <c r="BD1276">
        <v>732.29499999999996</v>
      </c>
      <c r="BE1276" s="14">
        <v>426.66666666666669</v>
      </c>
    </row>
    <row r="1277" spans="1:57" x14ac:dyDescent="0.25">
      <c r="A1277" s="2" t="s">
        <v>912</v>
      </c>
      <c r="B1277" s="31">
        <v>33953</v>
      </c>
      <c r="C1277" s="11"/>
      <c r="Q1277">
        <v>7.4459999999999997</v>
      </c>
      <c r="R1277" s="24">
        <v>1045.1666666666665</v>
      </c>
      <c r="S1277" s="20">
        <v>182.66666666666669</v>
      </c>
      <c r="T1277">
        <v>1.4E-2</v>
      </c>
      <c r="U1277">
        <v>2.012</v>
      </c>
      <c r="V1277"/>
      <c r="AC1277" s="24">
        <v>0.78052128026889778</v>
      </c>
      <c r="AD1277" s="48"/>
      <c r="AJ1277" s="22">
        <v>3.37</v>
      </c>
      <c r="AK1277">
        <v>2.4E-2</v>
      </c>
      <c r="AL1277">
        <v>1.722</v>
      </c>
      <c r="AM1277">
        <v>72.686999999999998</v>
      </c>
      <c r="BA1277">
        <v>5.0000000000000001E-3</v>
      </c>
      <c r="BB1277">
        <v>3.3460000000000001</v>
      </c>
      <c r="BD1277">
        <v>721.68499999999995</v>
      </c>
      <c r="BE1277" s="14">
        <v>520</v>
      </c>
    </row>
    <row r="1278" spans="1:57" x14ac:dyDescent="0.25">
      <c r="A1278" s="2" t="s">
        <v>912</v>
      </c>
      <c r="B1278" s="31">
        <v>33959</v>
      </c>
      <c r="C1278" s="11"/>
      <c r="Q1278">
        <v>10.143000000000001</v>
      </c>
      <c r="R1278" s="24">
        <v>1312.5833333333333</v>
      </c>
      <c r="S1278" s="20">
        <v>278.83333333333331</v>
      </c>
      <c r="T1278">
        <v>1.7000000000000001E-2</v>
      </c>
      <c r="U1278">
        <v>3.698</v>
      </c>
      <c r="V1278"/>
      <c r="AC1278" s="24">
        <v>0.73125706815560565</v>
      </c>
      <c r="AD1278" s="48"/>
      <c r="AJ1278" s="22">
        <v>2.92</v>
      </c>
      <c r="AK1278">
        <v>2.3E-2</v>
      </c>
      <c r="AL1278">
        <v>2.0190000000000001</v>
      </c>
      <c r="AM1278">
        <v>88.093000000000004</v>
      </c>
      <c r="BA1278">
        <v>5.0000000000000001E-3</v>
      </c>
      <c r="BB1278">
        <v>3.867</v>
      </c>
      <c r="BD1278">
        <v>845.53899999999999</v>
      </c>
      <c r="BE1278" s="14">
        <v>436.66666666666669</v>
      </c>
    </row>
    <row r="1279" spans="1:57" x14ac:dyDescent="0.25">
      <c r="A1279" s="2" t="s">
        <v>912</v>
      </c>
      <c r="B1279" s="31">
        <v>33967</v>
      </c>
      <c r="C1279" s="11"/>
      <c r="Q1279">
        <v>8.9920000000000009</v>
      </c>
      <c r="R1279" s="24">
        <v>1233.1666666666667</v>
      </c>
      <c r="S1279" s="20">
        <v>357.8</v>
      </c>
      <c r="T1279">
        <v>1.4999999999999999E-2</v>
      </c>
      <c r="U1279">
        <v>4.2919999999999998</v>
      </c>
      <c r="V1279"/>
      <c r="AC1279" s="24">
        <v>0.7824877264651009</v>
      </c>
      <c r="AD1279" s="48"/>
      <c r="AJ1279" s="22">
        <v>3.39</v>
      </c>
      <c r="AK1279">
        <v>2.1999999999999999E-2</v>
      </c>
      <c r="AL1279">
        <v>1.3919999999999999</v>
      </c>
      <c r="AM1279">
        <v>62.564999999999998</v>
      </c>
      <c r="BA1279">
        <v>4.0000000000000001E-3</v>
      </c>
      <c r="BB1279">
        <v>2.589</v>
      </c>
      <c r="BD1279">
        <v>742.50400000000002</v>
      </c>
      <c r="BE1279" s="14">
        <v>481.66666666666669</v>
      </c>
    </row>
    <row r="1280" spans="1:57" x14ac:dyDescent="0.25">
      <c r="A1280" s="2" t="s">
        <v>912</v>
      </c>
      <c r="B1280" s="31">
        <v>33974</v>
      </c>
      <c r="C1280" s="11"/>
      <c r="Q1280">
        <v>8.141</v>
      </c>
      <c r="R1280" s="24">
        <v>1139.0333333333333</v>
      </c>
      <c r="S1280" s="20">
        <v>393</v>
      </c>
      <c r="T1280">
        <v>1.4999999999999999E-2</v>
      </c>
      <c r="U1280">
        <v>4.7220000000000004</v>
      </c>
      <c r="V1280"/>
      <c r="AC1280" s="24">
        <v>0.69608280513742149</v>
      </c>
      <c r="AD1280" s="48"/>
      <c r="AJ1280" s="22">
        <v>2.6466666666666665</v>
      </c>
      <c r="AK1280">
        <v>1.6E-2</v>
      </c>
      <c r="AL1280">
        <v>0.626</v>
      </c>
      <c r="AM1280">
        <v>35.792000000000002</v>
      </c>
      <c r="BA1280">
        <v>3.0000000000000001E-3</v>
      </c>
      <c r="BB1280">
        <v>2.004</v>
      </c>
      <c r="BD1280">
        <v>622.06600000000003</v>
      </c>
      <c r="BE1280" s="14">
        <v>460</v>
      </c>
    </row>
    <row r="1281" spans="1:57" x14ac:dyDescent="0.25">
      <c r="A1281" s="2" t="s">
        <v>912</v>
      </c>
      <c r="B1281" s="31">
        <v>33981</v>
      </c>
      <c r="C1281" s="11"/>
      <c r="Q1281">
        <v>9.6310000000000002</v>
      </c>
      <c r="R1281" s="24">
        <v>1293.45</v>
      </c>
      <c r="S1281" s="20">
        <v>533.16666666666663</v>
      </c>
      <c r="T1281">
        <v>1.6E-2</v>
      </c>
      <c r="U1281">
        <v>6.7949999999999999</v>
      </c>
      <c r="V1281"/>
      <c r="AC1281" s="24">
        <v>0.68729655574114634</v>
      </c>
      <c r="AD1281" s="48"/>
      <c r="AJ1281" s="22">
        <v>2.5833333333333335</v>
      </c>
      <c r="AK1281">
        <v>2.1000000000000001E-2</v>
      </c>
      <c r="AL1281">
        <v>0.22600000000000001</v>
      </c>
      <c r="AM1281">
        <v>10.930999999999999</v>
      </c>
      <c r="BA1281">
        <v>3.0000000000000001E-3</v>
      </c>
      <c r="BB1281">
        <v>1.6910000000000001</v>
      </c>
      <c r="BD1281">
        <v>630.08199999999999</v>
      </c>
      <c r="BE1281" s="14">
        <v>446.66666666666669</v>
      </c>
    </row>
    <row r="1282" spans="1:57" x14ac:dyDescent="0.25">
      <c r="A1282" s="2" t="s">
        <v>912</v>
      </c>
      <c r="B1282" s="31">
        <v>33988</v>
      </c>
      <c r="C1282" s="11"/>
      <c r="Q1282">
        <v>8.9239999999999995</v>
      </c>
      <c r="R1282" s="24">
        <v>1288.3999999999999</v>
      </c>
      <c r="S1282" s="20">
        <v>608.16666666666663</v>
      </c>
      <c r="T1282">
        <v>1.2999999999999999E-2</v>
      </c>
      <c r="U1282">
        <v>6.3529999999999998</v>
      </c>
      <c r="V1282"/>
      <c r="AC1282" s="24"/>
      <c r="AD1282" s="48"/>
      <c r="AJ1282" s="22"/>
      <c r="BA1282">
        <v>2E-3</v>
      </c>
      <c r="BB1282">
        <v>1.35</v>
      </c>
      <c r="BD1282">
        <v>561.53800000000001</v>
      </c>
      <c r="BE1282" s="14">
        <v>450</v>
      </c>
    </row>
    <row r="1283" spans="1:57" x14ac:dyDescent="0.25">
      <c r="A1283" s="2" t="s">
        <v>912</v>
      </c>
      <c r="B1283" s="31">
        <v>33996</v>
      </c>
      <c r="C1283" s="11"/>
      <c r="Q1283">
        <v>9.7759999999999998</v>
      </c>
      <c r="R1283" s="24">
        <v>1380.5333333333333</v>
      </c>
      <c r="S1283" s="20">
        <v>600.7833333333333</v>
      </c>
      <c r="T1283">
        <v>1.6E-2</v>
      </c>
      <c r="U1283">
        <v>7.5869999999999997</v>
      </c>
      <c r="V1283"/>
      <c r="AC1283" s="24"/>
      <c r="AD1283" s="48"/>
      <c r="AJ1283" s="22"/>
      <c r="BA1283">
        <v>2E-3</v>
      </c>
      <c r="BB1283">
        <v>0.98299999999999998</v>
      </c>
      <c r="BD1283">
        <v>491.70100000000002</v>
      </c>
      <c r="BE1283" s="14">
        <v>473.33333333333331</v>
      </c>
    </row>
    <row r="1284" spans="1:57" x14ac:dyDescent="0.25">
      <c r="A1284" s="2" t="s">
        <v>912</v>
      </c>
      <c r="B1284" s="31">
        <v>34003</v>
      </c>
      <c r="C1284" s="11"/>
      <c r="Q1284">
        <v>12.282999999999999</v>
      </c>
      <c r="R1284" s="24">
        <v>1342.1567028170921</v>
      </c>
      <c r="S1284" s="20">
        <v>772.00518767364497</v>
      </c>
      <c r="T1284">
        <v>1.6E-2</v>
      </c>
      <c r="U1284">
        <v>9.5630000000000006</v>
      </c>
      <c r="V1284"/>
      <c r="W1284" s="14">
        <v>3.33105E-2</v>
      </c>
      <c r="Y1284">
        <f>AA1284/W1284</f>
        <v>18015.804511674556</v>
      </c>
      <c r="AA1284" s="14">
        <v>600.11545618613525</v>
      </c>
      <c r="AC1284" s="24"/>
      <c r="AD1284" s="48"/>
      <c r="AJ1284" s="22"/>
      <c r="AQ1284" t="s">
        <v>925</v>
      </c>
      <c r="AY1284" s="14">
        <v>171.88973148750972</v>
      </c>
      <c r="AZ1284" s="14"/>
      <c r="BA1284">
        <v>2E-3</v>
      </c>
      <c r="BB1284">
        <v>1.1399999999999999</v>
      </c>
      <c r="BD1284">
        <v>570.15200000000004</v>
      </c>
      <c r="BE1284" s="14">
        <v>445</v>
      </c>
    </row>
    <row r="1285" spans="1:57" x14ac:dyDescent="0.25">
      <c r="A1285" s="2" t="s">
        <v>274</v>
      </c>
      <c r="B1285" s="31">
        <v>33884</v>
      </c>
      <c r="C1285" s="11"/>
      <c r="R1285" s="23">
        <v>247.83333333333331</v>
      </c>
      <c r="S1285" s="19"/>
      <c r="V1285"/>
      <c r="AC1285" s="23">
        <v>0.56307774242555886</v>
      </c>
      <c r="AD1285" s="48"/>
      <c r="AJ1285" s="21">
        <v>1.84</v>
      </c>
      <c r="BE1285" s="14">
        <v>480.94559912405913</v>
      </c>
    </row>
    <row r="1286" spans="1:57" x14ac:dyDescent="0.25">
      <c r="A1286" s="2" t="s">
        <v>274</v>
      </c>
      <c r="B1286" s="31">
        <v>33897</v>
      </c>
      <c r="C1286" s="11"/>
      <c r="Q1286">
        <v>5.2889999999999997</v>
      </c>
      <c r="R1286" s="24">
        <v>358</v>
      </c>
      <c r="S1286" s="20"/>
      <c r="V1286"/>
      <c r="AC1286" s="24">
        <v>0.67437211284143961</v>
      </c>
      <c r="AD1286" s="48"/>
      <c r="AJ1286" s="22">
        <v>2.4933333333333332</v>
      </c>
      <c r="AK1286">
        <v>2.3E-2</v>
      </c>
      <c r="AL1286">
        <v>3.0830000000000002</v>
      </c>
      <c r="AM1286">
        <v>130.071</v>
      </c>
      <c r="BA1286">
        <v>0.01</v>
      </c>
      <c r="BB1286">
        <v>2.206</v>
      </c>
      <c r="BD1286">
        <v>227.87899999999999</v>
      </c>
      <c r="BE1286" s="26">
        <v>853.33333333333337</v>
      </c>
    </row>
    <row r="1287" spans="1:57" x14ac:dyDescent="0.25">
      <c r="A1287" s="2" t="s">
        <v>274</v>
      </c>
      <c r="B1287" s="31">
        <v>33911</v>
      </c>
      <c r="C1287" s="11"/>
      <c r="Q1287">
        <v>5.6319999999999997</v>
      </c>
      <c r="R1287" s="24">
        <v>533.29999999999995</v>
      </c>
      <c r="S1287" s="20"/>
      <c r="V1287"/>
      <c r="AC1287" s="24">
        <v>0.78346433268399296</v>
      </c>
      <c r="AD1287" s="48"/>
      <c r="AJ1287" s="22">
        <v>3.4</v>
      </c>
      <c r="AK1287">
        <v>2.5999999999999999E-2</v>
      </c>
      <c r="AL1287">
        <v>3.0009999999999999</v>
      </c>
      <c r="AM1287">
        <v>117.227</v>
      </c>
      <c r="BA1287">
        <v>7.0000000000000001E-3</v>
      </c>
      <c r="BB1287">
        <v>2.6309999999999998</v>
      </c>
      <c r="BD1287">
        <v>365.23200000000003</v>
      </c>
      <c r="BE1287" s="14">
        <v>755</v>
      </c>
    </row>
    <row r="1288" spans="1:57" x14ac:dyDescent="0.25">
      <c r="A1288" s="2" t="s">
        <v>274</v>
      </c>
      <c r="B1288" s="31">
        <v>33925</v>
      </c>
      <c r="C1288" s="11"/>
      <c r="Q1288">
        <v>8.391</v>
      </c>
      <c r="R1288" s="24">
        <v>930.38333333333333</v>
      </c>
      <c r="S1288" s="20"/>
      <c r="V1288"/>
      <c r="AC1288" s="24">
        <v>0.83245444591397122</v>
      </c>
      <c r="AD1288" s="48"/>
      <c r="AJ1288" s="22">
        <v>3.9699999999999998</v>
      </c>
      <c r="AK1288">
        <v>2.7E-2</v>
      </c>
      <c r="AL1288">
        <v>3.4340000000000002</v>
      </c>
      <c r="AM1288">
        <v>122.82299999999999</v>
      </c>
      <c r="BA1288">
        <v>7.0000000000000001E-3</v>
      </c>
      <c r="BB1288">
        <v>4.9569999999999999</v>
      </c>
      <c r="BD1288">
        <v>703.55899999999997</v>
      </c>
      <c r="BE1288" s="14">
        <v>655</v>
      </c>
    </row>
    <row r="1289" spans="1:57" x14ac:dyDescent="0.25">
      <c r="A1289" s="2" t="s">
        <v>274</v>
      </c>
      <c r="B1289" s="31">
        <v>33932</v>
      </c>
      <c r="C1289" s="11"/>
      <c r="Q1289">
        <v>8.4139999999999997</v>
      </c>
      <c r="R1289" s="24">
        <v>972</v>
      </c>
      <c r="S1289" s="20">
        <v>151.16666666666669</v>
      </c>
      <c r="T1289">
        <v>1.4999999999999999E-2</v>
      </c>
      <c r="U1289">
        <v>1.5169999999999999</v>
      </c>
      <c r="V1289"/>
      <c r="AC1289" s="24">
        <v>0.81165878729362828</v>
      </c>
      <c r="AD1289" s="48"/>
      <c r="AJ1289" s="22">
        <v>3.71</v>
      </c>
      <c r="AK1289">
        <v>2.5999999999999999E-2</v>
      </c>
      <c r="AL1289">
        <v>3.0739999999999998</v>
      </c>
      <c r="AM1289">
        <v>113.37</v>
      </c>
      <c r="BA1289">
        <v>5.0000000000000001E-3</v>
      </c>
      <c r="BB1289">
        <v>3.2330000000000001</v>
      </c>
      <c r="BD1289">
        <v>627.63199999999995</v>
      </c>
      <c r="BE1289" s="14">
        <v>485</v>
      </c>
    </row>
    <row r="1290" spans="1:57" x14ac:dyDescent="0.25">
      <c r="A1290" s="2" t="s">
        <v>274</v>
      </c>
      <c r="B1290" s="31">
        <v>33939</v>
      </c>
      <c r="C1290" s="11"/>
      <c r="Q1290">
        <v>6.3250000000000002</v>
      </c>
      <c r="R1290" s="24">
        <v>945.61666666666667</v>
      </c>
      <c r="S1290" s="20">
        <v>115.33333333333333</v>
      </c>
      <c r="T1290">
        <v>1.4E-2</v>
      </c>
      <c r="U1290">
        <v>1.69</v>
      </c>
      <c r="V1290"/>
      <c r="AC1290" s="24">
        <v>0.77247610201041006</v>
      </c>
      <c r="AD1290" s="48"/>
      <c r="AJ1290" s="22">
        <v>3.29</v>
      </c>
      <c r="AK1290">
        <v>2.1999999999999999E-2</v>
      </c>
      <c r="AL1290">
        <v>2.0190000000000001</v>
      </c>
      <c r="AM1290">
        <v>87.924999999999997</v>
      </c>
      <c r="BA1290">
        <v>4.0000000000000001E-3</v>
      </c>
      <c r="BB1290">
        <v>2.7280000000000002</v>
      </c>
      <c r="BD1290">
        <v>678.08699999999999</v>
      </c>
      <c r="BE1290" s="14">
        <v>428.33333333333331</v>
      </c>
    </row>
    <row r="1291" spans="1:57" x14ac:dyDescent="0.25">
      <c r="A1291" s="2" t="s">
        <v>274</v>
      </c>
      <c r="B1291" s="31">
        <v>33946</v>
      </c>
      <c r="C1291" s="11"/>
      <c r="Q1291">
        <v>7.3220000000000001</v>
      </c>
      <c r="R1291" s="24">
        <v>1087.1333333333334</v>
      </c>
      <c r="S1291" s="20">
        <v>214.16666666666666</v>
      </c>
      <c r="T1291">
        <v>1.4999999999999999E-2</v>
      </c>
      <c r="U1291">
        <v>2.1459999999999999</v>
      </c>
      <c r="V1291"/>
      <c r="AC1291" s="24">
        <v>0.74652751442315668</v>
      </c>
      <c r="AD1291" s="48"/>
      <c r="AJ1291" s="22">
        <v>3.05</v>
      </c>
      <c r="AK1291">
        <v>2.1999999999999999E-2</v>
      </c>
      <c r="AL1291">
        <v>1.5329999999999999</v>
      </c>
      <c r="AM1291">
        <v>67.084000000000003</v>
      </c>
      <c r="BA1291">
        <v>4.0000000000000001E-3</v>
      </c>
      <c r="BB1291">
        <v>2.806</v>
      </c>
      <c r="BD1291">
        <v>705.48099999999999</v>
      </c>
      <c r="BE1291" s="14">
        <v>383.33333333333331</v>
      </c>
    </row>
    <row r="1292" spans="1:57" x14ac:dyDescent="0.25">
      <c r="A1292" s="2" t="s">
        <v>274</v>
      </c>
      <c r="B1292" s="31">
        <v>33953</v>
      </c>
      <c r="C1292" s="11"/>
      <c r="Q1292">
        <v>6.4050000000000002</v>
      </c>
      <c r="R1292" s="24">
        <v>1061.8333333333333</v>
      </c>
      <c r="S1292" s="20">
        <v>243</v>
      </c>
      <c r="T1292">
        <v>1.2E-2</v>
      </c>
      <c r="U1292">
        <v>2.0499999999999998</v>
      </c>
      <c r="V1292"/>
      <c r="AC1292" s="24">
        <v>0.71032625310265862</v>
      </c>
      <c r="AD1292" s="48"/>
      <c r="AJ1292" s="22">
        <v>2.753333333333333</v>
      </c>
      <c r="AK1292">
        <v>2.1000000000000001E-2</v>
      </c>
      <c r="AL1292">
        <v>1.157</v>
      </c>
      <c r="AM1292">
        <v>51.207999999999998</v>
      </c>
      <c r="BA1292">
        <v>3.0000000000000001E-3</v>
      </c>
      <c r="BB1292">
        <v>2.2480000000000002</v>
      </c>
      <c r="BD1292">
        <v>667.37599999999998</v>
      </c>
      <c r="BE1292" s="14">
        <v>448.33333333333331</v>
      </c>
    </row>
    <row r="1293" spans="1:57" x14ac:dyDescent="0.25">
      <c r="A1293" s="2" t="s">
        <v>274</v>
      </c>
      <c r="B1293" s="31">
        <v>33959</v>
      </c>
      <c r="C1293" s="11"/>
      <c r="Q1293">
        <v>6.4080000000000004</v>
      </c>
      <c r="R1293" s="24">
        <v>1072.3833333333334</v>
      </c>
      <c r="S1293" s="20">
        <v>271.86666666666667</v>
      </c>
      <c r="T1293">
        <v>1.2999999999999999E-2</v>
      </c>
      <c r="U1293">
        <v>2.4460000000000002</v>
      </c>
      <c r="V1293"/>
      <c r="AC1293" s="24">
        <v>0.63777872608967134</v>
      </c>
      <c r="AD1293" s="48"/>
      <c r="AJ1293" s="22">
        <v>2.2566666666666668</v>
      </c>
      <c r="AK1293">
        <v>1.7999999999999999E-2</v>
      </c>
      <c r="AL1293">
        <v>0.69299999999999995</v>
      </c>
      <c r="AM1293">
        <v>38.085000000000001</v>
      </c>
      <c r="BA1293">
        <v>3.0000000000000001E-3</v>
      </c>
      <c r="BB1293">
        <v>2.2069999999999999</v>
      </c>
      <c r="BD1293">
        <v>660.39499999999998</v>
      </c>
      <c r="BE1293" s="14">
        <v>401.66666666666669</v>
      </c>
    </row>
    <row r="1294" spans="1:57" x14ac:dyDescent="0.25">
      <c r="A1294" s="2" t="s">
        <v>274</v>
      </c>
      <c r="B1294" s="31">
        <v>33967</v>
      </c>
      <c r="C1294" s="11"/>
      <c r="Q1294">
        <v>6.2359999999999998</v>
      </c>
      <c r="R1294" s="24">
        <v>1003.8</v>
      </c>
      <c r="S1294" s="20">
        <v>353.5</v>
      </c>
      <c r="T1294">
        <v>1.2E-2</v>
      </c>
      <c r="U1294">
        <v>3.0150000000000001</v>
      </c>
      <c r="V1294"/>
      <c r="AC1294" s="24">
        <v>0.70060754269020331</v>
      </c>
      <c r="AD1294" s="48"/>
      <c r="AJ1294" s="22">
        <v>2.6799999999999997</v>
      </c>
      <c r="AK1294">
        <v>0.02</v>
      </c>
      <c r="AL1294">
        <v>0.47599999999999998</v>
      </c>
      <c r="AM1294">
        <v>21.702999999999999</v>
      </c>
      <c r="BA1294">
        <v>3.0000000000000001E-3</v>
      </c>
      <c r="BB1294">
        <v>1.5229999999999999</v>
      </c>
      <c r="BD1294">
        <v>545.98199999999997</v>
      </c>
      <c r="BE1294" s="14">
        <v>416.66666666666669</v>
      </c>
    </row>
    <row r="1295" spans="1:57" x14ac:dyDescent="0.25">
      <c r="A1295" s="2" t="s">
        <v>274</v>
      </c>
      <c r="B1295" s="31">
        <v>33974</v>
      </c>
      <c r="C1295" s="11"/>
      <c r="Q1295">
        <v>6.6760000000000002</v>
      </c>
      <c r="R1295" s="24">
        <v>1142.2</v>
      </c>
      <c r="S1295" s="20">
        <v>400.83333333333331</v>
      </c>
      <c r="T1295">
        <v>1.2999999999999999E-2</v>
      </c>
      <c r="U1295">
        <v>3.6160000000000001</v>
      </c>
      <c r="V1295"/>
      <c r="AC1295" s="24">
        <v>0.55380535571372846</v>
      </c>
      <c r="AD1295" s="48"/>
      <c r="AJ1295" s="22">
        <v>1.7933333333333334</v>
      </c>
      <c r="BA1295">
        <v>2E-3</v>
      </c>
      <c r="BB1295">
        <v>1.494</v>
      </c>
      <c r="BD1295">
        <v>606.84699999999998</v>
      </c>
      <c r="BE1295" s="14">
        <v>390</v>
      </c>
    </row>
    <row r="1296" spans="1:57" x14ac:dyDescent="0.25">
      <c r="A1296" s="2" t="s">
        <v>274</v>
      </c>
      <c r="B1296" s="31">
        <v>33981</v>
      </c>
      <c r="C1296" s="11"/>
      <c r="Q1296">
        <v>6.71</v>
      </c>
      <c r="R1296" s="24">
        <v>1057.8833333333332</v>
      </c>
      <c r="S1296" s="20">
        <v>441.33333333333331</v>
      </c>
      <c r="T1296">
        <v>1.2999999999999999E-2</v>
      </c>
      <c r="U1296">
        <v>3.9260000000000002</v>
      </c>
      <c r="V1296"/>
      <c r="AC1296" s="24">
        <v>0.6124847205006303</v>
      </c>
      <c r="AD1296" s="48"/>
      <c r="AJ1296" s="22">
        <v>2.1066666666666665</v>
      </c>
      <c r="BA1296">
        <v>2E-3</v>
      </c>
      <c r="BB1296">
        <v>1.06</v>
      </c>
      <c r="BD1296">
        <v>504.61500000000001</v>
      </c>
      <c r="BE1296" s="14">
        <v>453.33333333333331</v>
      </c>
    </row>
    <row r="1297" spans="1:57" x14ac:dyDescent="0.25">
      <c r="A1297" s="2" t="s">
        <v>274</v>
      </c>
      <c r="B1297" s="31">
        <v>33988</v>
      </c>
      <c r="C1297" s="11"/>
      <c r="Q1297">
        <v>7.8739999999999997</v>
      </c>
      <c r="R1297" s="24">
        <v>1116.3833333333334</v>
      </c>
      <c r="S1297" s="20">
        <v>461.5</v>
      </c>
      <c r="T1297">
        <v>1.6E-2</v>
      </c>
      <c r="U1297">
        <v>5.0149999999999997</v>
      </c>
      <c r="V1297"/>
      <c r="AC1297" s="24"/>
      <c r="AD1297" s="48"/>
      <c r="AJ1297" s="22"/>
      <c r="BA1297">
        <v>2E-3</v>
      </c>
      <c r="BB1297">
        <v>1.056</v>
      </c>
      <c r="BD1297">
        <v>507.07900000000001</v>
      </c>
      <c r="BE1297" s="14">
        <v>366.66666666666669</v>
      </c>
    </row>
    <row r="1298" spans="1:57" x14ac:dyDescent="0.25">
      <c r="A1298" s="2" t="s">
        <v>274</v>
      </c>
      <c r="B1298" s="31">
        <v>33996</v>
      </c>
      <c r="C1298" s="11"/>
      <c r="R1298" s="24"/>
      <c r="S1298" s="20"/>
      <c r="V1298"/>
      <c r="AC1298" s="24"/>
      <c r="AD1298" s="48"/>
      <c r="AJ1298" s="22"/>
      <c r="BE1298" s="14">
        <v>390</v>
      </c>
    </row>
    <row r="1299" spans="1:57" x14ac:dyDescent="0.25">
      <c r="A1299" s="2" t="s">
        <v>274</v>
      </c>
      <c r="B1299" s="31">
        <v>34003</v>
      </c>
      <c r="C1299" s="11"/>
      <c r="Q1299">
        <v>7.4880000000000004</v>
      </c>
      <c r="R1299" s="24">
        <v>940.46783269540254</v>
      </c>
      <c r="S1299" s="20">
        <v>443.8946163673665</v>
      </c>
      <c r="T1299">
        <v>1.6E-2</v>
      </c>
      <c r="U1299">
        <v>4.9059999999999997</v>
      </c>
      <c r="V1299"/>
      <c r="W1299" s="14">
        <v>2.9765466666666667E-2</v>
      </c>
      <c r="Y1299">
        <f>AA1299/W1299</f>
        <v>10323.365433064075</v>
      </c>
      <c r="AA1299" s="14">
        <v>307.2797896856876</v>
      </c>
      <c r="AC1299" s="24"/>
      <c r="AD1299" s="48"/>
      <c r="AJ1299" s="22"/>
      <c r="AQ1299" t="s">
        <v>925</v>
      </c>
      <c r="AY1299" s="14">
        <v>136.61482668167886</v>
      </c>
      <c r="AZ1299" s="14"/>
      <c r="BA1299">
        <v>2E-3</v>
      </c>
      <c r="BB1299">
        <v>0.99299999999999999</v>
      </c>
      <c r="BD1299">
        <v>496.51</v>
      </c>
      <c r="BE1299" s="14"/>
    </row>
    <row r="1300" spans="1:57" x14ac:dyDescent="0.25">
      <c r="A1300" s="2" t="s">
        <v>921</v>
      </c>
      <c r="B1300" s="31">
        <v>33884</v>
      </c>
      <c r="C1300" s="11"/>
      <c r="R1300" s="23">
        <v>301</v>
      </c>
      <c r="S1300" s="19"/>
      <c r="V1300"/>
      <c r="AC1300" s="23">
        <v>0.66646250794830686</v>
      </c>
      <c r="AD1300" s="48"/>
      <c r="AJ1300" s="21">
        <v>2.44</v>
      </c>
      <c r="BE1300" s="14">
        <v>503.28632106586105</v>
      </c>
    </row>
    <row r="1301" spans="1:57" x14ac:dyDescent="0.25">
      <c r="A1301" s="2" t="s">
        <v>921</v>
      </c>
      <c r="B1301" s="31">
        <v>33897</v>
      </c>
      <c r="C1301" s="11"/>
      <c r="Q1301">
        <v>9.6880000000000006</v>
      </c>
      <c r="R1301" s="24">
        <v>358.9</v>
      </c>
      <c r="S1301" s="20"/>
      <c r="V1301"/>
      <c r="AC1301" s="24">
        <v>0.86068253093597302</v>
      </c>
      <c r="AD1301" s="48"/>
      <c r="AJ1301" s="22">
        <v>4.38</v>
      </c>
      <c r="AK1301">
        <v>3.5999999999999997E-2</v>
      </c>
      <c r="AL1301">
        <v>5.718</v>
      </c>
      <c r="AM1301">
        <v>158.83500000000001</v>
      </c>
      <c r="BA1301">
        <v>0.02</v>
      </c>
      <c r="BB1301">
        <v>3.97</v>
      </c>
      <c r="BD1301">
        <v>200.399</v>
      </c>
      <c r="BE1301" s="26">
        <v>1031.6666666666667</v>
      </c>
    </row>
    <row r="1302" spans="1:57" x14ac:dyDescent="0.25">
      <c r="A1302" s="2" t="s">
        <v>921</v>
      </c>
      <c r="B1302" s="31">
        <v>33911</v>
      </c>
      <c r="C1302" s="11"/>
      <c r="Q1302">
        <v>13.414999999999999</v>
      </c>
      <c r="R1302" s="24">
        <v>697.0333333333333</v>
      </c>
      <c r="S1302" s="20"/>
      <c r="V1302"/>
      <c r="AC1302" s="24">
        <v>0.93755692891704601</v>
      </c>
      <c r="AD1302" s="48"/>
      <c r="AJ1302" s="22">
        <v>6.1633333333333331</v>
      </c>
      <c r="AK1302">
        <v>3.3000000000000002E-2</v>
      </c>
      <c r="AL1302">
        <v>8.0220000000000002</v>
      </c>
      <c r="AM1302">
        <v>246.12100000000001</v>
      </c>
      <c r="BA1302">
        <v>1.4E-2</v>
      </c>
      <c r="BB1302">
        <v>5.3929999999999998</v>
      </c>
      <c r="BD1302">
        <v>388.86700000000002</v>
      </c>
      <c r="BE1302" s="14">
        <v>830</v>
      </c>
    </row>
    <row r="1303" spans="1:57" x14ac:dyDescent="0.25">
      <c r="A1303" s="2" t="s">
        <v>921</v>
      </c>
      <c r="B1303" s="31">
        <v>33925</v>
      </c>
      <c r="C1303" s="11"/>
      <c r="Q1303">
        <v>16.556999999999999</v>
      </c>
      <c r="R1303" s="24">
        <v>1439.4166666666667</v>
      </c>
      <c r="S1303" s="20"/>
      <c r="V1303"/>
      <c r="AC1303" s="24">
        <v>0.94503177566120744</v>
      </c>
      <c r="AD1303" s="48"/>
      <c r="AJ1303" s="22">
        <v>6.4466666666666663</v>
      </c>
      <c r="AK1303">
        <v>3.1E-2</v>
      </c>
      <c r="AL1303">
        <v>7.9889999999999999</v>
      </c>
      <c r="AM1303">
        <v>256.93799999999999</v>
      </c>
      <c r="BA1303">
        <v>8.9999999999999993E-3</v>
      </c>
      <c r="BB1303">
        <v>8.5679999999999996</v>
      </c>
      <c r="BD1303">
        <v>964.44100000000003</v>
      </c>
      <c r="BE1303" s="14">
        <v>768.33333333333337</v>
      </c>
    </row>
    <row r="1304" spans="1:57" x14ac:dyDescent="0.25">
      <c r="A1304" s="2" t="s">
        <v>921</v>
      </c>
      <c r="B1304" s="31">
        <v>33932</v>
      </c>
      <c r="C1304" s="11"/>
      <c r="Q1304">
        <v>13.387</v>
      </c>
      <c r="R1304" s="24">
        <v>1318.8333333333333</v>
      </c>
      <c r="S1304" s="20">
        <v>186.83333333333331</v>
      </c>
      <c r="T1304">
        <v>1.9E-2</v>
      </c>
      <c r="U1304">
        <v>2.7040000000000002</v>
      </c>
      <c r="V1304"/>
      <c r="AC1304" s="24">
        <v>0.93329664316729333</v>
      </c>
      <c r="AD1304" s="48"/>
      <c r="AJ1304" s="22">
        <v>6.0166666666666666</v>
      </c>
      <c r="AK1304">
        <v>2.9000000000000001E-2</v>
      </c>
      <c r="AL1304">
        <v>5.117</v>
      </c>
      <c r="AM1304">
        <v>176.10300000000001</v>
      </c>
      <c r="BA1304">
        <v>6.0000000000000001E-3</v>
      </c>
      <c r="BB1304">
        <v>5.2050000000000001</v>
      </c>
      <c r="BD1304">
        <v>826.61900000000003</v>
      </c>
      <c r="BE1304" s="14">
        <v>773.33333333333337</v>
      </c>
    </row>
    <row r="1305" spans="1:57" x14ac:dyDescent="0.25">
      <c r="A1305" s="2" t="s">
        <v>921</v>
      </c>
      <c r="B1305" s="31">
        <v>33939</v>
      </c>
      <c r="C1305" s="11"/>
      <c r="Q1305">
        <v>17.131</v>
      </c>
      <c r="R1305" s="24">
        <v>1728.6166666666666</v>
      </c>
      <c r="S1305" s="20">
        <v>269.66666666666669</v>
      </c>
      <c r="T1305">
        <v>1.7000000000000001E-2</v>
      </c>
      <c r="U1305">
        <v>3.4209999999999998</v>
      </c>
      <c r="V1305"/>
      <c r="AC1305" s="24">
        <v>0.91520341430283625</v>
      </c>
      <c r="AD1305" s="48"/>
      <c r="AJ1305" s="22">
        <v>5.4833333333333334</v>
      </c>
      <c r="AK1305">
        <v>2.9000000000000001E-2</v>
      </c>
      <c r="AL1305">
        <v>6.4720000000000004</v>
      </c>
      <c r="AM1305">
        <v>222.53399999999999</v>
      </c>
      <c r="BA1305">
        <v>6.0000000000000001E-3</v>
      </c>
      <c r="BB1305">
        <v>6.7169999999999996</v>
      </c>
      <c r="BD1305">
        <v>1131.153</v>
      </c>
      <c r="BE1305" s="14">
        <v>621.66666666666663</v>
      </c>
    </row>
    <row r="1306" spans="1:57" x14ac:dyDescent="0.25">
      <c r="A1306" s="2" t="s">
        <v>921</v>
      </c>
      <c r="B1306" s="31">
        <v>33946</v>
      </c>
      <c r="C1306" s="11"/>
      <c r="Q1306">
        <v>14.59</v>
      </c>
      <c r="R1306" s="24">
        <v>1420.5</v>
      </c>
      <c r="S1306" s="20">
        <v>327.16666666666663</v>
      </c>
      <c r="T1306">
        <v>1.7000000000000001E-2</v>
      </c>
      <c r="U1306">
        <v>4.298</v>
      </c>
      <c r="V1306"/>
      <c r="AC1306" s="24">
        <v>0.9084619000067985</v>
      </c>
      <c r="AD1306" s="48"/>
      <c r="AJ1306" s="22">
        <v>5.3133333333333335</v>
      </c>
      <c r="AK1306">
        <v>2.8000000000000001E-2</v>
      </c>
      <c r="AL1306">
        <v>4.3559999999999999</v>
      </c>
      <c r="AM1306">
        <v>154.785</v>
      </c>
      <c r="BA1306">
        <v>5.0000000000000001E-3</v>
      </c>
      <c r="BB1306">
        <v>5.3040000000000003</v>
      </c>
      <c r="BD1306">
        <v>990.30499999999995</v>
      </c>
      <c r="BE1306" s="14">
        <v>613.33333333333337</v>
      </c>
    </row>
    <row r="1307" spans="1:57" x14ac:dyDescent="0.25">
      <c r="A1307" s="2" t="s">
        <v>921</v>
      </c>
      <c r="B1307" s="31">
        <v>33953</v>
      </c>
      <c r="C1307" s="11"/>
      <c r="Q1307">
        <v>11.728999999999999</v>
      </c>
      <c r="R1307" s="24">
        <v>1628.8333333333333</v>
      </c>
      <c r="S1307" s="20">
        <v>402.5</v>
      </c>
      <c r="T1307">
        <v>1.6E-2</v>
      </c>
      <c r="U1307">
        <v>4.93</v>
      </c>
      <c r="V1307"/>
      <c r="AC1307" s="24">
        <v>0.86089135048575305</v>
      </c>
      <c r="AD1307" s="48"/>
      <c r="AJ1307" s="22">
        <v>4.3833333333333337</v>
      </c>
      <c r="AK1307">
        <v>2.4E-2</v>
      </c>
      <c r="AL1307">
        <v>2.1789999999999998</v>
      </c>
      <c r="AM1307">
        <v>91.22</v>
      </c>
      <c r="BA1307">
        <v>4.0000000000000001E-3</v>
      </c>
      <c r="BB1307">
        <v>3.843</v>
      </c>
      <c r="BD1307">
        <v>1007.0359999999999</v>
      </c>
      <c r="BE1307" s="14">
        <v>631.66666666666663</v>
      </c>
    </row>
    <row r="1308" spans="1:57" x14ac:dyDescent="0.25">
      <c r="A1308" s="2" t="s">
        <v>921</v>
      </c>
      <c r="B1308" s="31">
        <v>33959</v>
      </c>
      <c r="C1308" s="11"/>
      <c r="Q1308">
        <v>16.53</v>
      </c>
      <c r="R1308" s="24">
        <v>1896.7666666666669</v>
      </c>
      <c r="S1308" s="20">
        <v>560.70000000000005</v>
      </c>
      <c r="T1308">
        <v>1.7000000000000001E-2</v>
      </c>
      <c r="U1308">
        <v>7.08</v>
      </c>
      <c r="V1308"/>
      <c r="AC1308" s="24">
        <v>0.80416836617303866</v>
      </c>
      <c r="AD1308" s="48"/>
      <c r="AJ1308" s="22">
        <v>3.6233333333333331</v>
      </c>
      <c r="AK1308">
        <v>2.3E-2</v>
      </c>
      <c r="AL1308">
        <v>3.2810000000000001</v>
      </c>
      <c r="AM1308">
        <v>137.40799999999999</v>
      </c>
      <c r="BA1308">
        <v>5.0000000000000001E-3</v>
      </c>
      <c r="BB1308">
        <v>5.085</v>
      </c>
      <c r="BD1308">
        <v>1069.316</v>
      </c>
      <c r="BE1308" s="14">
        <v>575</v>
      </c>
    </row>
    <row r="1309" spans="1:57" x14ac:dyDescent="0.25">
      <c r="A1309" s="2" t="s">
        <v>921</v>
      </c>
      <c r="B1309" s="31">
        <v>33967</v>
      </c>
      <c r="C1309" s="11"/>
      <c r="Q1309">
        <v>12.348000000000001</v>
      </c>
      <c r="R1309" s="24">
        <v>1681.4333333333334</v>
      </c>
      <c r="S1309" s="20">
        <v>544.83333333333337</v>
      </c>
      <c r="T1309">
        <v>1.7000000000000001E-2</v>
      </c>
      <c r="U1309">
        <v>6.8659999999999997</v>
      </c>
      <c r="V1309"/>
      <c r="AC1309" s="24">
        <v>0.85317296241112461</v>
      </c>
      <c r="AD1309" s="48"/>
      <c r="AJ1309" s="22">
        <v>4.2633333333333336</v>
      </c>
      <c r="AK1309">
        <v>1.7999999999999999E-2</v>
      </c>
      <c r="AL1309">
        <v>1.135</v>
      </c>
      <c r="AM1309">
        <v>59.418999999999997</v>
      </c>
      <c r="BA1309">
        <v>3.0000000000000001E-3</v>
      </c>
      <c r="BB1309">
        <v>3.294</v>
      </c>
      <c r="BD1309">
        <v>930.53399999999999</v>
      </c>
      <c r="BE1309" s="14">
        <v>611.66666666666663</v>
      </c>
    </row>
    <row r="1310" spans="1:57" x14ac:dyDescent="0.25">
      <c r="A1310" s="2" t="s">
        <v>921</v>
      </c>
      <c r="B1310" s="31">
        <v>33974</v>
      </c>
      <c r="C1310" s="11"/>
      <c r="Q1310">
        <v>13.779</v>
      </c>
      <c r="R1310" s="24">
        <v>1960.2</v>
      </c>
      <c r="S1310" s="20">
        <v>800.41666666666663</v>
      </c>
      <c r="T1310">
        <v>1.4999999999999999E-2</v>
      </c>
      <c r="U1310">
        <v>9.3520000000000003</v>
      </c>
      <c r="V1310"/>
      <c r="AC1310" s="24">
        <v>0.84102367703178316</v>
      </c>
      <c r="AD1310" s="48"/>
      <c r="AJ1310" s="22">
        <v>4.0866666666666669</v>
      </c>
      <c r="AK1310">
        <v>0.02</v>
      </c>
      <c r="AL1310">
        <v>0.50700000000000001</v>
      </c>
      <c r="AM1310">
        <v>25.245000000000001</v>
      </c>
      <c r="BA1310">
        <v>3.0000000000000001E-3</v>
      </c>
      <c r="BB1310">
        <v>2.7120000000000002</v>
      </c>
      <c r="BD1310">
        <v>941.33799999999997</v>
      </c>
      <c r="BE1310" s="14">
        <v>543.33333333333337</v>
      </c>
    </row>
    <row r="1311" spans="1:57" x14ac:dyDescent="0.25">
      <c r="A1311" s="2" t="s">
        <v>921</v>
      </c>
      <c r="B1311" s="31">
        <v>33981</v>
      </c>
      <c r="C1311" s="11"/>
      <c r="Q1311">
        <v>14.202</v>
      </c>
      <c r="R1311" s="24">
        <v>1763</v>
      </c>
      <c r="S1311" s="20">
        <v>786.33333333333337</v>
      </c>
      <c r="T1311">
        <v>1.9E-2</v>
      </c>
      <c r="U1311">
        <v>11.176</v>
      </c>
      <c r="V1311"/>
      <c r="AC1311" s="24">
        <v>0.79850687151735866</v>
      </c>
      <c r="AD1311" s="48"/>
      <c r="AJ1311" s="22">
        <v>3.5599999999999996</v>
      </c>
      <c r="BA1311">
        <v>2E-3</v>
      </c>
      <c r="BB1311">
        <v>1.5069999999999999</v>
      </c>
      <c r="BD1311">
        <v>735.74599999999998</v>
      </c>
      <c r="BE1311" s="14">
        <v>623.33333333333337</v>
      </c>
    </row>
    <row r="1312" spans="1:57" x14ac:dyDescent="0.25">
      <c r="A1312" s="2" t="s">
        <v>921</v>
      </c>
      <c r="B1312" s="31">
        <v>33988</v>
      </c>
      <c r="C1312" s="11"/>
      <c r="Q1312">
        <v>14.064</v>
      </c>
      <c r="R1312" s="24">
        <v>1780.5</v>
      </c>
      <c r="S1312" s="20">
        <v>848.33333333333337</v>
      </c>
      <c r="T1312">
        <v>1.7000000000000001E-2</v>
      </c>
      <c r="U1312">
        <v>10.755000000000001</v>
      </c>
      <c r="V1312"/>
      <c r="AC1312" s="24"/>
      <c r="AD1312" s="48"/>
      <c r="AJ1312" s="22"/>
      <c r="BA1312">
        <v>2E-3</v>
      </c>
      <c r="BB1312">
        <v>1.67</v>
      </c>
      <c r="BD1312">
        <v>743.03200000000004</v>
      </c>
      <c r="BE1312" s="14">
        <v>530</v>
      </c>
    </row>
    <row r="1313" spans="1:57" x14ac:dyDescent="0.25">
      <c r="A1313" s="2" t="s">
        <v>921</v>
      </c>
      <c r="B1313" s="31">
        <v>33996</v>
      </c>
      <c r="C1313" s="11"/>
      <c r="R1313" s="24"/>
      <c r="S1313" s="20"/>
      <c r="V1313"/>
      <c r="AC1313" s="24"/>
      <c r="AD1313" s="48"/>
      <c r="AJ1313" s="22"/>
      <c r="BE1313" s="14">
        <v>501.66666666666669</v>
      </c>
    </row>
    <row r="1314" spans="1:57" x14ac:dyDescent="0.25">
      <c r="A1314" s="2" t="s">
        <v>921</v>
      </c>
      <c r="B1314" s="31">
        <v>34003</v>
      </c>
      <c r="C1314" s="11"/>
      <c r="Q1314">
        <v>15.98</v>
      </c>
      <c r="R1314" s="24">
        <v>1784.5202513063216</v>
      </c>
      <c r="S1314" s="20">
        <v>975.21336587042811</v>
      </c>
      <c r="T1314">
        <v>1.7000000000000001E-2</v>
      </c>
      <c r="U1314">
        <v>12.401999999999999</v>
      </c>
      <c r="V1314"/>
      <c r="W1314" s="14">
        <v>3.3291533333333338E-2</v>
      </c>
      <c r="Y1314">
        <f>AA1314/W1314</f>
        <v>22221.411674425122</v>
      </c>
      <c r="AA1314" s="14">
        <v>739.7848674728466</v>
      </c>
      <c r="AC1314" s="24"/>
      <c r="AD1314" s="48"/>
      <c r="AJ1314" s="22"/>
      <c r="AQ1314" t="s">
        <v>925</v>
      </c>
      <c r="AY1314" s="14">
        <v>235.42849839758165</v>
      </c>
      <c r="AZ1314" s="14"/>
      <c r="BA1314">
        <v>2E-3</v>
      </c>
      <c r="BB1314">
        <v>1.8069999999999999</v>
      </c>
      <c r="BD1314">
        <v>809.32299999999998</v>
      </c>
      <c r="BE1314" s="14"/>
    </row>
    <row r="1315" spans="1:57" x14ac:dyDescent="0.25">
      <c r="A1315" s="2" t="s">
        <v>917</v>
      </c>
      <c r="B1315" s="31">
        <v>33884</v>
      </c>
      <c r="C1315" s="11"/>
      <c r="R1315" s="23">
        <v>342</v>
      </c>
      <c r="S1315" s="19"/>
      <c r="V1315"/>
      <c r="AC1315" s="23">
        <v>0.76484255254257549</v>
      </c>
      <c r="AD1315" s="48"/>
      <c r="AJ1315" s="21">
        <v>3.2166666666666668</v>
      </c>
      <c r="BE1315" s="14">
        <v>602.41668425208172</v>
      </c>
    </row>
    <row r="1316" spans="1:57" x14ac:dyDescent="0.25">
      <c r="A1316" s="2" t="s">
        <v>917</v>
      </c>
      <c r="B1316" s="31">
        <v>33897</v>
      </c>
      <c r="C1316" s="11"/>
      <c r="Q1316">
        <v>14.815</v>
      </c>
      <c r="R1316" s="24">
        <v>563.23333333333335</v>
      </c>
      <c r="S1316" s="20"/>
      <c r="V1316"/>
      <c r="AC1316" s="24">
        <v>0.91156610895951196</v>
      </c>
      <c r="AD1316" s="48"/>
      <c r="AJ1316" s="22">
        <v>5.39</v>
      </c>
      <c r="AK1316">
        <v>3.7999999999999999E-2</v>
      </c>
      <c r="AL1316">
        <v>8.6140000000000008</v>
      </c>
      <c r="AM1316">
        <v>227.166</v>
      </c>
      <c r="BA1316">
        <v>1.7999999999999999E-2</v>
      </c>
      <c r="BB1316">
        <v>6.2009999999999996</v>
      </c>
      <c r="BD1316">
        <v>336</v>
      </c>
      <c r="BE1316" s="26">
        <v>958.33333333333337</v>
      </c>
    </row>
    <row r="1317" spans="1:57" x14ac:dyDescent="0.25">
      <c r="A1317" s="2" t="s">
        <v>917</v>
      </c>
      <c r="B1317" s="31">
        <v>33911</v>
      </c>
      <c r="C1317" s="11"/>
      <c r="Q1317">
        <v>21.172000000000001</v>
      </c>
      <c r="R1317" s="24">
        <v>1032.6666666666665</v>
      </c>
      <c r="S1317" s="20"/>
      <c r="V1317"/>
      <c r="AC1317" s="24">
        <v>0.95841434487882682</v>
      </c>
      <c r="AD1317" s="48"/>
      <c r="AJ1317" s="22">
        <v>7.0666666666666673</v>
      </c>
      <c r="AK1317">
        <v>3.5000000000000003E-2</v>
      </c>
      <c r="AL1317">
        <v>12.396000000000001</v>
      </c>
      <c r="AM1317">
        <v>349.92700000000002</v>
      </c>
      <c r="BA1317">
        <v>1.4E-2</v>
      </c>
      <c r="BB1317">
        <v>8.7759999999999998</v>
      </c>
      <c r="BD1317">
        <v>631.03099999999995</v>
      </c>
      <c r="BE1317" s="14">
        <v>826.66666666666663</v>
      </c>
    </row>
    <row r="1318" spans="1:57" x14ac:dyDescent="0.25">
      <c r="A1318" s="2" t="s">
        <v>917</v>
      </c>
      <c r="B1318" s="31">
        <v>33925</v>
      </c>
      <c r="C1318" s="11"/>
      <c r="Q1318">
        <v>15.789</v>
      </c>
      <c r="R1318" s="24">
        <v>1161.2666666666667</v>
      </c>
      <c r="S1318" s="20"/>
      <c r="V1318"/>
      <c r="AC1318" s="24">
        <v>0.96442101057348073</v>
      </c>
      <c r="AD1318" s="48"/>
      <c r="AJ1318" s="22">
        <v>7.4133333333333331</v>
      </c>
      <c r="AK1318">
        <v>3.1E-2</v>
      </c>
      <c r="AL1318">
        <v>8.0980000000000008</v>
      </c>
      <c r="AM1318">
        <v>254.15100000000001</v>
      </c>
      <c r="BA1318">
        <v>0.01</v>
      </c>
      <c r="BB1318">
        <v>7.6909999999999998</v>
      </c>
      <c r="BD1318">
        <v>737.83299999999997</v>
      </c>
      <c r="BE1318" s="14">
        <v>833.33333333333337</v>
      </c>
    </row>
    <row r="1319" spans="1:57" x14ac:dyDescent="0.25">
      <c r="A1319" s="2" t="s">
        <v>917</v>
      </c>
      <c r="B1319" s="31">
        <v>33932</v>
      </c>
      <c r="C1319" s="11"/>
      <c r="Q1319">
        <v>22.997</v>
      </c>
      <c r="R1319" s="24">
        <v>1564.8666666666666</v>
      </c>
      <c r="S1319" s="20">
        <v>225.16666666666666</v>
      </c>
      <c r="T1319">
        <v>0.02</v>
      </c>
      <c r="U1319">
        <v>3.5590000000000002</v>
      </c>
      <c r="V1319"/>
      <c r="AC1319" s="24">
        <v>0.9574680618757937</v>
      </c>
      <c r="AD1319" s="48"/>
      <c r="AJ1319" s="22">
        <v>7.0166666666666666</v>
      </c>
      <c r="AK1319">
        <v>3.5000000000000003E-2</v>
      </c>
      <c r="AL1319">
        <v>10.268000000000001</v>
      </c>
      <c r="AM1319">
        <v>297.03100000000001</v>
      </c>
      <c r="BA1319">
        <v>0.01</v>
      </c>
      <c r="BB1319">
        <v>8.6059999999999999</v>
      </c>
      <c r="BD1319">
        <v>904.98699999999997</v>
      </c>
      <c r="BE1319" s="14">
        <v>806.66666666666663</v>
      </c>
    </row>
    <row r="1320" spans="1:57" x14ac:dyDescent="0.25">
      <c r="A1320" s="2" t="s">
        <v>917</v>
      </c>
      <c r="B1320" s="31">
        <v>33939</v>
      </c>
      <c r="C1320" s="11"/>
      <c r="Q1320">
        <v>19.815000000000001</v>
      </c>
      <c r="R1320" s="24">
        <v>1498.8500000000001</v>
      </c>
      <c r="S1320" s="20">
        <v>242</v>
      </c>
      <c r="T1320">
        <v>1.7000000000000001E-2</v>
      </c>
      <c r="U1320">
        <v>3.2890000000000001</v>
      </c>
      <c r="V1320"/>
      <c r="AC1320" s="24">
        <v>0.95233223997185446</v>
      </c>
      <c r="AD1320" s="48"/>
      <c r="AJ1320" s="22">
        <v>6.7633333333333336</v>
      </c>
      <c r="AK1320">
        <v>3.4000000000000002E-2</v>
      </c>
      <c r="AL1320">
        <v>7.8620000000000001</v>
      </c>
      <c r="AM1320">
        <v>232.25899999999999</v>
      </c>
      <c r="BA1320">
        <v>8.9999999999999993E-3</v>
      </c>
      <c r="BB1320">
        <v>8.06</v>
      </c>
      <c r="BD1320">
        <v>899.50199999999995</v>
      </c>
      <c r="BE1320" s="14">
        <v>685</v>
      </c>
    </row>
    <row r="1321" spans="1:57" x14ac:dyDescent="0.25">
      <c r="A1321" s="2" t="s">
        <v>917</v>
      </c>
      <c r="B1321" s="31">
        <v>33946</v>
      </c>
      <c r="C1321" s="11"/>
      <c r="Q1321">
        <v>23.495000000000001</v>
      </c>
      <c r="R1321" s="24">
        <v>1915.5</v>
      </c>
      <c r="S1321" s="20">
        <v>390.66666666666669</v>
      </c>
      <c r="T1321">
        <v>1.7000000000000001E-2</v>
      </c>
      <c r="U1321">
        <v>5.4180000000000001</v>
      </c>
      <c r="V1321"/>
      <c r="AC1321" s="24">
        <v>0.93167639742545538</v>
      </c>
      <c r="AD1321" s="48"/>
      <c r="AJ1321" s="22">
        <v>5.9633333333333338</v>
      </c>
      <c r="AK1321">
        <v>3.3000000000000002E-2</v>
      </c>
      <c r="AL1321">
        <v>7.4880000000000004</v>
      </c>
      <c r="AM1321">
        <v>227.99100000000001</v>
      </c>
      <c r="BA1321">
        <v>8.0000000000000002E-3</v>
      </c>
      <c r="BB1321">
        <v>9.6129999999999995</v>
      </c>
      <c r="BD1321">
        <v>1180.6400000000001</v>
      </c>
      <c r="BE1321" s="14">
        <v>653.33333333333337</v>
      </c>
    </row>
    <row r="1322" spans="1:57" x14ac:dyDescent="0.25">
      <c r="A1322" s="2" t="s">
        <v>917</v>
      </c>
      <c r="B1322" s="31">
        <v>33953</v>
      </c>
      <c r="C1322" s="11"/>
      <c r="Q1322">
        <v>21.254000000000001</v>
      </c>
      <c r="R1322" s="24">
        <v>1989.6666666666667</v>
      </c>
      <c r="S1322" s="20">
        <v>522</v>
      </c>
      <c r="T1322">
        <v>1.7999999999999999E-2</v>
      </c>
      <c r="U1322">
        <v>7.5570000000000004</v>
      </c>
      <c r="V1322"/>
      <c r="AC1322" s="24">
        <v>0.90995988628448599</v>
      </c>
      <c r="AD1322" s="48"/>
      <c r="AJ1322" s="22">
        <v>5.3500000000000005</v>
      </c>
      <c r="AK1322">
        <v>3.1E-2</v>
      </c>
      <c r="AL1322">
        <v>4.8369999999999997</v>
      </c>
      <c r="AM1322">
        <v>156.196</v>
      </c>
      <c r="BA1322">
        <v>7.0000000000000001E-3</v>
      </c>
      <c r="BB1322">
        <v>7.5549999999999997</v>
      </c>
      <c r="BD1322">
        <v>1143.338</v>
      </c>
      <c r="BE1322" s="14">
        <v>760</v>
      </c>
    </row>
    <row r="1323" spans="1:57" x14ac:dyDescent="0.25">
      <c r="A1323" s="2" t="s">
        <v>917</v>
      </c>
      <c r="B1323" s="31">
        <v>33959</v>
      </c>
      <c r="C1323" s="11"/>
      <c r="Q1323">
        <v>24.893999999999998</v>
      </c>
      <c r="R1323" s="24">
        <v>2195.3000000000002</v>
      </c>
      <c r="S1323" s="20">
        <v>702.33333333333337</v>
      </c>
      <c r="T1323">
        <v>1.7999999999999999E-2</v>
      </c>
      <c r="U1323">
        <v>10.124000000000001</v>
      </c>
      <c r="V1323"/>
      <c r="AC1323" s="24">
        <v>0.87286426706796438</v>
      </c>
      <c r="AD1323" s="48"/>
      <c r="AJ1323" s="22">
        <v>4.583333333333333</v>
      </c>
      <c r="AK1323">
        <v>2.9000000000000001E-2</v>
      </c>
      <c r="AL1323">
        <v>5.2560000000000002</v>
      </c>
      <c r="AM1323">
        <v>184.58199999999999</v>
      </c>
      <c r="BA1323">
        <v>7.0000000000000001E-3</v>
      </c>
      <c r="BB1323">
        <v>7.76</v>
      </c>
      <c r="BD1323">
        <v>1152.106</v>
      </c>
      <c r="BE1323" s="14">
        <v>653.33333333333337</v>
      </c>
    </row>
    <row r="1324" spans="1:57" x14ac:dyDescent="0.25">
      <c r="A1324" s="2" t="s">
        <v>917</v>
      </c>
      <c r="B1324" s="31">
        <v>33967</v>
      </c>
      <c r="C1324" s="11"/>
      <c r="Q1324">
        <v>20.45</v>
      </c>
      <c r="R1324" s="24">
        <v>1831.1833333333334</v>
      </c>
      <c r="S1324" s="20">
        <v>746.66666666666663</v>
      </c>
      <c r="T1324">
        <v>0.02</v>
      </c>
      <c r="U1324">
        <v>11.769</v>
      </c>
      <c r="V1324"/>
      <c r="AC1324" s="24">
        <v>0.91881298837777092</v>
      </c>
      <c r="AD1324" s="48"/>
      <c r="AJ1324" s="22">
        <v>5.58</v>
      </c>
      <c r="AK1324">
        <v>2.5000000000000001E-2</v>
      </c>
      <c r="AL1324">
        <v>2.5790000000000002</v>
      </c>
      <c r="AM1324">
        <v>101.518</v>
      </c>
      <c r="BA1324">
        <v>5.0000000000000001E-3</v>
      </c>
      <c r="BB1324">
        <v>4.2359999999999998</v>
      </c>
      <c r="BD1324">
        <v>864.30399999999997</v>
      </c>
      <c r="BE1324" s="14">
        <v>690</v>
      </c>
    </row>
    <row r="1325" spans="1:57" x14ac:dyDescent="0.25">
      <c r="A1325" s="2" t="s">
        <v>917</v>
      </c>
      <c r="B1325" s="31">
        <v>33974</v>
      </c>
      <c r="C1325" s="11"/>
      <c r="Q1325">
        <v>23.609000000000002</v>
      </c>
      <c r="R1325" s="24">
        <v>2169.5666666666666</v>
      </c>
      <c r="S1325" s="20">
        <v>995</v>
      </c>
      <c r="T1325">
        <v>0.02</v>
      </c>
      <c r="U1325">
        <v>15.816000000000001</v>
      </c>
      <c r="V1325"/>
      <c r="AC1325" s="24">
        <v>0.85492435747511686</v>
      </c>
      <c r="AD1325" s="48"/>
      <c r="AJ1325" s="22">
        <v>4.29</v>
      </c>
      <c r="AK1325">
        <v>0.02</v>
      </c>
      <c r="AL1325">
        <v>0.98499999999999999</v>
      </c>
      <c r="AM1325">
        <v>48.808</v>
      </c>
      <c r="BA1325">
        <v>5.0000000000000001E-3</v>
      </c>
      <c r="BB1325">
        <v>4.6500000000000004</v>
      </c>
      <c r="BD1325">
        <v>928.99099999999999</v>
      </c>
      <c r="BE1325" s="14">
        <v>605</v>
      </c>
    </row>
    <row r="1326" spans="1:57" x14ac:dyDescent="0.25">
      <c r="A1326" s="2" t="s">
        <v>917</v>
      </c>
      <c r="B1326" s="31">
        <v>33981</v>
      </c>
      <c r="C1326" s="11"/>
      <c r="Q1326">
        <v>23.16</v>
      </c>
      <c r="R1326" s="24">
        <v>2015.75</v>
      </c>
      <c r="S1326" s="20">
        <v>1009.3333333333334</v>
      </c>
      <c r="T1326">
        <v>2.1000000000000001E-2</v>
      </c>
      <c r="U1326">
        <v>16.994</v>
      </c>
      <c r="V1326"/>
      <c r="AC1326" s="24">
        <v>0.86840154496296607</v>
      </c>
      <c r="AD1326" s="48"/>
      <c r="AJ1326" s="22">
        <v>4.5066666666666668</v>
      </c>
      <c r="AK1326">
        <v>2.5000000000000001E-2</v>
      </c>
      <c r="AL1326">
        <v>0.7</v>
      </c>
      <c r="AM1326">
        <v>27.577999999999999</v>
      </c>
      <c r="BA1326">
        <v>4.0000000000000001E-3</v>
      </c>
      <c r="BB1326">
        <v>3.41</v>
      </c>
      <c r="BD1326">
        <v>779.84199999999998</v>
      </c>
      <c r="BE1326" s="14">
        <v>660</v>
      </c>
    </row>
    <row r="1327" spans="1:57" x14ac:dyDescent="0.25">
      <c r="A1327" s="2" t="s">
        <v>917</v>
      </c>
      <c r="B1327" s="31">
        <v>33988</v>
      </c>
      <c r="C1327" s="11"/>
      <c r="Q1327">
        <v>25.65</v>
      </c>
      <c r="R1327" s="24">
        <v>2021.3666666666668</v>
      </c>
      <c r="S1327" s="20">
        <v>1078.1666666666667</v>
      </c>
      <c r="T1327">
        <v>2.4E-2</v>
      </c>
      <c r="U1327">
        <v>20.152999999999999</v>
      </c>
      <c r="V1327"/>
      <c r="AC1327" s="24"/>
      <c r="AD1327" s="48"/>
      <c r="AJ1327" s="22"/>
      <c r="BA1327">
        <v>4.0000000000000001E-3</v>
      </c>
      <c r="BB1327">
        <v>2.802</v>
      </c>
      <c r="BD1327">
        <v>736.60799999999995</v>
      </c>
      <c r="BE1327" s="14">
        <v>590</v>
      </c>
    </row>
    <row r="1328" spans="1:57" x14ac:dyDescent="0.25">
      <c r="A1328" s="2" t="s">
        <v>917</v>
      </c>
      <c r="B1328" s="31">
        <v>33996</v>
      </c>
      <c r="C1328" s="11"/>
      <c r="R1328" s="24"/>
      <c r="S1328" s="20"/>
      <c r="V1328"/>
      <c r="AC1328" s="24"/>
      <c r="AD1328" s="48"/>
      <c r="AJ1328" s="22"/>
      <c r="BE1328" s="14">
        <v>580</v>
      </c>
    </row>
    <row r="1329" spans="1:57" x14ac:dyDescent="0.25">
      <c r="A1329" s="2" t="s">
        <v>917</v>
      </c>
      <c r="B1329" s="31">
        <v>34003</v>
      </c>
      <c r="C1329" s="11"/>
      <c r="Q1329">
        <v>26.372</v>
      </c>
      <c r="R1329" s="24">
        <v>1906.759650481436</v>
      </c>
      <c r="S1329" s="20">
        <v>1132.8944413046302</v>
      </c>
      <c r="T1329">
        <v>2.3E-2</v>
      </c>
      <c r="U1329">
        <v>20.475999999999999</v>
      </c>
      <c r="V1329"/>
      <c r="W1329" s="14">
        <v>3.5361000000000004E-2</v>
      </c>
      <c r="Y1329">
        <f>AA1329/W1329</f>
        <v>25407.08580654359</v>
      </c>
      <c r="AA1329" s="14">
        <v>898.41996120518797</v>
      </c>
      <c r="AC1329" s="24"/>
      <c r="AD1329" s="48"/>
      <c r="AJ1329" s="22"/>
      <c r="AQ1329" t="s">
        <v>925</v>
      </c>
      <c r="AY1329" s="14">
        <v>234.47448009944219</v>
      </c>
      <c r="AZ1329" s="14"/>
      <c r="BA1329">
        <v>4.0000000000000001E-3</v>
      </c>
      <c r="BB1329">
        <v>3.09</v>
      </c>
      <c r="BD1329">
        <v>813.14499999999998</v>
      </c>
      <c r="BE1329" s="14"/>
    </row>
    <row r="1330" spans="1:57" x14ac:dyDescent="0.25">
      <c r="A1330" s="2" t="s">
        <v>913</v>
      </c>
      <c r="B1330" s="31">
        <v>33884</v>
      </c>
      <c r="C1330" s="11"/>
      <c r="R1330" s="23">
        <v>341.66666666666669</v>
      </c>
      <c r="S1330" s="19"/>
      <c r="V1330"/>
      <c r="AC1330" s="23">
        <v>0.75364950976494238</v>
      </c>
      <c r="AD1330" s="48"/>
      <c r="AJ1330" s="21">
        <v>3.1133333333333333</v>
      </c>
      <c r="BE1330" s="14">
        <v>600.86056875876341</v>
      </c>
    </row>
    <row r="1331" spans="1:57" x14ac:dyDescent="0.25">
      <c r="A1331" s="2" t="s">
        <v>913</v>
      </c>
      <c r="B1331" s="31">
        <v>33897</v>
      </c>
      <c r="C1331" s="11"/>
      <c r="Q1331">
        <v>7.4889999999999999</v>
      </c>
      <c r="R1331" s="24">
        <v>486.43333333333334</v>
      </c>
      <c r="S1331" s="20"/>
      <c r="V1331"/>
      <c r="AC1331" s="24">
        <v>0.85772592841348649</v>
      </c>
      <c r="AD1331" s="48"/>
      <c r="AJ1331" s="22">
        <v>4.3333333333333339</v>
      </c>
      <c r="AK1331">
        <v>2.7E-2</v>
      </c>
      <c r="AL1331">
        <v>4.2089999999999996</v>
      </c>
      <c r="AM1331">
        <v>153.559</v>
      </c>
      <c r="BA1331">
        <v>0.01</v>
      </c>
      <c r="BB1331">
        <v>3.28</v>
      </c>
      <c r="BD1331">
        <v>332.84100000000001</v>
      </c>
      <c r="BE1331" s="26">
        <v>1031.6666666666667</v>
      </c>
    </row>
    <row r="1332" spans="1:57" x14ac:dyDescent="0.25">
      <c r="A1332" s="2" t="s">
        <v>913</v>
      </c>
      <c r="B1332" s="31">
        <v>33911</v>
      </c>
      <c r="C1332" s="11"/>
      <c r="Q1332">
        <v>8.6969999999999992</v>
      </c>
      <c r="R1332" s="24">
        <v>765.5</v>
      </c>
      <c r="S1332" s="20"/>
      <c r="V1332"/>
      <c r="AC1332" s="24">
        <v>0.91621489232535991</v>
      </c>
      <c r="AD1332" s="48"/>
      <c r="AJ1332" s="22">
        <v>5.51</v>
      </c>
      <c r="AK1332">
        <v>2.7E-2</v>
      </c>
      <c r="AL1332">
        <v>4.9539999999999997</v>
      </c>
      <c r="AM1332">
        <v>181.321</v>
      </c>
      <c r="BA1332">
        <v>7.0000000000000001E-3</v>
      </c>
      <c r="BB1332">
        <v>3.7429999999999999</v>
      </c>
      <c r="BD1332">
        <v>509.125</v>
      </c>
      <c r="BE1332" s="14">
        <v>768.33333333333337</v>
      </c>
    </row>
    <row r="1333" spans="1:57" x14ac:dyDescent="0.25">
      <c r="A1333" s="2" t="s">
        <v>913</v>
      </c>
      <c r="B1333" s="31">
        <v>33925</v>
      </c>
      <c r="C1333" s="11"/>
      <c r="Q1333">
        <v>12.638</v>
      </c>
      <c r="R1333" s="24">
        <v>1359.3</v>
      </c>
      <c r="S1333" s="20"/>
      <c r="V1333"/>
      <c r="AC1333" s="24">
        <v>0.92863873044361389</v>
      </c>
      <c r="AD1333" s="48"/>
      <c r="AJ1333" s="22">
        <v>5.8666666666666671</v>
      </c>
      <c r="AK1333">
        <v>2.8000000000000001E-2</v>
      </c>
      <c r="AL1333">
        <v>5.7690000000000001</v>
      </c>
      <c r="AM1333">
        <v>207.54</v>
      </c>
      <c r="BA1333">
        <v>7.0000000000000001E-3</v>
      </c>
      <c r="BB1333">
        <v>6.8689999999999998</v>
      </c>
      <c r="BD1333">
        <v>995.89</v>
      </c>
      <c r="BE1333" s="14">
        <v>723.33333333333337</v>
      </c>
    </row>
    <row r="1334" spans="1:57" x14ac:dyDescent="0.25">
      <c r="A1334" s="2" t="s">
        <v>913</v>
      </c>
      <c r="B1334" s="31">
        <v>33932</v>
      </c>
      <c r="C1334" s="11"/>
      <c r="Q1334">
        <v>10.342000000000001</v>
      </c>
      <c r="R1334" s="24">
        <v>1266.3333333333333</v>
      </c>
      <c r="S1334" s="20">
        <v>188.83333333333331</v>
      </c>
      <c r="T1334">
        <v>1.4999999999999999E-2</v>
      </c>
      <c r="U1334">
        <v>2.0289999999999999</v>
      </c>
      <c r="V1334"/>
      <c r="AC1334" s="24">
        <v>0.91049850948131994</v>
      </c>
      <c r="AD1334" s="48"/>
      <c r="AJ1334" s="22">
        <v>5.3633333333333333</v>
      </c>
      <c r="AK1334">
        <v>2.5000000000000001E-2</v>
      </c>
      <c r="AL1334">
        <v>3.6349999999999998</v>
      </c>
      <c r="AM1334">
        <v>145.42500000000001</v>
      </c>
      <c r="BA1334">
        <v>5.0000000000000001E-3</v>
      </c>
      <c r="BB1334">
        <v>4.0069999999999997</v>
      </c>
      <c r="BD1334">
        <v>830.404</v>
      </c>
      <c r="BE1334" s="14">
        <v>763.33333333333337</v>
      </c>
    </row>
    <row r="1335" spans="1:57" x14ac:dyDescent="0.25">
      <c r="A1335" s="2" t="s">
        <v>913</v>
      </c>
      <c r="B1335" s="31">
        <v>33939</v>
      </c>
      <c r="C1335" s="11"/>
      <c r="Q1335">
        <v>9.2050000000000001</v>
      </c>
      <c r="R1335" s="24">
        <v>1291.8166666666666</v>
      </c>
      <c r="S1335" s="20">
        <v>203.66666666666669</v>
      </c>
      <c r="T1335">
        <v>1.4E-2</v>
      </c>
      <c r="U1335">
        <v>2.0449999999999999</v>
      </c>
      <c r="V1335"/>
      <c r="AC1335" s="24">
        <v>0.88774699700744697</v>
      </c>
      <c r="AD1335" s="48"/>
      <c r="AJ1335" s="22">
        <v>4.8599999999999994</v>
      </c>
      <c r="AK1335">
        <v>2.3E-2</v>
      </c>
      <c r="AL1335">
        <v>2.7530000000000001</v>
      </c>
      <c r="AM1335">
        <v>120.89</v>
      </c>
      <c r="BA1335">
        <v>4.0000000000000001E-3</v>
      </c>
      <c r="BB1335">
        <v>3.6829999999999998</v>
      </c>
      <c r="BD1335">
        <v>882.04700000000003</v>
      </c>
      <c r="BE1335" s="14">
        <v>498.33333333333331</v>
      </c>
    </row>
    <row r="1336" spans="1:57" x14ac:dyDescent="0.25">
      <c r="A1336" s="2" t="s">
        <v>913</v>
      </c>
      <c r="B1336" s="31">
        <v>33946</v>
      </c>
      <c r="C1336" s="11"/>
      <c r="Q1336">
        <v>10.063000000000001</v>
      </c>
      <c r="R1336" s="24">
        <v>1250.1666666666665</v>
      </c>
      <c r="S1336" s="20">
        <v>291.83333333333331</v>
      </c>
      <c r="T1336">
        <v>1.4E-2</v>
      </c>
      <c r="U1336">
        <v>3.008</v>
      </c>
      <c r="V1336"/>
      <c r="AC1336" s="24">
        <v>0.86213771129481642</v>
      </c>
      <c r="AD1336" s="48"/>
      <c r="AJ1336" s="22">
        <v>4.4033333333333333</v>
      </c>
      <c r="AK1336">
        <v>2.4E-2</v>
      </c>
      <c r="AL1336">
        <v>2.3340000000000001</v>
      </c>
      <c r="AM1336">
        <v>93.623000000000005</v>
      </c>
      <c r="BA1336">
        <v>5.0000000000000001E-3</v>
      </c>
      <c r="BB1336">
        <v>3.6850000000000001</v>
      </c>
      <c r="BD1336">
        <v>785.29300000000001</v>
      </c>
      <c r="BE1336" s="14">
        <v>491.66666666666669</v>
      </c>
    </row>
    <row r="1337" spans="1:57" x14ac:dyDescent="0.25">
      <c r="A1337" s="2" t="s">
        <v>913</v>
      </c>
      <c r="B1337" s="31">
        <v>33953</v>
      </c>
      <c r="C1337" s="11"/>
      <c r="Q1337">
        <v>8.3740000000000006</v>
      </c>
      <c r="R1337" s="24">
        <v>1409.5</v>
      </c>
      <c r="S1337" s="20">
        <v>328.66666666666669</v>
      </c>
      <c r="T1337">
        <v>1.2E-2</v>
      </c>
      <c r="U1337">
        <v>2.972</v>
      </c>
      <c r="V1337"/>
      <c r="AC1337" s="24">
        <v>0.81584914626185179</v>
      </c>
      <c r="AD1337" s="48"/>
      <c r="AJ1337" s="22">
        <v>3.7600000000000002</v>
      </c>
      <c r="AK1337">
        <v>1.7999999999999999E-2</v>
      </c>
      <c r="AL1337">
        <v>0.90500000000000003</v>
      </c>
      <c r="AM1337">
        <v>42.945</v>
      </c>
      <c r="BA1337">
        <v>4.0000000000000001E-3</v>
      </c>
      <c r="BB1337">
        <v>3.33</v>
      </c>
      <c r="BD1337">
        <v>883.07</v>
      </c>
      <c r="BE1337" s="14">
        <v>526.66666666666663</v>
      </c>
    </row>
    <row r="1338" spans="1:57" x14ac:dyDescent="0.25">
      <c r="A1338" s="2" t="s">
        <v>913</v>
      </c>
      <c r="B1338" s="31">
        <v>33959</v>
      </c>
      <c r="C1338" s="11"/>
      <c r="Q1338">
        <v>9.7789999999999999</v>
      </c>
      <c r="R1338" s="24">
        <v>1504.5</v>
      </c>
      <c r="S1338" s="20">
        <v>394.5</v>
      </c>
      <c r="T1338">
        <v>1.2999999999999999E-2</v>
      </c>
      <c r="U1338">
        <v>3.8740000000000001</v>
      </c>
      <c r="V1338"/>
      <c r="AC1338" s="24">
        <v>0.74114830824555211</v>
      </c>
      <c r="AD1338" s="48"/>
      <c r="AJ1338" s="22">
        <v>3.0033333333333334</v>
      </c>
      <c r="AK1338">
        <v>1.9E-2</v>
      </c>
      <c r="AL1338">
        <v>1.21</v>
      </c>
      <c r="AM1338">
        <v>59.283000000000001</v>
      </c>
      <c r="BA1338">
        <v>4.0000000000000001E-3</v>
      </c>
      <c r="BB1338">
        <v>3.2949999999999999</v>
      </c>
      <c r="BD1338">
        <v>903.96100000000001</v>
      </c>
      <c r="BE1338" s="14">
        <v>558.33333333333337</v>
      </c>
    </row>
    <row r="1339" spans="1:57" x14ac:dyDescent="0.25">
      <c r="A1339" s="2" t="s">
        <v>913</v>
      </c>
      <c r="B1339" s="31">
        <v>33967</v>
      </c>
      <c r="C1339" s="11"/>
      <c r="Q1339">
        <v>8.7140000000000004</v>
      </c>
      <c r="R1339" s="24">
        <v>1593.85</v>
      </c>
      <c r="S1339" s="20">
        <v>572</v>
      </c>
      <c r="T1339">
        <v>1.4E-2</v>
      </c>
      <c r="U1339">
        <v>4.1120000000000001</v>
      </c>
      <c r="V1339"/>
      <c r="AC1339" s="24">
        <v>0.8283847111440612</v>
      </c>
      <c r="AD1339" s="48"/>
      <c r="AJ1339" s="22">
        <v>3.9166666666666665</v>
      </c>
      <c r="AK1339">
        <v>0.02</v>
      </c>
      <c r="AL1339">
        <v>1.0449999999999999</v>
      </c>
      <c r="AM1339">
        <v>51.723999999999997</v>
      </c>
      <c r="BA1339">
        <v>3.0000000000000001E-3</v>
      </c>
      <c r="BB1339">
        <v>2.4660000000000002</v>
      </c>
      <c r="BD1339">
        <v>851.48</v>
      </c>
      <c r="BE1339" s="14">
        <v>551.66666666666663</v>
      </c>
    </row>
    <row r="1340" spans="1:57" x14ac:dyDescent="0.25">
      <c r="A1340" s="2" t="s">
        <v>913</v>
      </c>
      <c r="B1340" s="31">
        <v>33974</v>
      </c>
      <c r="C1340" s="11"/>
      <c r="Q1340">
        <v>8.7929999999999993</v>
      </c>
      <c r="R1340" s="24">
        <v>1623.8166666666666</v>
      </c>
      <c r="S1340" s="20">
        <v>616.5</v>
      </c>
      <c r="T1340">
        <v>1.2999999999999999E-2</v>
      </c>
      <c r="U1340">
        <v>4.1870000000000003</v>
      </c>
      <c r="V1340"/>
      <c r="AC1340" s="24">
        <v>0.73125706815560565</v>
      </c>
      <c r="AD1340" s="48"/>
      <c r="AJ1340" s="22">
        <v>2.92</v>
      </c>
      <c r="AK1340">
        <v>1.7000000000000001E-2</v>
      </c>
      <c r="AL1340">
        <v>0.94599999999999995</v>
      </c>
      <c r="AM1340">
        <v>52.201999999999998</v>
      </c>
      <c r="BA1340">
        <v>3.0000000000000001E-3</v>
      </c>
      <c r="BB1340">
        <v>2.3780000000000001</v>
      </c>
      <c r="BD1340">
        <v>798.33699999999999</v>
      </c>
      <c r="BE1340" s="14">
        <v>626.66666666666663</v>
      </c>
    </row>
    <row r="1341" spans="1:57" x14ac:dyDescent="0.25">
      <c r="A1341" s="2" t="s">
        <v>913</v>
      </c>
      <c r="B1341" s="31">
        <v>33981</v>
      </c>
      <c r="C1341" s="11"/>
      <c r="Q1341">
        <v>10.829000000000001</v>
      </c>
      <c r="R1341" s="24">
        <v>1728.4666666666667</v>
      </c>
      <c r="S1341" s="20">
        <v>688.66666666666674</v>
      </c>
      <c r="T1341">
        <v>1.2999999999999999E-2</v>
      </c>
      <c r="U1341">
        <v>6.484</v>
      </c>
      <c r="V1341"/>
      <c r="AC1341" s="24">
        <v>0.74037058717196902</v>
      </c>
      <c r="AD1341" s="48"/>
      <c r="AJ1341" s="22">
        <v>2.9966666666666666</v>
      </c>
      <c r="BA1341">
        <v>2E-3</v>
      </c>
      <c r="BB1341">
        <v>1.899</v>
      </c>
      <c r="BD1341">
        <v>805.90499999999997</v>
      </c>
      <c r="BE1341" s="14">
        <v>580</v>
      </c>
    </row>
    <row r="1342" spans="1:57" x14ac:dyDescent="0.25">
      <c r="A1342" s="2" t="s">
        <v>913</v>
      </c>
      <c r="B1342" s="31">
        <v>33988</v>
      </c>
      <c r="C1342" s="11"/>
      <c r="Q1342">
        <v>11.436999999999999</v>
      </c>
      <c r="R1342" s="24">
        <v>1546.4833333333333</v>
      </c>
      <c r="S1342" s="20">
        <v>674</v>
      </c>
      <c r="T1342">
        <v>1.4999999999999999E-2</v>
      </c>
      <c r="U1342">
        <v>7.3040000000000003</v>
      </c>
      <c r="V1342"/>
      <c r="AC1342" s="24"/>
      <c r="AD1342" s="48"/>
      <c r="AJ1342" s="22"/>
      <c r="BA1342">
        <v>2E-3</v>
      </c>
      <c r="BB1342">
        <v>1.74</v>
      </c>
      <c r="BD1342">
        <v>716.31799999999998</v>
      </c>
      <c r="BE1342" s="14">
        <v>571.66666666666663</v>
      </c>
    </row>
    <row r="1343" spans="1:57" x14ac:dyDescent="0.25">
      <c r="A1343" s="2" t="s">
        <v>913</v>
      </c>
      <c r="B1343" s="31">
        <v>33996</v>
      </c>
      <c r="C1343" s="11"/>
      <c r="R1343" s="24"/>
      <c r="S1343" s="20"/>
      <c r="V1343"/>
      <c r="AC1343" s="24"/>
      <c r="AD1343" s="48"/>
      <c r="AJ1343" s="22"/>
      <c r="BE1343" s="14">
        <v>536.66666666666663</v>
      </c>
    </row>
    <row r="1344" spans="1:57" x14ac:dyDescent="0.25">
      <c r="A1344" s="2" t="s">
        <v>913</v>
      </c>
      <c r="B1344" s="31">
        <v>34003</v>
      </c>
      <c r="C1344" s="11"/>
      <c r="Q1344">
        <v>14.973000000000001</v>
      </c>
      <c r="R1344" s="24">
        <v>1711.8006190445362</v>
      </c>
      <c r="S1344" s="20">
        <v>905.3583154522621</v>
      </c>
      <c r="T1344">
        <v>1.4999999999999999E-2</v>
      </c>
      <c r="U1344">
        <v>9.8070000000000004</v>
      </c>
      <c r="V1344"/>
      <c r="W1344" s="14">
        <v>3.1951300000000002E-2</v>
      </c>
      <c r="Y1344">
        <f>AA1344/W1344</f>
        <v>20865.550870504274</v>
      </c>
      <c r="AA1344" s="14">
        <v>666.68147552874325</v>
      </c>
      <c r="AC1344" s="24"/>
      <c r="AD1344" s="48"/>
      <c r="AJ1344" s="22"/>
      <c r="AQ1344" t="s">
        <v>925</v>
      </c>
      <c r="AY1344" s="14">
        <v>238.67683992351877</v>
      </c>
      <c r="AZ1344" s="14"/>
      <c r="BA1344">
        <v>2E-3</v>
      </c>
      <c r="BB1344">
        <v>1.9350000000000001</v>
      </c>
      <c r="BD1344">
        <v>806.32500000000005</v>
      </c>
      <c r="BE1344" s="14"/>
    </row>
    <row r="1345" spans="1:57" x14ac:dyDescent="0.25">
      <c r="A1345" s="2" t="s">
        <v>275</v>
      </c>
      <c r="B1345" s="31">
        <v>33884</v>
      </c>
      <c r="C1345" s="11"/>
      <c r="R1345" s="23">
        <v>180.45</v>
      </c>
      <c r="S1345" s="19"/>
      <c r="V1345"/>
      <c r="AC1345" s="23">
        <v>0.46259323796033636</v>
      </c>
      <c r="AD1345" s="48"/>
      <c r="AJ1345" s="21">
        <v>1.38</v>
      </c>
      <c r="AM1345">
        <v>73.507999999999996</v>
      </c>
      <c r="BD1345">
        <v>106.959</v>
      </c>
      <c r="BE1345" s="14">
        <v>661.83147087758834</v>
      </c>
    </row>
    <row r="1346" spans="1:57" x14ac:dyDescent="0.25">
      <c r="A1346" s="2" t="s">
        <v>275</v>
      </c>
      <c r="B1346" s="31">
        <v>33897</v>
      </c>
      <c r="C1346" s="11"/>
      <c r="Q1346">
        <v>4.306</v>
      </c>
      <c r="R1346" s="24">
        <v>290.45</v>
      </c>
      <c r="S1346" s="20"/>
      <c r="V1346"/>
      <c r="AC1346" s="24">
        <v>0.60662817704197791</v>
      </c>
      <c r="AD1346" s="48"/>
      <c r="AJ1346" s="22">
        <v>2.0733333333333333</v>
      </c>
      <c r="AK1346">
        <v>2.1000000000000001E-2</v>
      </c>
      <c r="AL1346">
        <v>2.2029999999999998</v>
      </c>
      <c r="AM1346">
        <v>103.889</v>
      </c>
      <c r="BA1346">
        <v>1.0999999999999999E-2</v>
      </c>
      <c r="BB1346">
        <v>2.1030000000000002</v>
      </c>
      <c r="BD1346">
        <v>186.577</v>
      </c>
      <c r="BE1346" s="26">
        <v>733.33333333333337</v>
      </c>
    </row>
    <row r="1347" spans="1:57" x14ac:dyDescent="0.25">
      <c r="A1347" s="2" t="s">
        <v>275</v>
      </c>
      <c r="B1347" s="31">
        <v>33911</v>
      </c>
      <c r="C1347" s="11"/>
      <c r="Q1347">
        <v>4.835</v>
      </c>
      <c r="R1347" s="24">
        <v>515.23333333333335</v>
      </c>
      <c r="S1347" s="20"/>
      <c r="V1347"/>
      <c r="AC1347" s="24">
        <v>0.69148968493363527</v>
      </c>
      <c r="AD1347" s="48"/>
      <c r="AJ1347" s="22">
        <v>2.6133333333333333</v>
      </c>
      <c r="AK1347">
        <v>2.5999999999999999E-2</v>
      </c>
      <c r="AL1347">
        <v>2.3980000000000001</v>
      </c>
      <c r="AM1347">
        <v>92.649000000000001</v>
      </c>
      <c r="BA1347">
        <v>7.0000000000000001E-3</v>
      </c>
      <c r="BB1347">
        <v>2.4369999999999998</v>
      </c>
      <c r="BD1347">
        <v>345.73399999999998</v>
      </c>
      <c r="BE1347" s="14">
        <v>716.66666666666663</v>
      </c>
    </row>
    <row r="1348" spans="1:57" x14ac:dyDescent="0.25">
      <c r="A1348" s="2" t="s">
        <v>275</v>
      </c>
      <c r="B1348" s="31">
        <v>33925</v>
      </c>
      <c r="C1348" s="11"/>
      <c r="Q1348">
        <v>4.8970000000000002</v>
      </c>
      <c r="R1348" s="24">
        <v>811.7833333333333</v>
      </c>
      <c r="S1348" s="20"/>
      <c r="V1348"/>
      <c r="AC1348" s="24">
        <v>0.76236039079994278</v>
      </c>
      <c r="AD1348" s="48"/>
      <c r="AJ1348" s="22">
        <v>3.1933333333333334</v>
      </c>
      <c r="AK1348">
        <v>2.3E-2</v>
      </c>
      <c r="AL1348">
        <v>1.8160000000000001</v>
      </c>
      <c r="AM1348">
        <v>77.944000000000003</v>
      </c>
      <c r="BA1348">
        <v>6.0000000000000001E-3</v>
      </c>
      <c r="BB1348">
        <v>3.081</v>
      </c>
      <c r="BD1348">
        <v>517.33199999999999</v>
      </c>
      <c r="BE1348" s="14">
        <v>610</v>
      </c>
    </row>
    <row r="1349" spans="1:57" x14ac:dyDescent="0.25">
      <c r="A1349" s="2" t="s">
        <v>275</v>
      </c>
      <c r="B1349" s="31">
        <v>33932</v>
      </c>
      <c r="C1349" s="11"/>
      <c r="Q1349">
        <v>4.7779999999999996</v>
      </c>
      <c r="R1349" s="24">
        <v>752</v>
      </c>
      <c r="S1349" s="20">
        <v>104.66666666666667</v>
      </c>
      <c r="T1349">
        <v>1.2999999999999999E-2</v>
      </c>
      <c r="U1349">
        <v>0.98699999999999999</v>
      </c>
      <c r="V1349"/>
      <c r="AC1349" s="24">
        <v>0.74804379594321568</v>
      </c>
      <c r="AD1349" s="48"/>
      <c r="AJ1349" s="22">
        <v>3.0633333333333335</v>
      </c>
      <c r="AK1349">
        <v>2.1999999999999999E-2</v>
      </c>
      <c r="AL1349">
        <v>1.3660000000000001</v>
      </c>
      <c r="AM1349">
        <v>61.164000000000001</v>
      </c>
      <c r="BA1349">
        <v>4.0000000000000001E-3</v>
      </c>
      <c r="BB1349">
        <v>2.073</v>
      </c>
      <c r="BD1349">
        <v>494.80599999999998</v>
      </c>
      <c r="BE1349" s="14">
        <v>446.66666666666669</v>
      </c>
    </row>
    <row r="1350" spans="1:57" x14ac:dyDescent="0.25">
      <c r="A1350" s="2" t="s">
        <v>275</v>
      </c>
      <c r="B1350" s="31">
        <v>33939</v>
      </c>
      <c r="C1350" s="11"/>
      <c r="Q1350">
        <v>5.6319999999999997</v>
      </c>
      <c r="R1350" s="24">
        <v>954.08333333333326</v>
      </c>
      <c r="S1350" s="20">
        <v>145.5</v>
      </c>
      <c r="T1350">
        <v>1.4E-2</v>
      </c>
      <c r="U1350">
        <v>1.464</v>
      </c>
      <c r="V1350"/>
      <c r="AC1350" s="24">
        <v>0.69102657221332908</v>
      </c>
      <c r="AD1350" s="48"/>
      <c r="AJ1350" s="22">
        <v>2.61</v>
      </c>
      <c r="AK1350">
        <v>0.02</v>
      </c>
      <c r="AL1350">
        <v>1.0740000000000001</v>
      </c>
      <c r="AM1350">
        <v>54.177999999999997</v>
      </c>
      <c r="BA1350">
        <v>4.0000000000000001E-3</v>
      </c>
      <c r="BB1350">
        <v>2.605</v>
      </c>
      <c r="BD1350">
        <v>659.86500000000001</v>
      </c>
      <c r="BE1350" s="14">
        <v>370</v>
      </c>
    </row>
    <row r="1351" spans="1:57" x14ac:dyDescent="0.25">
      <c r="A1351" s="2" t="s">
        <v>275</v>
      </c>
      <c r="B1351" s="31">
        <v>33946</v>
      </c>
      <c r="C1351" s="11"/>
      <c r="Q1351">
        <v>6.22</v>
      </c>
      <c r="R1351" s="24">
        <v>997.36666666666656</v>
      </c>
      <c r="S1351" s="20">
        <v>216.16666666666669</v>
      </c>
      <c r="T1351">
        <v>1.4999999999999999E-2</v>
      </c>
      <c r="U1351">
        <v>2.2170000000000001</v>
      </c>
      <c r="V1351"/>
      <c r="AC1351" s="24">
        <v>0.65938415806893402</v>
      </c>
      <c r="AD1351" s="48"/>
      <c r="AJ1351" s="22">
        <v>2.3933333333333335</v>
      </c>
      <c r="AK1351">
        <v>0.02</v>
      </c>
      <c r="AL1351">
        <v>1.0549999999999999</v>
      </c>
      <c r="AM1351">
        <v>35.639000000000003</v>
      </c>
      <c r="BA1351">
        <v>4.0000000000000001E-3</v>
      </c>
      <c r="BB1351">
        <v>2.573</v>
      </c>
      <c r="BD1351">
        <v>656.46199999999999</v>
      </c>
      <c r="BE1351" s="14">
        <v>423.33333333333331</v>
      </c>
    </row>
    <row r="1352" spans="1:57" x14ac:dyDescent="0.25">
      <c r="A1352" s="2" t="s">
        <v>275</v>
      </c>
      <c r="B1352" s="31">
        <v>33953</v>
      </c>
      <c r="C1352" s="11"/>
      <c r="Q1352">
        <v>5.4169999999999998</v>
      </c>
      <c r="R1352" s="24">
        <v>961.5</v>
      </c>
      <c r="S1352" s="20">
        <v>224.66666666666669</v>
      </c>
      <c r="T1352">
        <v>1.2999999999999999E-2</v>
      </c>
      <c r="U1352">
        <v>1.992</v>
      </c>
      <c r="V1352"/>
      <c r="AC1352" s="24">
        <v>0.59159665409103379</v>
      </c>
      <c r="AD1352" s="48"/>
      <c r="AJ1352" s="22">
        <v>1.99</v>
      </c>
      <c r="AK1352">
        <v>1.9E-2</v>
      </c>
      <c r="AL1352">
        <v>0.66400000000000003</v>
      </c>
      <c r="AM1352">
        <v>34.985999999999997</v>
      </c>
      <c r="BA1352">
        <v>3.0000000000000001E-3</v>
      </c>
      <c r="BB1352">
        <v>2.0049999999999999</v>
      </c>
      <c r="BD1352">
        <v>611.20299999999997</v>
      </c>
      <c r="BE1352" s="14">
        <v>426.66666666666669</v>
      </c>
    </row>
    <row r="1353" spans="1:57" x14ac:dyDescent="0.25">
      <c r="A1353" s="2" t="s">
        <v>275</v>
      </c>
      <c r="B1353" s="31">
        <v>33959</v>
      </c>
      <c r="C1353" s="11"/>
      <c r="Q1353">
        <v>5.9130000000000003</v>
      </c>
      <c r="R1353" s="24">
        <v>1023.0333333333334</v>
      </c>
      <c r="S1353" s="20">
        <v>305.5</v>
      </c>
      <c r="T1353">
        <v>1.4E-2</v>
      </c>
      <c r="U1353">
        <v>2.94</v>
      </c>
      <c r="V1353"/>
      <c r="AC1353" s="24">
        <v>0.53814301864872149</v>
      </c>
      <c r="AD1353" s="48"/>
      <c r="AJ1353" s="22">
        <v>1.7166666666666668</v>
      </c>
      <c r="AK1353">
        <v>1.7000000000000001E-2</v>
      </c>
      <c r="AL1353">
        <v>0.35399999999999998</v>
      </c>
      <c r="AM1353">
        <v>21.082000000000001</v>
      </c>
      <c r="BA1353">
        <v>3.0000000000000001E-3</v>
      </c>
      <c r="BB1353">
        <v>1.7090000000000001</v>
      </c>
      <c r="BD1353">
        <v>565.89200000000005</v>
      </c>
      <c r="BE1353" s="14">
        <v>386.66666666666669</v>
      </c>
    </row>
    <row r="1354" spans="1:57" x14ac:dyDescent="0.25">
      <c r="A1354" s="2" t="s">
        <v>275</v>
      </c>
      <c r="B1354" s="31">
        <v>33967</v>
      </c>
      <c r="C1354" s="11"/>
      <c r="Q1354">
        <v>4.3019999999999996</v>
      </c>
      <c r="R1354" s="24">
        <v>776.5</v>
      </c>
      <c r="S1354" s="20">
        <v>204.28333333333333</v>
      </c>
      <c r="T1354">
        <v>1.2999999999999999E-2</v>
      </c>
      <c r="U1354">
        <v>1.88</v>
      </c>
      <c r="V1354"/>
      <c r="AC1354" s="24">
        <v>0.63009164751053492</v>
      </c>
      <c r="AD1354" s="48"/>
      <c r="AJ1354" s="22">
        <v>2.21</v>
      </c>
      <c r="AK1354">
        <v>0.02</v>
      </c>
      <c r="AL1354">
        <v>0.48899999999999999</v>
      </c>
      <c r="AM1354">
        <v>24.497</v>
      </c>
      <c r="BA1354">
        <v>3.0000000000000001E-3</v>
      </c>
      <c r="BB1354">
        <v>1.409</v>
      </c>
      <c r="BD1354">
        <v>481.31599999999997</v>
      </c>
      <c r="BE1354" s="14">
        <v>421.66666666666669</v>
      </c>
    </row>
    <row r="1355" spans="1:57" x14ac:dyDescent="0.25">
      <c r="A1355" s="2" t="s">
        <v>275</v>
      </c>
      <c r="B1355" s="31">
        <v>33974</v>
      </c>
      <c r="C1355" s="11"/>
      <c r="Q1355">
        <v>5.0750000000000002</v>
      </c>
      <c r="R1355" s="24">
        <v>844.51666666666665</v>
      </c>
      <c r="S1355" s="20">
        <v>301.83333333333331</v>
      </c>
      <c r="T1355">
        <v>1.4E-2</v>
      </c>
      <c r="U1355">
        <v>2.9689999999999999</v>
      </c>
      <c r="V1355"/>
      <c r="AC1355" s="24">
        <v>0.56699240035912235</v>
      </c>
      <c r="AD1355" s="48"/>
      <c r="AJ1355" s="22">
        <v>1.8599999999999999</v>
      </c>
      <c r="AK1355">
        <v>1.4E-2</v>
      </c>
      <c r="AL1355">
        <v>9.5000000000000001E-2</v>
      </c>
      <c r="AM1355">
        <v>6.8079999999999998</v>
      </c>
      <c r="BA1355">
        <v>2E-3</v>
      </c>
      <c r="BB1355">
        <v>1.0569999999999999</v>
      </c>
      <c r="BD1355">
        <v>447.274</v>
      </c>
      <c r="BE1355" s="14">
        <v>370</v>
      </c>
    </row>
    <row r="1356" spans="1:57" x14ac:dyDescent="0.25">
      <c r="A1356" s="2" t="s">
        <v>275</v>
      </c>
      <c r="B1356" s="31">
        <v>33981</v>
      </c>
      <c r="C1356" s="11"/>
      <c r="Q1356">
        <v>4.2939999999999996</v>
      </c>
      <c r="R1356" s="24">
        <v>744.93333333333328</v>
      </c>
      <c r="S1356" s="20">
        <v>276.33333333333331</v>
      </c>
      <c r="T1356">
        <v>1.4E-2</v>
      </c>
      <c r="U1356">
        <v>2.6480000000000001</v>
      </c>
      <c r="V1356"/>
      <c r="AC1356" s="24">
        <v>0.53814301864872149</v>
      </c>
      <c r="AD1356" s="48"/>
      <c r="AJ1356" s="22">
        <v>1.7166666666666666</v>
      </c>
      <c r="BA1356">
        <v>2E-3</v>
      </c>
      <c r="BB1356">
        <v>0.71599999999999997</v>
      </c>
      <c r="BD1356">
        <v>370.43900000000002</v>
      </c>
      <c r="BE1356" s="14">
        <v>413.33333333333331</v>
      </c>
    </row>
    <row r="1357" spans="1:57" x14ac:dyDescent="0.25">
      <c r="A1357" s="2" t="s">
        <v>275</v>
      </c>
      <c r="B1357" s="31">
        <v>33988</v>
      </c>
      <c r="C1357" s="11"/>
      <c r="Q1357">
        <v>4.7370000000000001</v>
      </c>
      <c r="R1357" s="24">
        <v>738.23333333333335</v>
      </c>
      <c r="S1357" s="20">
        <v>258.16666666666669</v>
      </c>
      <c r="T1357">
        <v>1.4999999999999999E-2</v>
      </c>
      <c r="U1357">
        <v>2.7639999999999998</v>
      </c>
      <c r="V1357"/>
      <c r="AC1357" s="24"/>
      <c r="AD1357" s="48"/>
      <c r="AJ1357" s="22"/>
      <c r="BA1357">
        <v>3.0000000000000001E-3</v>
      </c>
      <c r="BB1357">
        <v>1.105</v>
      </c>
      <c r="BD1357">
        <v>397.03399999999999</v>
      </c>
      <c r="BE1357" s="14">
        <v>350</v>
      </c>
    </row>
    <row r="1358" spans="1:57" x14ac:dyDescent="0.25">
      <c r="A1358" s="2" t="s">
        <v>275</v>
      </c>
      <c r="B1358" s="31">
        <v>33996</v>
      </c>
      <c r="C1358" s="11"/>
      <c r="R1358" s="24"/>
      <c r="S1358" s="20"/>
      <c r="V1358"/>
      <c r="AC1358" s="24"/>
      <c r="AD1358" s="48"/>
      <c r="AJ1358" s="22"/>
      <c r="BE1358" s="14">
        <v>388.33333333333331</v>
      </c>
    </row>
    <row r="1359" spans="1:57" x14ac:dyDescent="0.25">
      <c r="A1359" s="2" t="s">
        <v>275</v>
      </c>
      <c r="B1359" s="31">
        <v>34003</v>
      </c>
      <c r="C1359" s="11"/>
      <c r="Q1359">
        <v>5.992</v>
      </c>
      <c r="R1359" s="24">
        <v>734.44264532254397</v>
      </c>
      <c r="S1359" s="20">
        <v>347.33059802706805</v>
      </c>
      <c r="T1359">
        <v>1.4999999999999999E-2</v>
      </c>
      <c r="U1359">
        <v>3.778</v>
      </c>
      <c r="V1359"/>
      <c r="W1359" s="14">
        <v>2.8411333333333334E-2</v>
      </c>
      <c r="Y1359">
        <f>AA1359/W1359</f>
        <v>8629.9169452786391</v>
      </c>
      <c r="AA1359" s="14">
        <v>245.18744697129316</v>
      </c>
      <c r="AC1359" s="24"/>
      <c r="AD1359" s="48"/>
      <c r="AJ1359" s="22"/>
      <c r="AQ1359" t="s">
        <v>925</v>
      </c>
      <c r="AY1359" s="14">
        <v>102.14315105577487</v>
      </c>
      <c r="AZ1359" s="14"/>
      <c r="BA1359">
        <v>3.0000000000000001E-3</v>
      </c>
      <c r="BB1359">
        <v>1.0840000000000001</v>
      </c>
      <c r="BD1359">
        <v>387.06900000000002</v>
      </c>
      <c r="BE1359" s="14"/>
    </row>
    <row r="1360" spans="1:57" x14ac:dyDescent="0.25">
      <c r="A1360" s="2" t="s">
        <v>922</v>
      </c>
      <c r="B1360" s="31">
        <v>33884</v>
      </c>
      <c r="C1360" s="11"/>
      <c r="R1360" s="23">
        <v>260.66666666666669</v>
      </c>
      <c r="S1360" s="19"/>
      <c r="V1360"/>
      <c r="AC1360" s="23">
        <v>0.68729655574114634</v>
      </c>
      <c r="AD1360" s="48"/>
      <c r="AJ1360" s="21">
        <v>2.5833333333333335</v>
      </c>
      <c r="BE1360" s="14">
        <v>360.00436159756867</v>
      </c>
    </row>
    <row r="1361" spans="1:57" x14ac:dyDescent="0.25">
      <c r="A1361" s="2" t="s">
        <v>922</v>
      </c>
      <c r="B1361" s="31">
        <v>33897</v>
      </c>
      <c r="C1361" s="11"/>
      <c r="Q1361">
        <v>11.637</v>
      </c>
      <c r="R1361" s="24">
        <v>417.91666666666669</v>
      </c>
      <c r="S1361" s="20"/>
      <c r="V1361"/>
      <c r="AC1361" s="24">
        <v>0.88275622913289031</v>
      </c>
      <c r="AD1361" s="48"/>
      <c r="AJ1361" s="22">
        <v>4.7633333333333336</v>
      </c>
      <c r="AK1361">
        <v>3.6999999999999998E-2</v>
      </c>
      <c r="AL1361">
        <v>7.2629999999999999</v>
      </c>
      <c r="AM1361">
        <v>198.60499999999999</v>
      </c>
      <c r="BA1361">
        <v>1.9E-2</v>
      </c>
      <c r="BB1361">
        <v>4.375</v>
      </c>
      <c r="BD1361">
        <v>235.928</v>
      </c>
      <c r="BE1361" s="26">
        <v>828.33333333333337</v>
      </c>
    </row>
    <row r="1362" spans="1:57" x14ac:dyDescent="0.25">
      <c r="A1362" s="2" t="s">
        <v>922</v>
      </c>
      <c r="B1362" s="31">
        <v>33911</v>
      </c>
      <c r="C1362" s="11"/>
      <c r="Q1362">
        <v>14.622999999999999</v>
      </c>
      <c r="R1362" s="24">
        <v>798.66666666666663</v>
      </c>
      <c r="S1362" s="20"/>
      <c r="V1362"/>
      <c r="AC1362" s="24">
        <v>0.92399833264082898</v>
      </c>
      <c r="AD1362" s="48"/>
      <c r="AJ1362" s="22">
        <v>5.7266666666666666</v>
      </c>
      <c r="AK1362">
        <v>3.4000000000000002E-2</v>
      </c>
      <c r="AL1362">
        <v>8.1359999999999992</v>
      </c>
      <c r="AM1362">
        <v>237.36699999999999</v>
      </c>
      <c r="BA1362">
        <v>1.2999999999999999E-2</v>
      </c>
      <c r="BB1362">
        <v>6.4880000000000004</v>
      </c>
      <c r="BD1362">
        <v>485.35500000000002</v>
      </c>
      <c r="BE1362" s="14">
        <v>900</v>
      </c>
    </row>
    <row r="1363" spans="1:57" x14ac:dyDescent="0.25">
      <c r="A1363" s="2" t="s">
        <v>922</v>
      </c>
      <c r="B1363" s="31">
        <v>33925</v>
      </c>
      <c r="C1363" s="11"/>
      <c r="Q1363">
        <v>11.191000000000001</v>
      </c>
      <c r="R1363" s="24">
        <v>1136.8833333333334</v>
      </c>
      <c r="S1363" s="20"/>
      <c r="V1363"/>
      <c r="AC1363" s="24">
        <v>0.94369658001813517</v>
      </c>
      <c r="AD1363" s="48"/>
      <c r="AJ1363" s="22">
        <v>6.3933333333333335</v>
      </c>
      <c r="AK1363">
        <v>0.03</v>
      </c>
      <c r="AL1363">
        <v>6.2439999999999998</v>
      </c>
      <c r="AM1363">
        <v>196.55099999999999</v>
      </c>
      <c r="BA1363">
        <v>6.0000000000000001E-3</v>
      </c>
      <c r="BB1363">
        <v>4.9470000000000001</v>
      </c>
      <c r="BD1363">
        <v>782.64400000000001</v>
      </c>
      <c r="BE1363" s="14">
        <v>765</v>
      </c>
    </row>
    <row r="1364" spans="1:57" x14ac:dyDescent="0.25">
      <c r="A1364" s="2" t="s">
        <v>922</v>
      </c>
      <c r="B1364" s="31">
        <v>33932</v>
      </c>
      <c r="C1364" s="11"/>
      <c r="Q1364">
        <v>14.393000000000001</v>
      </c>
      <c r="R1364" s="24">
        <v>1452</v>
      </c>
      <c r="S1364" s="20">
        <v>207.33333333333334</v>
      </c>
      <c r="T1364">
        <v>1.7999999999999999E-2</v>
      </c>
      <c r="U1364">
        <v>2.7029999999999998</v>
      </c>
      <c r="V1364"/>
      <c r="AC1364" s="24">
        <v>0.93839424577118935</v>
      </c>
      <c r="AD1364" s="48"/>
      <c r="AJ1364" s="22">
        <v>6.1933333333333334</v>
      </c>
      <c r="AK1364">
        <v>2.8000000000000001E-2</v>
      </c>
      <c r="AL1364">
        <v>5.4770000000000003</v>
      </c>
      <c r="AM1364">
        <v>193.02500000000001</v>
      </c>
      <c r="BA1364">
        <v>6.0000000000000001E-3</v>
      </c>
      <c r="BB1364">
        <v>5.5869999999999997</v>
      </c>
      <c r="BD1364">
        <v>919.09500000000003</v>
      </c>
      <c r="BE1364" s="14">
        <v>648.33333333333337</v>
      </c>
    </row>
    <row r="1365" spans="1:57" x14ac:dyDescent="0.25">
      <c r="A1365" s="2" t="s">
        <v>922</v>
      </c>
      <c r="B1365" s="31">
        <v>33939</v>
      </c>
      <c r="C1365" s="11"/>
      <c r="Q1365">
        <v>12.147</v>
      </c>
      <c r="R1365" s="24">
        <v>1350.5333333333333</v>
      </c>
      <c r="S1365" s="20">
        <v>208.83333333333331</v>
      </c>
      <c r="T1365">
        <v>1.4999999999999999E-2</v>
      </c>
      <c r="U1365">
        <v>2.3570000000000002</v>
      </c>
      <c r="V1365"/>
      <c r="AC1365" s="24">
        <v>0.90014139064969678</v>
      </c>
      <c r="AD1365" s="48"/>
      <c r="AJ1365" s="22">
        <v>5.12</v>
      </c>
      <c r="AK1365">
        <v>2.8000000000000001E-2</v>
      </c>
      <c r="AL1365">
        <v>4.1719999999999997</v>
      </c>
      <c r="AM1365">
        <v>146.047</v>
      </c>
      <c r="BA1365">
        <v>6.0000000000000001E-3</v>
      </c>
      <c r="BB1365">
        <v>4.9880000000000004</v>
      </c>
      <c r="BD1365">
        <v>898.59500000000003</v>
      </c>
      <c r="BE1365" s="14">
        <v>696.66666666666663</v>
      </c>
    </row>
    <row r="1366" spans="1:57" x14ac:dyDescent="0.25">
      <c r="A1366" s="2" t="s">
        <v>922</v>
      </c>
      <c r="B1366" s="31">
        <v>33946</v>
      </c>
      <c r="C1366" s="11"/>
      <c r="Q1366">
        <v>16.120999999999999</v>
      </c>
      <c r="R1366" s="24">
        <v>1686</v>
      </c>
      <c r="S1366" s="20">
        <v>328.5</v>
      </c>
      <c r="T1366">
        <v>1.6E-2</v>
      </c>
      <c r="U1366">
        <v>3.9260000000000002</v>
      </c>
      <c r="V1366"/>
      <c r="AC1366" s="24">
        <v>0.88825100066218454</v>
      </c>
      <c r="AD1366" s="48"/>
      <c r="AJ1366" s="22">
        <v>4.87</v>
      </c>
      <c r="AK1366">
        <v>2.7E-2</v>
      </c>
      <c r="AL1366">
        <v>4.8310000000000004</v>
      </c>
      <c r="AM1366">
        <v>176.22399999999999</v>
      </c>
      <c r="BA1366">
        <v>6.0000000000000001E-3</v>
      </c>
      <c r="BB1366">
        <v>6.37</v>
      </c>
      <c r="BD1366">
        <v>1065.5219999999999</v>
      </c>
      <c r="BE1366" s="14">
        <v>573.33333333333337</v>
      </c>
    </row>
    <row r="1367" spans="1:57" x14ac:dyDescent="0.25">
      <c r="A1367" s="2" t="s">
        <v>922</v>
      </c>
      <c r="B1367" s="31">
        <v>33953</v>
      </c>
      <c r="C1367" s="11"/>
      <c r="Q1367">
        <v>13.161</v>
      </c>
      <c r="R1367" s="24">
        <v>1813.1666666666665</v>
      </c>
      <c r="S1367" s="20">
        <v>462</v>
      </c>
      <c r="T1367">
        <v>1.4999999999999999E-2</v>
      </c>
      <c r="U1367">
        <v>5.032</v>
      </c>
      <c r="V1367"/>
      <c r="AC1367" s="24">
        <v>0.83862105759039507</v>
      </c>
      <c r="AD1367" s="48"/>
      <c r="AJ1367" s="22">
        <v>4.0533333333333328</v>
      </c>
      <c r="AK1367">
        <v>2.4E-2</v>
      </c>
      <c r="AL1367">
        <v>2.2000000000000002</v>
      </c>
      <c r="AM1367">
        <v>93.674999999999997</v>
      </c>
      <c r="BA1367">
        <v>4.0000000000000001E-3</v>
      </c>
      <c r="BB1367">
        <v>4.5330000000000004</v>
      </c>
      <c r="BD1367">
        <v>1103.037</v>
      </c>
      <c r="BE1367" s="14">
        <v>628.33333333333337</v>
      </c>
    </row>
    <row r="1368" spans="1:57" x14ac:dyDescent="0.25">
      <c r="A1368" s="2" t="s">
        <v>922</v>
      </c>
      <c r="B1368" s="31">
        <v>33959</v>
      </c>
      <c r="C1368" s="11"/>
      <c r="Q1368">
        <v>14.208</v>
      </c>
      <c r="R1368" s="24">
        <v>1838.45</v>
      </c>
      <c r="S1368" s="20">
        <v>548.16666666666663</v>
      </c>
      <c r="T1368">
        <v>1.7000000000000001E-2</v>
      </c>
      <c r="U1368">
        <v>6.67</v>
      </c>
      <c r="V1368"/>
      <c r="AC1368" s="24">
        <v>0.77247610201041006</v>
      </c>
      <c r="AD1368" s="48"/>
      <c r="AJ1368" s="22">
        <v>3.29</v>
      </c>
      <c r="AK1368">
        <v>2.1999999999999999E-2</v>
      </c>
      <c r="AL1368">
        <v>1.833</v>
      </c>
      <c r="AM1368">
        <v>82.769000000000005</v>
      </c>
      <c r="BA1368">
        <v>4.0000000000000001E-3</v>
      </c>
      <c r="BB1368">
        <v>4.048</v>
      </c>
      <c r="BD1368">
        <v>1019.7910000000001</v>
      </c>
      <c r="BE1368" s="14">
        <v>655</v>
      </c>
    </row>
    <row r="1369" spans="1:57" x14ac:dyDescent="0.25">
      <c r="A1369" s="2" t="s">
        <v>922</v>
      </c>
      <c r="B1369" s="31">
        <v>33967</v>
      </c>
      <c r="C1369" s="11"/>
      <c r="Q1369">
        <v>8.9139999999999997</v>
      </c>
      <c r="R1369" s="24">
        <v>1489.65</v>
      </c>
      <c r="S1369" s="20">
        <v>426.61666666666667</v>
      </c>
      <c r="T1369">
        <v>1.2999999999999999E-2</v>
      </c>
      <c r="U1369">
        <v>4.218</v>
      </c>
      <c r="V1369"/>
      <c r="AC1369" s="24">
        <v>0.83295632937462583</v>
      </c>
      <c r="AD1369" s="48"/>
      <c r="AJ1369" s="22">
        <v>3.9766666666666666</v>
      </c>
      <c r="AK1369">
        <v>0.02</v>
      </c>
      <c r="AL1369">
        <v>0.42199999999999999</v>
      </c>
      <c r="AM1369">
        <v>21.585999999999999</v>
      </c>
      <c r="BA1369">
        <v>3.0000000000000001E-3</v>
      </c>
      <c r="BB1369">
        <v>2.984</v>
      </c>
      <c r="BD1369">
        <v>888.55399999999997</v>
      </c>
      <c r="BE1369" s="14">
        <v>600</v>
      </c>
    </row>
    <row r="1370" spans="1:57" x14ac:dyDescent="0.25">
      <c r="A1370" s="2" t="s">
        <v>922</v>
      </c>
      <c r="B1370" s="31">
        <v>33974</v>
      </c>
      <c r="C1370" s="11"/>
      <c r="Q1370">
        <v>11.602</v>
      </c>
      <c r="R1370" s="24">
        <v>1723.8166666666666</v>
      </c>
      <c r="S1370" s="20">
        <v>689.5</v>
      </c>
      <c r="T1370">
        <v>1.2999999999999999E-2</v>
      </c>
      <c r="U1370">
        <v>6.6529999999999996</v>
      </c>
      <c r="V1370"/>
      <c r="AC1370" s="24">
        <v>0.78443655404822255</v>
      </c>
      <c r="AD1370" s="48"/>
      <c r="AJ1370" s="22">
        <v>3.41</v>
      </c>
      <c r="AK1370">
        <v>0.02</v>
      </c>
      <c r="AL1370">
        <v>0.627</v>
      </c>
      <c r="AM1370">
        <v>31.358000000000001</v>
      </c>
      <c r="BA1370">
        <v>3.0000000000000001E-3</v>
      </c>
      <c r="BB1370">
        <v>2.6549999999999998</v>
      </c>
      <c r="BD1370">
        <v>793.02599999999995</v>
      </c>
      <c r="BE1370" s="14">
        <v>545</v>
      </c>
    </row>
    <row r="1371" spans="1:57" x14ac:dyDescent="0.25">
      <c r="A1371" s="2" t="s">
        <v>922</v>
      </c>
      <c r="B1371" s="31">
        <v>33981</v>
      </c>
      <c r="C1371" s="11"/>
      <c r="Q1371">
        <v>9.2010000000000005</v>
      </c>
      <c r="R1371" s="24">
        <v>1416.7333333333333</v>
      </c>
      <c r="S1371" s="20">
        <v>556.66666666666663</v>
      </c>
      <c r="T1371">
        <v>1.4E-2</v>
      </c>
      <c r="U1371">
        <v>5.8419999999999996</v>
      </c>
      <c r="V1371"/>
      <c r="AC1371" s="24">
        <v>0.75695289337376992</v>
      </c>
      <c r="AD1371" s="48"/>
      <c r="AJ1371" s="22">
        <v>3.1433333333333335</v>
      </c>
      <c r="AK1371">
        <v>2.4E-2</v>
      </c>
      <c r="BA1371">
        <v>3.0000000000000001E-3</v>
      </c>
      <c r="BB1371">
        <v>1.6759999999999999</v>
      </c>
      <c r="BD1371">
        <v>662.26400000000001</v>
      </c>
      <c r="BE1371" s="14">
        <v>626.66666666666663</v>
      </c>
    </row>
    <row r="1372" spans="1:57" x14ac:dyDescent="0.25">
      <c r="A1372" s="2" t="s">
        <v>922</v>
      </c>
      <c r="B1372" s="31">
        <v>33988</v>
      </c>
      <c r="C1372" s="11"/>
      <c r="Q1372">
        <v>12.904</v>
      </c>
      <c r="R1372" s="24">
        <v>1640.1666666666667</v>
      </c>
      <c r="S1372" s="20">
        <v>776</v>
      </c>
      <c r="T1372">
        <v>1.4999999999999999E-2</v>
      </c>
      <c r="U1372">
        <v>8.7469999999999999</v>
      </c>
      <c r="V1372"/>
      <c r="AC1372" s="24"/>
      <c r="AD1372" s="48"/>
      <c r="AJ1372" s="22"/>
      <c r="BA1372">
        <v>3.0000000000000001E-3</v>
      </c>
      <c r="BB1372">
        <v>1.8109999999999999</v>
      </c>
      <c r="BD1372">
        <v>685.69899999999996</v>
      </c>
      <c r="BE1372" s="14">
        <v>486.66666666666669</v>
      </c>
    </row>
    <row r="1373" spans="1:57" x14ac:dyDescent="0.25">
      <c r="A1373" s="2" t="s">
        <v>922</v>
      </c>
      <c r="B1373" s="31">
        <v>33996</v>
      </c>
      <c r="C1373" s="11"/>
      <c r="R1373" s="24"/>
      <c r="S1373" s="20"/>
      <c r="V1373"/>
      <c r="AC1373" s="24"/>
      <c r="AD1373" s="48"/>
      <c r="AJ1373" s="22"/>
      <c r="BE1373" s="14">
        <v>551.66666666666663</v>
      </c>
    </row>
    <row r="1374" spans="1:57" x14ac:dyDescent="0.25">
      <c r="A1374" s="2" t="s">
        <v>922</v>
      </c>
      <c r="B1374" s="31">
        <v>34003</v>
      </c>
      <c r="C1374" s="11"/>
      <c r="Q1374">
        <v>14.576000000000001</v>
      </c>
      <c r="R1374" s="24">
        <v>1713.9714445243226</v>
      </c>
      <c r="S1374" s="20">
        <v>852.73814854550028</v>
      </c>
      <c r="T1374">
        <v>1.6E-2</v>
      </c>
      <c r="U1374">
        <v>9.7590000000000003</v>
      </c>
      <c r="V1374"/>
      <c r="W1374" s="14">
        <v>2.7070266666666665E-2</v>
      </c>
      <c r="Y1374">
        <f>AA1374/W1374</f>
        <v>23179.312646114406</v>
      </c>
      <c r="AA1374" s="14">
        <v>627.47017448035592</v>
      </c>
      <c r="AC1374" s="24"/>
      <c r="AD1374" s="48"/>
      <c r="AJ1374" s="22"/>
      <c r="AQ1374" t="s">
        <v>925</v>
      </c>
      <c r="AY1374" s="14">
        <v>225.26797406514427</v>
      </c>
      <c r="AZ1374" s="14"/>
      <c r="BA1374">
        <v>3.0000000000000001E-3</v>
      </c>
      <c r="BB1374">
        <v>2.2679999999999998</v>
      </c>
      <c r="BD1374">
        <v>861.21699999999998</v>
      </c>
      <c r="BE1374" s="14"/>
    </row>
    <row r="1375" spans="1:57" x14ac:dyDescent="0.25">
      <c r="A1375" s="2" t="s">
        <v>918</v>
      </c>
      <c r="B1375" s="31">
        <v>33884</v>
      </c>
      <c r="C1375" s="11"/>
      <c r="R1375" s="23">
        <v>359.51666666666665</v>
      </c>
      <c r="S1375" s="19"/>
      <c r="V1375"/>
      <c r="AC1375" s="23">
        <v>0.70901978389055942</v>
      </c>
      <c r="AD1375" s="48"/>
      <c r="AJ1375" s="21">
        <v>2.7433333333333332</v>
      </c>
      <c r="AM1375">
        <v>210.14599999999999</v>
      </c>
      <c r="BD1375">
        <v>194.10499999999999</v>
      </c>
      <c r="BE1375" s="14">
        <v>623.6673312545056</v>
      </c>
    </row>
    <row r="1376" spans="1:57" x14ac:dyDescent="0.25">
      <c r="A1376" s="2" t="s">
        <v>918</v>
      </c>
      <c r="B1376" s="31">
        <v>33897</v>
      </c>
      <c r="C1376" s="11"/>
      <c r="Q1376">
        <v>11.837</v>
      </c>
      <c r="R1376" s="24">
        <v>473.63333333333333</v>
      </c>
      <c r="S1376" s="20"/>
      <c r="V1376"/>
      <c r="AC1376" s="24">
        <v>0.82966701117459052</v>
      </c>
      <c r="AD1376" s="48"/>
      <c r="AJ1376" s="22">
        <v>3.9333333333333331</v>
      </c>
      <c r="AK1376">
        <v>3.5999999999999997E-2</v>
      </c>
      <c r="AL1376">
        <v>6.68</v>
      </c>
      <c r="AM1376">
        <v>186.54300000000001</v>
      </c>
      <c r="BA1376">
        <v>1.7999999999999999E-2</v>
      </c>
      <c r="BB1376">
        <v>5.157</v>
      </c>
      <c r="BD1376">
        <v>287.12299999999999</v>
      </c>
      <c r="BE1376" s="26">
        <v>1051.6666666666667</v>
      </c>
    </row>
    <row r="1377" spans="1:57" x14ac:dyDescent="0.25">
      <c r="A1377" s="2" t="s">
        <v>918</v>
      </c>
      <c r="B1377" s="31">
        <v>33911</v>
      </c>
      <c r="C1377" s="11"/>
      <c r="Q1377">
        <v>16.323</v>
      </c>
      <c r="R1377" s="24">
        <v>678.98333333333335</v>
      </c>
      <c r="S1377" s="20"/>
      <c r="V1377"/>
      <c r="AC1377" s="24">
        <v>0.93661322274896541</v>
      </c>
      <c r="AD1377" s="48"/>
      <c r="AJ1377" s="22">
        <v>6.13</v>
      </c>
      <c r="AK1377">
        <v>3.3000000000000002E-2</v>
      </c>
      <c r="AL1377">
        <v>9.298</v>
      </c>
      <c r="AM1377">
        <v>274.90300000000002</v>
      </c>
      <c r="BA1377">
        <v>1.2999999999999999E-2</v>
      </c>
      <c r="BB1377">
        <v>7.024</v>
      </c>
      <c r="BD1377">
        <v>516.40899999999999</v>
      </c>
      <c r="BE1377" s="14">
        <v>788.33333333333337</v>
      </c>
    </row>
    <row r="1378" spans="1:57" x14ac:dyDescent="0.25">
      <c r="A1378" s="2" t="s">
        <v>918</v>
      </c>
      <c r="B1378" s="31">
        <v>33925</v>
      </c>
      <c r="C1378" s="11"/>
      <c r="Q1378">
        <v>16.818000000000001</v>
      </c>
      <c r="R1378" s="24">
        <v>1204.45</v>
      </c>
      <c r="S1378" s="20"/>
      <c r="V1378"/>
      <c r="AC1378" s="24">
        <v>0.95810127993938565</v>
      </c>
      <c r="AD1378" s="48"/>
      <c r="AJ1378" s="22">
        <v>7.05</v>
      </c>
      <c r="AK1378">
        <v>3.5000000000000003E-2</v>
      </c>
      <c r="AL1378">
        <v>7.7080000000000002</v>
      </c>
      <c r="AM1378">
        <v>215.16499999999999</v>
      </c>
      <c r="BA1378">
        <v>1.0999999999999999E-2</v>
      </c>
      <c r="BB1378">
        <v>9.109</v>
      </c>
      <c r="BD1378">
        <v>850.76900000000001</v>
      </c>
      <c r="BE1378" s="14">
        <v>791.66666666666663</v>
      </c>
    </row>
    <row r="1379" spans="1:57" x14ac:dyDescent="0.25">
      <c r="A1379" s="2" t="s">
        <v>918</v>
      </c>
      <c r="B1379" s="31">
        <v>33932</v>
      </c>
      <c r="C1379" s="11"/>
      <c r="Q1379">
        <v>16.850999999999999</v>
      </c>
      <c r="R1379" s="24">
        <v>1369.8166666666666</v>
      </c>
      <c r="S1379" s="20">
        <v>220.16666666666666</v>
      </c>
      <c r="T1379">
        <v>1.7999999999999999E-2</v>
      </c>
      <c r="U1379">
        <v>3.02</v>
      </c>
      <c r="V1379"/>
      <c r="AC1379" s="24">
        <v>0.94877358694620195</v>
      </c>
      <c r="AD1379" s="48"/>
      <c r="AJ1379" s="22">
        <v>6.6033333333333335</v>
      </c>
      <c r="AK1379">
        <v>3.3000000000000002E-2</v>
      </c>
      <c r="AL1379">
        <v>7.2549999999999999</v>
      </c>
      <c r="AM1379">
        <v>221.21199999999999</v>
      </c>
      <c r="BA1379">
        <v>7.0000000000000001E-3</v>
      </c>
      <c r="BB1379">
        <v>5.7949999999999999</v>
      </c>
      <c r="BD1379">
        <v>816.70600000000002</v>
      </c>
      <c r="BE1379" s="14">
        <v>653.33333333333337</v>
      </c>
    </row>
    <row r="1380" spans="1:57" x14ac:dyDescent="0.25">
      <c r="A1380" s="2" t="s">
        <v>918</v>
      </c>
      <c r="B1380" s="31">
        <v>33939</v>
      </c>
      <c r="C1380" s="11"/>
      <c r="Q1380">
        <v>21.135999999999999</v>
      </c>
      <c r="R1380" s="24">
        <v>1641.35</v>
      </c>
      <c r="S1380" s="20">
        <v>259.83333333333331</v>
      </c>
      <c r="T1380">
        <v>1.6E-2</v>
      </c>
      <c r="U1380">
        <v>3.31</v>
      </c>
      <c r="V1380"/>
      <c r="AC1380" s="24">
        <v>0.93269360334712148</v>
      </c>
      <c r="AD1380" s="48"/>
      <c r="AJ1380" s="22">
        <v>5.996666666666667</v>
      </c>
      <c r="AK1380">
        <v>3.4000000000000002E-2</v>
      </c>
      <c r="AL1380">
        <v>7.3680000000000003</v>
      </c>
      <c r="AM1380">
        <v>220.11600000000001</v>
      </c>
      <c r="BA1380">
        <v>8.9999999999999993E-3</v>
      </c>
      <c r="BB1380">
        <v>9.5359999999999996</v>
      </c>
      <c r="BD1380">
        <v>1068.2170000000001</v>
      </c>
      <c r="BE1380" s="14">
        <v>640</v>
      </c>
    </row>
    <row r="1381" spans="1:57" x14ac:dyDescent="0.25">
      <c r="A1381" s="2" t="s">
        <v>918</v>
      </c>
      <c r="B1381" s="31">
        <v>33946</v>
      </c>
      <c r="C1381" s="11"/>
      <c r="Q1381">
        <v>25.675000000000001</v>
      </c>
      <c r="R1381" s="24">
        <v>1937.6666666666665</v>
      </c>
      <c r="S1381" s="20">
        <v>399.16666666666669</v>
      </c>
      <c r="T1381">
        <v>1.6E-2</v>
      </c>
      <c r="U1381">
        <v>5.0949999999999998</v>
      </c>
      <c r="V1381"/>
      <c r="AC1381" s="24">
        <v>0.92690534252101098</v>
      </c>
      <c r="AD1381" s="48"/>
      <c r="AJ1381" s="22">
        <v>5.8133333333333335</v>
      </c>
      <c r="AK1381">
        <v>3.4000000000000002E-2</v>
      </c>
      <c r="AL1381">
        <v>8.859</v>
      </c>
      <c r="AM1381">
        <v>258.04300000000001</v>
      </c>
      <c r="BA1381">
        <v>8.9999999999999993E-3</v>
      </c>
      <c r="BB1381">
        <v>10.304</v>
      </c>
      <c r="BD1381">
        <v>1173.7650000000001</v>
      </c>
      <c r="BE1381" s="14">
        <v>683.33333333333337</v>
      </c>
    </row>
    <row r="1382" spans="1:57" x14ac:dyDescent="0.25">
      <c r="A1382" s="2" t="s">
        <v>918</v>
      </c>
      <c r="B1382" s="31">
        <v>33953</v>
      </c>
      <c r="C1382" s="11"/>
      <c r="Q1382">
        <v>23.800999999999998</v>
      </c>
      <c r="R1382" s="24">
        <v>1986.3333333333333</v>
      </c>
      <c r="S1382" s="20">
        <v>515.66666666666663</v>
      </c>
      <c r="T1382">
        <v>1.7999999999999999E-2</v>
      </c>
      <c r="U1382">
        <v>7.048</v>
      </c>
      <c r="V1382"/>
      <c r="AC1382" s="24">
        <v>0.90236312116333495</v>
      </c>
      <c r="AD1382" s="48"/>
      <c r="AJ1382" s="22">
        <v>5.17</v>
      </c>
      <c r="AK1382">
        <v>3.2000000000000001E-2</v>
      </c>
      <c r="AL1382">
        <v>6.9660000000000002</v>
      </c>
      <c r="AM1382">
        <v>216.59299999999999</v>
      </c>
      <c r="BA1382">
        <v>7.0000000000000001E-3</v>
      </c>
      <c r="BB1382">
        <v>7.9580000000000002</v>
      </c>
      <c r="BD1382">
        <v>1150.8910000000001</v>
      </c>
      <c r="BE1382" s="14">
        <v>723.33333333333337</v>
      </c>
    </row>
    <row r="1383" spans="1:57" x14ac:dyDescent="0.25">
      <c r="A1383" s="2" t="s">
        <v>918</v>
      </c>
      <c r="B1383" s="31">
        <v>33959</v>
      </c>
      <c r="C1383" s="11"/>
      <c r="Q1383">
        <v>25.94</v>
      </c>
      <c r="R1383" s="24">
        <v>2114.1499999999996</v>
      </c>
      <c r="S1383" s="20">
        <v>636.66666666666663</v>
      </c>
      <c r="T1383">
        <v>1.7000000000000001E-2</v>
      </c>
      <c r="U1383">
        <v>8.4819999999999993</v>
      </c>
      <c r="V1383"/>
      <c r="AC1383" s="24">
        <v>0.86661291976453936</v>
      </c>
      <c r="AD1383" s="48"/>
      <c r="AJ1383" s="22">
        <v>4.4766666666666666</v>
      </c>
      <c r="AK1383">
        <v>0.03</v>
      </c>
      <c r="AL1383">
        <v>7.2149999999999999</v>
      </c>
      <c r="AM1383">
        <v>236.80600000000001</v>
      </c>
      <c r="BA1383">
        <v>7.0000000000000001E-3</v>
      </c>
      <c r="BB1383">
        <v>7.9829999999999997</v>
      </c>
      <c r="BD1383">
        <v>1160.6020000000001</v>
      </c>
      <c r="BE1383" s="14">
        <v>643.33333333333337</v>
      </c>
    </row>
    <row r="1384" spans="1:57" x14ac:dyDescent="0.25">
      <c r="A1384" s="2" t="s">
        <v>918</v>
      </c>
      <c r="B1384" s="31">
        <v>33967</v>
      </c>
      <c r="C1384" s="11"/>
      <c r="Q1384">
        <v>23.202000000000002</v>
      </c>
      <c r="R1384" s="24">
        <v>2011.2166666666667</v>
      </c>
      <c r="S1384" s="20">
        <v>801.16666666666674</v>
      </c>
      <c r="T1384">
        <v>1.9E-2</v>
      </c>
      <c r="U1384">
        <v>11.81</v>
      </c>
      <c r="V1384"/>
      <c r="AC1384" s="24">
        <v>0.90338294494664384</v>
      </c>
      <c r="AD1384" s="48"/>
      <c r="AJ1384" s="22">
        <v>5.1933333333333334</v>
      </c>
      <c r="AK1384">
        <v>2.7E-2</v>
      </c>
      <c r="AL1384">
        <v>3.5169999999999999</v>
      </c>
      <c r="AM1384">
        <v>128.351</v>
      </c>
      <c r="BA1384">
        <v>5.0000000000000001E-3</v>
      </c>
      <c r="BB1384">
        <v>5.032</v>
      </c>
      <c r="BD1384">
        <v>943.72199999999998</v>
      </c>
      <c r="BE1384" s="14">
        <v>666.66666666666663</v>
      </c>
    </row>
    <row r="1385" spans="1:57" x14ac:dyDescent="0.25">
      <c r="A1385" s="2" t="s">
        <v>918</v>
      </c>
      <c r="B1385" s="31">
        <v>33974</v>
      </c>
      <c r="C1385" s="11"/>
      <c r="Q1385">
        <v>25.404</v>
      </c>
      <c r="R1385" s="24">
        <v>2063.4166666666665</v>
      </c>
      <c r="S1385" s="20">
        <v>899</v>
      </c>
      <c r="T1385">
        <v>1.9E-2</v>
      </c>
      <c r="U1385">
        <v>13.412000000000001</v>
      </c>
      <c r="V1385"/>
      <c r="AC1385" s="24">
        <v>0.8738142182949612</v>
      </c>
      <c r="AD1385" s="48"/>
      <c r="AJ1385" s="22">
        <v>4.5999999999999996</v>
      </c>
      <c r="AK1385">
        <v>2.5999999999999999E-2</v>
      </c>
      <c r="AL1385">
        <v>3.069</v>
      </c>
      <c r="AM1385">
        <v>115.61499999999999</v>
      </c>
      <c r="BA1385">
        <v>6.0000000000000001E-3</v>
      </c>
      <c r="BB1385">
        <v>5.7329999999999997</v>
      </c>
      <c r="BD1385">
        <v>896.59</v>
      </c>
      <c r="BE1385" s="14">
        <v>610</v>
      </c>
    </row>
    <row r="1386" spans="1:57" x14ac:dyDescent="0.25">
      <c r="A1386" s="2" t="s">
        <v>918</v>
      </c>
      <c r="B1386" s="31">
        <v>33981</v>
      </c>
      <c r="C1386" s="11"/>
      <c r="Q1386">
        <v>21.341999999999999</v>
      </c>
      <c r="R1386" s="24">
        <v>1875.9833333333331</v>
      </c>
      <c r="S1386" s="20">
        <v>874.33333333333337</v>
      </c>
      <c r="T1386">
        <v>2.1000000000000001E-2</v>
      </c>
      <c r="U1386">
        <v>14.000999999999999</v>
      </c>
      <c r="V1386"/>
      <c r="AC1386" s="24">
        <v>0.84779089306054967</v>
      </c>
      <c r="AD1386" s="48"/>
      <c r="AJ1386" s="22">
        <v>4.1833333333333336</v>
      </c>
      <c r="AK1386">
        <v>2.3E-2</v>
      </c>
      <c r="AL1386">
        <v>0.91400000000000003</v>
      </c>
      <c r="AM1386">
        <v>39.747</v>
      </c>
      <c r="BA1386">
        <v>5.0000000000000001E-3</v>
      </c>
      <c r="BB1386">
        <v>3.629</v>
      </c>
      <c r="BD1386">
        <v>767.66800000000001</v>
      </c>
      <c r="BE1386" s="14">
        <v>606.66666666666663</v>
      </c>
    </row>
    <row r="1387" spans="1:57" x14ac:dyDescent="0.25">
      <c r="A1387" s="2" t="s">
        <v>918</v>
      </c>
      <c r="B1387" s="31">
        <v>33988</v>
      </c>
      <c r="C1387" s="11"/>
      <c r="Q1387">
        <v>21.445</v>
      </c>
      <c r="R1387" s="24">
        <v>1822.3166666666666</v>
      </c>
      <c r="S1387" s="20">
        <v>878</v>
      </c>
      <c r="T1387">
        <v>2.3E-2</v>
      </c>
      <c r="U1387">
        <v>15.519</v>
      </c>
      <c r="V1387"/>
      <c r="AC1387" s="24"/>
      <c r="AD1387" s="48"/>
      <c r="AJ1387" s="22"/>
      <c r="BA1387">
        <v>4.0000000000000001E-3</v>
      </c>
      <c r="BB1387">
        <v>2.81</v>
      </c>
      <c r="BD1387">
        <v>743.60199999999998</v>
      </c>
      <c r="BE1387" s="14">
        <v>538.33333333333337</v>
      </c>
    </row>
    <row r="1388" spans="1:57" x14ac:dyDescent="0.25">
      <c r="A1388" s="2" t="s">
        <v>918</v>
      </c>
      <c r="B1388" s="31">
        <v>33996</v>
      </c>
      <c r="C1388" s="11"/>
      <c r="R1388" s="24"/>
      <c r="S1388" s="20"/>
      <c r="V1388"/>
      <c r="AC1388" s="24"/>
      <c r="AD1388" s="48"/>
      <c r="AJ1388" s="22"/>
      <c r="BE1388" s="14">
        <v>528.33333333333337</v>
      </c>
    </row>
    <row r="1389" spans="1:57" x14ac:dyDescent="0.25">
      <c r="A1389" s="2" t="s">
        <v>918</v>
      </c>
      <c r="B1389" s="31">
        <v>34003</v>
      </c>
      <c r="C1389" s="11"/>
      <c r="Q1389">
        <v>21.338999999999999</v>
      </c>
      <c r="R1389" s="24">
        <v>1646.3900174201835</v>
      </c>
      <c r="S1389" s="20">
        <v>829.07777835749425</v>
      </c>
      <c r="T1389">
        <v>2.3E-2</v>
      </c>
      <c r="U1389">
        <v>15.212999999999999</v>
      </c>
      <c r="V1389"/>
      <c r="W1389" s="14">
        <v>3.4495600000000001E-2</v>
      </c>
      <c r="Y1389">
        <f>AA1389/W1389</f>
        <v>18037.356407494633</v>
      </c>
      <c r="AA1389" s="14">
        <v>622.20943169037184</v>
      </c>
      <c r="AC1389" s="24"/>
      <c r="AD1389" s="48"/>
      <c r="AJ1389" s="22"/>
      <c r="AQ1389" t="s">
        <v>925</v>
      </c>
      <c r="AY1389" s="14">
        <v>206.86834666712227</v>
      </c>
      <c r="AZ1389" s="14"/>
      <c r="BA1389">
        <v>4.0000000000000001E-3</v>
      </c>
      <c r="BB1389">
        <v>3.0489999999999999</v>
      </c>
      <c r="BD1389">
        <v>795.27499999999998</v>
      </c>
      <c r="BE1389" s="14"/>
    </row>
    <row r="1390" spans="1:57" x14ac:dyDescent="0.25">
      <c r="A1390" s="2" t="s">
        <v>914</v>
      </c>
      <c r="B1390" s="31">
        <v>33884</v>
      </c>
      <c r="C1390" s="11"/>
      <c r="R1390" s="23">
        <v>212.5</v>
      </c>
      <c r="S1390" s="19"/>
      <c r="V1390"/>
      <c r="AC1390" s="23">
        <v>0.69744735996325946</v>
      </c>
      <c r="AD1390" s="48"/>
      <c r="AJ1390" s="21">
        <v>2.6566666666666667</v>
      </c>
      <c r="BD1390">
        <v>374.45</v>
      </c>
      <c r="BE1390" s="14">
        <v>579.10350415093762</v>
      </c>
    </row>
    <row r="1391" spans="1:57" x14ac:dyDescent="0.25">
      <c r="A1391" s="2" t="s">
        <v>914</v>
      </c>
      <c r="B1391" s="31">
        <v>33897</v>
      </c>
      <c r="C1391" s="11"/>
      <c r="Q1391">
        <v>7.5620000000000003</v>
      </c>
      <c r="R1391" s="24">
        <v>462.16666666666663</v>
      </c>
      <c r="S1391" s="20"/>
      <c r="V1391"/>
      <c r="AC1391" s="24">
        <v>0.80091033941024758</v>
      </c>
      <c r="AD1391" s="48"/>
      <c r="AJ1391" s="22">
        <v>3.5866666666666669</v>
      </c>
      <c r="AK1391">
        <v>2.5999999999999999E-2</v>
      </c>
      <c r="AL1391">
        <v>3.794</v>
      </c>
      <c r="AM1391">
        <v>144.023</v>
      </c>
      <c r="BA1391">
        <v>1.2E-2</v>
      </c>
      <c r="BB1391">
        <v>3.7679999999999998</v>
      </c>
      <c r="BD1391">
        <v>318.11</v>
      </c>
      <c r="BE1391" s="26">
        <v>911.66666666666663</v>
      </c>
    </row>
    <row r="1392" spans="1:57" x14ac:dyDescent="0.25">
      <c r="A1392" s="2" t="s">
        <v>914</v>
      </c>
      <c r="B1392" s="31">
        <v>33911</v>
      </c>
      <c r="C1392" s="11"/>
      <c r="Q1392">
        <v>7.3680000000000003</v>
      </c>
      <c r="R1392" s="24">
        <v>746.9666666666667</v>
      </c>
      <c r="S1392" s="20"/>
      <c r="V1392"/>
      <c r="AC1392" s="24">
        <v>0.87016618597870576</v>
      </c>
      <c r="AD1392" s="48"/>
      <c r="AJ1392" s="22">
        <v>4.5366666666666671</v>
      </c>
      <c r="AK1392">
        <v>2.7E-2</v>
      </c>
      <c r="AL1392">
        <v>3.6829999999999998</v>
      </c>
      <c r="AM1392">
        <v>136.54499999999999</v>
      </c>
      <c r="BA1392">
        <v>7.0000000000000001E-3</v>
      </c>
      <c r="BB1392">
        <v>3.6850000000000001</v>
      </c>
      <c r="BD1392">
        <v>523.89700000000005</v>
      </c>
      <c r="BE1392" s="14">
        <v>780</v>
      </c>
    </row>
    <row r="1393" spans="1:57" x14ac:dyDescent="0.25">
      <c r="A1393" s="2" t="s">
        <v>914</v>
      </c>
      <c r="B1393" s="31">
        <v>33925</v>
      </c>
      <c r="C1393" s="11"/>
      <c r="Q1393">
        <v>8.7789999999999999</v>
      </c>
      <c r="R1393" s="24">
        <v>1185.95</v>
      </c>
      <c r="S1393" s="20"/>
      <c r="V1393"/>
      <c r="AC1393" s="24">
        <v>0.89863222103414986</v>
      </c>
      <c r="AD1393" s="48"/>
      <c r="AJ1393" s="22">
        <v>5.0866666666666669</v>
      </c>
      <c r="AK1393">
        <v>2.5000000000000001E-2</v>
      </c>
      <c r="AL1393">
        <v>3.2080000000000002</v>
      </c>
      <c r="AM1393">
        <v>130.273</v>
      </c>
      <c r="BA1393">
        <v>6.0000000000000001E-3</v>
      </c>
      <c r="BB1393">
        <v>5.5720000000000001</v>
      </c>
      <c r="BD1393">
        <v>883.75</v>
      </c>
      <c r="BE1393" s="14">
        <v>595</v>
      </c>
    </row>
    <row r="1394" spans="1:57" x14ac:dyDescent="0.25">
      <c r="A1394" s="2" t="s">
        <v>914</v>
      </c>
      <c r="B1394" s="31">
        <v>33932</v>
      </c>
      <c r="C1394" s="11"/>
      <c r="Q1394">
        <v>8.34</v>
      </c>
      <c r="R1394" s="24">
        <v>1096.1666666666667</v>
      </c>
      <c r="S1394" s="20">
        <v>160.83333333333334</v>
      </c>
      <c r="T1394">
        <v>1.9E-2</v>
      </c>
      <c r="U1394">
        <v>2.2149999999999999</v>
      </c>
      <c r="V1394"/>
      <c r="AC1394" s="24">
        <v>0.87513223729384271</v>
      </c>
      <c r="AD1394" s="48"/>
      <c r="AJ1394" s="22">
        <v>4.6233333333333331</v>
      </c>
      <c r="AK1394">
        <v>2.3E-2</v>
      </c>
      <c r="AL1394">
        <v>2.68</v>
      </c>
      <c r="AM1394">
        <v>117.646</v>
      </c>
      <c r="BA1394">
        <v>4.0000000000000001E-3</v>
      </c>
      <c r="BB1394">
        <v>3.0329999999999999</v>
      </c>
      <c r="BD1394">
        <v>688.18799999999999</v>
      </c>
      <c r="BE1394" s="14">
        <v>613.33333333333337</v>
      </c>
    </row>
    <row r="1395" spans="1:57" x14ac:dyDescent="0.25">
      <c r="A1395" s="2" t="s">
        <v>914</v>
      </c>
      <c r="B1395" s="31">
        <v>33939</v>
      </c>
      <c r="C1395" s="11"/>
      <c r="Q1395">
        <v>9.1739999999999995</v>
      </c>
      <c r="R1395" s="24">
        <v>1445.0833333333333</v>
      </c>
      <c r="S1395" s="20">
        <v>224</v>
      </c>
      <c r="T1395">
        <v>1.4999999999999999E-2</v>
      </c>
      <c r="U1395">
        <v>2.4830000000000001</v>
      </c>
      <c r="V1395"/>
      <c r="AC1395" s="24">
        <v>0.84595338075352899</v>
      </c>
      <c r="AD1395" s="48"/>
      <c r="AJ1395" s="22">
        <v>4.1566666666666672</v>
      </c>
      <c r="AK1395">
        <v>2.3E-2</v>
      </c>
      <c r="AL1395">
        <v>2.169</v>
      </c>
      <c r="AM1395">
        <v>94.28</v>
      </c>
      <c r="BA1395">
        <v>4.0000000000000001E-3</v>
      </c>
      <c r="BB1395">
        <v>3.948</v>
      </c>
      <c r="BD1395">
        <v>1000.5170000000001</v>
      </c>
      <c r="BE1395" s="14">
        <v>476.66666666666669</v>
      </c>
    </row>
    <row r="1396" spans="1:57" x14ac:dyDescent="0.25">
      <c r="A1396" s="2" t="s">
        <v>914</v>
      </c>
      <c r="B1396" s="31">
        <v>33946</v>
      </c>
      <c r="C1396" s="11"/>
      <c r="Q1396">
        <v>9.2059999999999995</v>
      </c>
      <c r="R1396" s="24">
        <v>1439.2166666666667</v>
      </c>
      <c r="S1396" s="20">
        <v>281.83333333333331</v>
      </c>
      <c r="T1396">
        <v>1.4999999999999999E-2</v>
      </c>
      <c r="U1396">
        <v>3.0339999999999998</v>
      </c>
      <c r="V1396"/>
      <c r="AC1396" s="24">
        <v>0.79668524835271382</v>
      </c>
      <c r="AD1396" s="48"/>
      <c r="AJ1396" s="22">
        <v>3.54</v>
      </c>
      <c r="AK1396">
        <v>2.3E-2</v>
      </c>
      <c r="AL1396">
        <v>1.7549999999999999</v>
      </c>
      <c r="AM1396">
        <v>77.207999999999998</v>
      </c>
      <c r="BA1396">
        <v>4.0000000000000001E-3</v>
      </c>
      <c r="BB1396">
        <v>3.6949999999999998</v>
      </c>
      <c r="BD1396">
        <v>955.79899999999998</v>
      </c>
      <c r="BE1396" s="14">
        <v>570</v>
      </c>
    </row>
    <row r="1397" spans="1:57" x14ac:dyDescent="0.25">
      <c r="A1397" s="2" t="s">
        <v>914</v>
      </c>
      <c r="B1397" s="31">
        <v>33953</v>
      </c>
      <c r="C1397" s="11"/>
      <c r="Q1397">
        <v>9.3930000000000007</v>
      </c>
      <c r="R1397" s="24">
        <v>1464.8333333333333</v>
      </c>
      <c r="S1397" s="20">
        <v>354.66666666666669</v>
      </c>
      <c r="T1397">
        <v>1.4999999999999999E-2</v>
      </c>
      <c r="U1397">
        <v>3.851</v>
      </c>
      <c r="V1397"/>
      <c r="AC1397" s="24">
        <v>0.77110685498914733</v>
      </c>
      <c r="AD1397" s="48"/>
      <c r="AJ1397" s="22">
        <v>3.2766666666666668</v>
      </c>
      <c r="AK1397">
        <v>2.1999999999999999E-2</v>
      </c>
      <c r="AL1397">
        <v>1.3029999999999999</v>
      </c>
      <c r="AM1397">
        <v>58.406999999999996</v>
      </c>
      <c r="BA1397">
        <v>4.0000000000000001E-3</v>
      </c>
      <c r="BB1397">
        <v>3.331</v>
      </c>
      <c r="BD1397">
        <v>922.44399999999996</v>
      </c>
      <c r="BE1397" s="14">
        <v>506.66666666666669</v>
      </c>
    </row>
    <row r="1398" spans="1:57" x14ac:dyDescent="0.25">
      <c r="A1398" s="2" t="s">
        <v>914</v>
      </c>
      <c r="B1398" s="31">
        <v>33959</v>
      </c>
      <c r="C1398" s="11"/>
      <c r="Q1398">
        <v>10.456</v>
      </c>
      <c r="R1398" s="24">
        <v>1529.8500000000001</v>
      </c>
      <c r="S1398" s="20">
        <v>432.5</v>
      </c>
      <c r="T1398">
        <v>1.4999999999999999E-2</v>
      </c>
      <c r="U1398">
        <v>4.8559999999999999</v>
      </c>
      <c r="V1398"/>
      <c r="AC1398" s="24">
        <v>0.71032625310265862</v>
      </c>
      <c r="AD1398" s="48"/>
      <c r="AJ1398" s="22">
        <v>2.7533333333333334</v>
      </c>
      <c r="AK1398">
        <v>0.02</v>
      </c>
      <c r="AL1398">
        <v>1.1759999999999999</v>
      </c>
      <c r="AM1398">
        <v>58.872</v>
      </c>
      <c r="BA1398">
        <v>4.0000000000000001E-3</v>
      </c>
      <c r="BB1398">
        <v>3.3159999999999998</v>
      </c>
      <c r="BD1398">
        <v>914.29600000000005</v>
      </c>
      <c r="BE1398" s="14">
        <v>523.33333333333337</v>
      </c>
    </row>
    <row r="1399" spans="1:57" x14ac:dyDescent="0.25">
      <c r="A1399" s="2" t="s">
        <v>914</v>
      </c>
      <c r="B1399" s="31">
        <v>33967</v>
      </c>
      <c r="C1399" s="11"/>
      <c r="Q1399">
        <v>10.183999999999999</v>
      </c>
      <c r="R1399" s="24">
        <v>1615.8833333333332</v>
      </c>
      <c r="S1399" s="20">
        <v>568.11666666666667</v>
      </c>
      <c r="T1399">
        <v>1.4E-2</v>
      </c>
      <c r="U1399">
        <v>5.798</v>
      </c>
      <c r="V1399"/>
      <c r="AC1399" s="24">
        <v>0.77619944428056498</v>
      </c>
      <c r="AD1399" s="48"/>
      <c r="AJ1399" s="22">
        <v>3.3266666666666667</v>
      </c>
      <c r="AK1399">
        <v>1.6E-2</v>
      </c>
      <c r="AL1399">
        <v>0.378</v>
      </c>
      <c r="AM1399">
        <v>24.048999999999999</v>
      </c>
      <c r="BA1399">
        <v>3.0000000000000001E-3</v>
      </c>
      <c r="BB1399">
        <v>2.5529999999999999</v>
      </c>
      <c r="BD1399">
        <v>881.42899999999997</v>
      </c>
      <c r="BE1399" s="14">
        <v>533.33333333333337</v>
      </c>
    </row>
    <row r="1400" spans="1:57" x14ac:dyDescent="0.25">
      <c r="A1400" s="2" t="s">
        <v>914</v>
      </c>
      <c r="B1400" s="31">
        <v>33974</v>
      </c>
      <c r="C1400" s="11"/>
      <c r="Q1400">
        <v>9.9139999999999997</v>
      </c>
      <c r="R1400" s="24">
        <v>1409.75</v>
      </c>
      <c r="S1400" s="20">
        <v>547.16666666666663</v>
      </c>
      <c r="T1400">
        <v>1.4999999999999999E-2</v>
      </c>
      <c r="U1400">
        <v>6.2290000000000001</v>
      </c>
      <c r="V1400"/>
      <c r="AC1400" s="24">
        <v>0.71292162015429827</v>
      </c>
      <c r="AD1400" s="48"/>
      <c r="AJ1400" s="22">
        <v>2.7733333333333334</v>
      </c>
      <c r="AK1400">
        <v>1.9E-2</v>
      </c>
      <c r="AL1400">
        <v>0.68300000000000005</v>
      </c>
      <c r="AM1400">
        <v>36.311</v>
      </c>
      <c r="BA1400">
        <v>3.0000000000000001E-3</v>
      </c>
      <c r="BB1400">
        <v>2.056</v>
      </c>
      <c r="BD1400">
        <v>649.86099999999999</v>
      </c>
      <c r="BE1400" s="14">
        <v>586.66666666666663</v>
      </c>
    </row>
    <row r="1401" spans="1:57" x14ac:dyDescent="0.25">
      <c r="A1401" s="2" t="s">
        <v>914</v>
      </c>
      <c r="B1401" s="31">
        <v>33981</v>
      </c>
      <c r="C1401" s="11"/>
      <c r="Q1401">
        <v>12.67</v>
      </c>
      <c r="R1401" s="24">
        <v>1614.5</v>
      </c>
      <c r="S1401" s="20">
        <v>695.33333333333326</v>
      </c>
      <c r="T1401">
        <v>1.4E-2</v>
      </c>
      <c r="U1401">
        <v>6.9409999999999998</v>
      </c>
      <c r="V1401"/>
      <c r="AC1401" s="24">
        <v>0.6733937623880466</v>
      </c>
      <c r="AD1401" s="48"/>
      <c r="AJ1401" s="22">
        <v>2.4866666666666668</v>
      </c>
      <c r="BA1401">
        <v>5.0000000000000001E-3</v>
      </c>
      <c r="BB1401">
        <v>3.948</v>
      </c>
      <c r="BD1401">
        <v>701.34799999999996</v>
      </c>
      <c r="BE1401" s="14">
        <v>568.33333333333337</v>
      </c>
    </row>
    <row r="1402" spans="1:57" x14ac:dyDescent="0.25">
      <c r="A1402" s="2" t="s">
        <v>914</v>
      </c>
      <c r="B1402" s="31">
        <v>33988</v>
      </c>
      <c r="C1402" s="11"/>
      <c r="Q1402">
        <v>10.015000000000001</v>
      </c>
      <c r="R1402" s="24">
        <v>1434.5833333333333</v>
      </c>
      <c r="S1402" s="20">
        <v>628.83333333333337</v>
      </c>
      <c r="T1402">
        <v>1.4999999999999999E-2</v>
      </c>
      <c r="U1402">
        <v>7.0839999999999996</v>
      </c>
      <c r="V1402"/>
      <c r="AC1402" s="24"/>
      <c r="AD1402" s="48"/>
      <c r="AJ1402" s="22"/>
      <c r="BA1402">
        <v>2E-3</v>
      </c>
      <c r="BB1402">
        <v>1.321</v>
      </c>
      <c r="BD1402">
        <v>630.32899999999995</v>
      </c>
      <c r="BE1402" s="14">
        <v>591.66666666666663</v>
      </c>
    </row>
    <row r="1403" spans="1:57" x14ac:dyDescent="0.25">
      <c r="A1403" s="2" t="s">
        <v>914</v>
      </c>
      <c r="B1403" s="31">
        <v>33996</v>
      </c>
      <c r="C1403" s="11"/>
      <c r="R1403" s="24"/>
      <c r="S1403" s="20"/>
      <c r="V1403"/>
      <c r="AC1403" s="24"/>
      <c r="AD1403" s="48"/>
      <c r="AJ1403" s="22"/>
      <c r="BE1403" s="14">
        <v>533.33333333333337</v>
      </c>
    </row>
    <row r="1404" spans="1:57" x14ac:dyDescent="0.25">
      <c r="A1404" s="2" t="s">
        <v>914</v>
      </c>
      <c r="B1404" s="31">
        <v>34003</v>
      </c>
      <c r="C1404" s="11"/>
      <c r="Q1404">
        <v>10.082000000000001</v>
      </c>
      <c r="R1404" s="24">
        <v>1315.8163520276673</v>
      </c>
      <c r="S1404" s="20">
        <v>641.63200994082172</v>
      </c>
      <c r="T1404">
        <v>1.4999999999999999E-2</v>
      </c>
      <c r="U1404">
        <v>7.1710000000000003</v>
      </c>
      <c r="V1404"/>
      <c r="W1404" s="14">
        <v>2.87444E-2</v>
      </c>
      <c r="Y1404">
        <f>AA1404/W1404</f>
        <v>15929.800815081882</v>
      </c>
      <c r="AA1404" s="14">
        <v>457.89256654903966</v>
      </c>
      <c r="AC1404" s="24"/>
      <c r="AD1404" s="48"/>
      <c r="AJ1404" s="22"/>
      <c r="AQ1404" t="s">
        <v>925</v>
      </c>
      <c r="AY1404" s="14">
        <v>183.73944339178206</v>
      </c>
      <c r="AZ1404" s="14"/>
      <c r="BA1404">
        <v>2E-3</v>
      </c>
      <c r="BB1404">
        <v>1.3779999999999999</v>
      </c>
      <c r="BD1404">
        <v>656.35699999999997</v>
      </c>
      <c r="BE1404" s="14"/>
    </row>
    <row r="1405" spans="1:57" x14ac:dyDescent="0.25">
      <c r="A1405" s="2" t="s">
        <v>144</v>
      </c>
      <c r="B1405" s="31">
        <v>41386</v>
      </c>
      <c r="C1405" s="11" t="s">
        <v>829</v>
      </c>
      <c r="V1405"/>
      <c r="AB1405">
        <v>3.8</v>
      </c>
      <c r="AI1405">
        <v>2</v>
      </c>
      <c r="AU1405">
        <v>17.5</v>
      </c>
      <c r="BE1405" s="14">
        <v>544.98416913295068</v>
      </c>
    </row>
    <row r="1406" spans="1:57" x14ac:dyDescent="0.25">
      <c r="A1406" s="2" t="s">
        <v>144</v>
      </c>
      <c r="B1406" s="31">
        <v>41387</v>
      </c>
      <c r="C1406" s="11" t="s">
        <v>829</v>
      </c>
      <c r="E1406">
        <v>380.8</v>
      </c>
      <c r="F1406">
        <v>0.27400000000000002</v>
      </c>
      <c r="G1406">
        <v>0.27800000000000002</v>
      </c>
      <c r="H1406">
        <v>0.26950000000000002</v>
      </c>
      <c r="I1406">
        <v>0.26974999999999999</v>
      </c>
      <c r="J1406">
        <v>0.25724999999999998</v>
      </c>
      <c r="K1406">
        <v>0.24424999999999999</v>
      </c>
      <c r="L1406">
        <v>0.15075</v>
      </c>
      <c r="M1406">
        <v>0.1605</v>
      </c>
      <c r="V1406"/>
    </row>
    <row r="1407" spans="1:57" x14ac:dyDescent="0.25">
      <c r="A1407" s="2" t="s">
        <v>144</v>
      </c>
      <c r="B1407" s="31">
        <v>41394</v>
      </c>
      <c r="C1407" s="11" t="s">
        <v>829</v>
      </c>
      <c r="E1407">
        <v>375.8</v>
      </c>
      <c r="F1407">
        <v>0.25724999999999998</v>
      </c>
      <c r="G1407">
        <v>0.27424999999999999</v>
      </c>
      <c r="H1407">
        <v>0.27150000000000002</v>
      </c>
      <c r="I1407">
        <v>0.26624999999999999</v>
      </c>
      <c r="J1407">
        <v>0.25624999999999998</v>
      </c>
      <c r="K1407">
        <v>0.24324999999999999</v>
      </c>
      <c r="L1407">
        <v>0.15049999999999999</v>
      </c>
      <c r="M1407">
        <v>0.15975</v>
      </c>
      <c r="V1407"/>
    </row>
    <row r="1408" spans="1:57" x14ac:dyDescent="0.25">
      <c r="A1408" s="2" t="s">
        <v>144</v>
      </c>
      <c r="B1408" s="31">
        <v>41396</v>
      </c>
      <c r="C1408" s="11" t="s">
        <v>829</v>
      </c>
      <c r="V1408"/>
      <c r="AB1408">
        <v>4.8499999999999996</v>
      </c>
      <c r="AI1408">
        <v>3.65</v>
      </c>
      <c r="AU1408">
        <v>22</v>
      </c>
    </row>
    <row r="1409" spans="1:57" x14ac:dyDescent="0.25">
      <c r="A1409" s="2" t="s">
        <v>144</v>
      </c>
      <c r="B1409" s="31">
        <v>41397</v>
      </c>
      <c r="C1409" s="11" t="s">
        <v>829</v>
      </c>
      <c r="V1409"/>
      <c r="AC1409">
        <v>0.20626179238460601</v>
      </c>
    </row>
    <row r="1410" spans="1:57" x14ac:dyDescent="0.25">
      <c r="A1410" s="2" t="s">
        <v>144</v>
      </c>
      <c r="B1410" s="31">
        <v>41408</v>
      </c>
      <c r="C1410" s="11" t="s">
        <v>829</v>
      </c>
      <c r="E1410">
        <v>369.85</v>
      </c>
      <c r="F1410">
        <v>0.24299999999999999</v>
      </c>
      <c r="G1410">
        <v>0.26274999999999998</v>
      </c>
      <c r="H1410">
        <v>0.26800000000000002</v>
      </c>
      <c r="I1410">
        <v>0.26424999999999998</v>
      </c>
      <c r="J1410">
        <v>0.25574999999999998</v>
      </c>
      <c r="K1410">
        <v>0.2455</v>
      </c>
      <c r="L1410">
        <v>0.14974999999999999</v>
      </c>
      <c r="M1410">
        <v>0.16025</v>
      </c>
      <c r="V1410"/>
      <c r="AC1410">
        <v>0.386733682242416</v>
      </c>
    </row>
    <row r="1411" spans="1:57" x14ac:dyDescent="0.25">
      <c r="A1411" s="2" t="s">
        <v>144</v>
      </c>
      <c r="B1411" s="31">
        <v>41410</v>
      </c>
      <c r="C1411" s="11" t="s">
        <v>829</v>
      </c>
      <c r="V1411"/>
      <c r="AB1411">
        <v>6.15</v>
      </c>
      <c r="AI1411">
        <v>5</v>
      </c>
      <c r="AU1411">
        <v>24.5</v>
      </c>
    </row>
    <row r="1412" spans="1:57" x14ac:dyDescent="0.25">
      <c r="A1412" s="2" t="s">
        <v>144</v>
      </c>
      <c r="B1412" s="31">
        <v>41423</v>
      </c>
      <c r="C1412" s="11" t="s">
        <v>829</v>
      </c>
      <c r="E1412">
        <v>388.47500000000002</v>
      </c>
      <c r="F1412">
        <v>0.29262500000000002</v>
      </c>
      <c r="G1412">
        <v>0.28549999999999998</v>
      </c>
      <c r="H1412">
        <v>0.27524999999999999</v>
      </c>
      <c r="I1412">
        <v>0.26774999999999999</v>
      </c>
      <c r="J1412">
        <v>0.26200000000000001</v>
      </c>
      <c r="K1412">
        <v>0.24725</v>
      </c>
      <c r="L1412">
        <v>0.15</v>
      </c>
      <c r="M1412">
        <v>0.16200000000000001</v>
      </c>
      <c r="V1412"/>
      <c r="AB1412">
        <v>7.1</v>
      </c>
      <c r="AI1412">
        <v>6</v>
      </c>
    </row>
    <row r="1413" spans="1:57" x14ac:dyDescent="0.25">
      <c r="A1413" s="2" t="s">
        <v>144</v>
      </c>
      <c r="B1413" s="31">
        <v>41425</v>
      </c>
      <c r="C1413" s="11" t="s">
        <v>829</v>
      </c>
      <c r="V1413"/>
      <c r="AC1413">
        <v>0.71538622626480897</v>
      </c>
      <c r="AU1413">
        <v>24.5</v>
      </c>
    </row>
    <row r="1414" spans="1:57" x14ac:dyDescent="0.25">
      <c r="A1414" s="2" t="s">
        <v>144</v>
      </c>
      <c r="B1414" s="31">
        <v>41436</v>
      </c>
      <c r="C1414" s="11" t="s">
        <v>829</v>
      </c>
      <c r="E1414">
        <v>386.42500000000001</v>
      </c>
      <c r="F1414">
        <v>0.29462500000000003</v>
      </c>
      <c r="G1414">
        <v>0.28275</v>
      </c>
      <c r="H1414">
        <v>0.27400000000000002</v>
      </c>
      <c r="I1414">
        <v>0.26374999999999998</v>
      </c>
      <c r="J1414">
        <v>0.26324999999999998</v>
      </c>
      <c r="K1414">
        <v>0.2445</v>
      </c>
      <c r="L1414">
        <v>0.14874999999999999</v>
      </c>
      <c r="M1414">
        <v>0.1605</v>
      </c>
      <c r="V1414"/>
    </row>
    <row r="1415" spans="1:57" x14ac:dyDescent="0.25">
      <c r="A1415" s="2" t="s">
        <v>144</v>
      </c>
      <c r="B1415" s="31">
        <v>41438</v>
      </c>
      <c r="C1415" s="11" t="s">
        <v>829</v>
      </c>
      <c r="V1415"/>
      <c r="AB1415">
        <v>8</v>
      </c>
      <c r="AC1415">
        <v>0.78251304406894995</v>
      </c>
      <c r="AI1415">
        <v>7</v>
      </c>
      <c r="AU1415">
        <v>25.25</v>
      </c>
    </row>
    <row r="1416" spans="1:57" x14ac:dyDescent="0.25">
      <c r="A1416" s="2" t="s">
        <v>144</v>
      </c>
      <c r="B1416" s="31">
        <v>41450</v>
      </c>
      <c r="C1416" s="11" t="s">
        <v>829</v>
      </c>
      <c r="E1416">
        <v>453.45</v>
      </c>
      <c r="F1416">
        <v>0.33</v>
      </c>
      <c r="G1416">
        <v>0.3</v>
      </c>
      <c r="H1416">
        <v>0.30149999999999999</v>
      </c>
      <c r="I1416">
        <v>0.30675000000000002</v>
      </c>
      <c r="J1416">
        <v>0.32600000000000001</v>
      </c>
      <c r="K1416">
        <v>0.29825000000000002</v>
      </c>
      <c r="L1416">
        <v>0.21525</v>
      </c>
      <c r="M1416">
        <v>0.1895</v>
      </c>
      <c r="V1416"/>
      <c r="AB1416">
        <v>8.4</v>
      </c>
      <c r="AC1416">
        <v>0.93878488621598499</v>
      </c>
      <c r="AI1416">
        <v>7.2</v>
      </c>
    </row>
    <row r="1417" spans="1:57" x14ac:dyDescent="0.25">
      <c r="A1417" s="2" t="s">
        <v>144</v>
      </c>
      <c r="B1417" s="31">
        <v>41457</v>
      </c>
      <c r="C1417" s="11" t="s">
        <v>829</v>
      </c>
      <c r="V1417"/>
      <c r="AU1417">
        <v>27.75</v>
      </c>
    </row>
    <row r="1418" spans="1:57" x14ac:dyDescent="0.25">
      <c r="A1418" s="2" t="s">
        <v>144</v>
      </c>
      <c r="B1418" s="31">
        <v>41459</v>
      </c>
      <c r="C1418" s="11" t="s">
        <v>829</v>
      </c>
      <c r="R1418">
        <v>234.355357142857</v>
      </c>
      <c r="S1418">
        <v>0</v>
      </c>
      <c r="V1418"/>
      <c r="AA1418">
        <v>0</v>
      </c>
      <c r="AJ1418">
        <v>2.502449537778606</v>
      </c>
      <c r="AM1418">
        <v>140.838364186044</v>
      </c>
      <c r="AP1418">
        <f>AJ1418*1000000/AM1418</f>
        <v>17768.237740058754</v>
      </c>
      <c r="AV1418">
        <v>161.90476190476201</v>
      </c>
      <c r="AY1418">
        <v>0</v>
      </c>
      <c r="BD1418">
        <v>90.947203141502399</v>
      </c>
      <c r="BE1418">
        <v>1458.80952380952</v>
      </c>
    </row>
    <row r="1419" spans="1:57" x14ac:dyDescent="0.25">
      <c r="A1419" s="2" t="s">
        <v>144</v>
      </c>
      <c r="B1419" s="31">
        <v>41465</v>
      </c>
      <c r="C1419" s="11" t="s">
        <v>829</v>
      </c>
      <c r="V1419"/>
      <c r="AB1419">
        <v>9</v>
      </c>
      <c r="AI1419">
        <v>8</v>
      </c>
      <c r="AU1419">
        <v>28.25</v>
      </c>
    </row>
    <row r="1420" spans="1:57" x14ac:dyDescent="0.25">
      <c r="A1420" s="2" t="s">
        <v>144</v>
      </c>
      <c r="B1420" s="31">
        <v>41466</v>
      </c>
      <c r="C1420" s="11" t="s">
        <v>829</v>
      </c>
      <c r="E1420">
        <v>441.75</v>
      </c>
      <c r="F1420">
        <v>0.29325000000000001</v>
      </c>
      <c r="G1420">
        <v>0.28699999999999998</v>
      </c>
      <c r="H1420">
        <v>0.28949999999999998</v>
      </c>
      <c r="I1420">
        <v>0.29799999999999999</v>
      </c>
      <c r="J1420">
        <v>0.3175</v>
      </c>
      <c r="K1420">
        <v>0.30049999999999999</v>
      </c>
      <c r="L1420">
        <v>0.2155</v>
      </c>
      <c r="M1420">
        <v>0.20749999999999999</v>
      </c>
      <c r="V1420"/>
      <c r="AC1420">
        <v>0.96968235577983497</v>
      </c>
    </row>
    <row r="1421" spans="1:57" x14ac:dyDescent="0.25">
      <c r="A1421" s="2" t="s">
        <v>144</v>
      </c>
      <c r="B1421" s="31">
        <v>41481</v>
      </c>
      <c r="C1421" s="11" t="s">
        <v>829</v>
      </c>
      <c r="V1421"/>
      <c r="AU1421">
        <v>30</v>
      </c>
    </row>
    <row r="1422" spans="1:57" x14ac:dyDescent="0.25">
      <c r="A1422" s="2" t="s">
        <v>144</v>
      </c>
      <c r="B1422" s="31">
        <v>41484</v>
      </c>
      <c r="C1422" s="11" t="s">
        <v>829</v>
      </c>
      <c r="V1422"/>
      <c r="AB1422">
        <v>9.9499999999999993</v>
      </c>
      <c r="AC1422">
        <v>0.98328895437486197</v>
      </c>
      <c r="AI1422">
        <v>8.8000000000000007</v>
      </c>
    </row>
    <row r="1423" spans="1:57" x14ac:dyDescent="0.25">
      <c r="A1423" s="2" t="s">
        <v>144</v>
      </c>
      <c r="B1423" s="31">
        <v>41485</v>
      </c>
      <c r="C1423" s="11" t="s">
        <v>829</v>
      </c>
      <c r="E1423">
        <v>428.35</v>
      </c>
      <c r="F1423">
        <v>0.27800000000000002</v>
      </c>
      <c r="G1423">
        <v>0.27575</v>
      </c>
      <c r="H1423">
        <v>0.28100000000000003</v>
      </c>
      <c r="I1423">
        <v>0.28549999999999998</v>
      </c>
      <c r="J1423">
        <v>0.30675000000000002</v>
      </c>
      <c r="K1423">
        <v>0.29449999999999998</v>
      </c>
      <c r="L1423">
        <v>0.20699999999999999</v>
      </c>
      <c r="M1423">
        <v>0.21325</v>
      </c>
      <c r="V1423"/>
    </row>
    <row r="1424" spans="1:57" x14ac:dyDescent="0.25">
      <c r="A1424" s="2" t="s">
        <v>144</v>
      </c>
      <c r="B1424" s="31">
        <v>41495</v>
      </c>
      <c r="C1424" s="11" t="s">
        <v>829</v>
      </c>
      <c r="V1424"/>
      <c r="AU1424">
        <v>31</v>
      </c>
    </row>
    <row r="1425" spans="1:57" x14ac:dyDescent="0.25">
      <c r="A1425" s="2" t="s">
        <v>144</v>
      </c>
      <c r="B1425" s="31">
        <v>41500</v>
      </c>
      <c r="C1425" s="11" t="s">
        <v>829</v>
      </c>
      <c r="V1425"/>
      <c r="AB1425">
        <v>10.5</v>
      </c>
      <c r="AI1425">
        <v>9.4</v>
      </c>
    </row>
    <row r="1426" spans="1:57" x14ac:dyDescent="0.25">
      <c r="A1426" s="2" t="s">
        <v>144</v>
      </c>
      <c r="B1426" s="31">
        <v>41515</v>
      </c>
      <c r="C1426" s="11" t="s">
        <v>829</v>
      </c>
      <c r="E1426">
        <v>396.375</v>
      </c>
      <c r="F1426">
        <v>0.231125</v>
      </c>
      <c r="G1426">
        <v>0.251</v>
      </c>
      <c r="H1426">
        <v>0.2545</v>
      </c>
      <c r="I1426">
        <v>0.26924999999999999</v>
      </c>
      <c r="J1426">
        <v>0.27150000000000002</v>
      </c>
      <c r="K1426">
        <v>0.29475000000000001</v>
      </c>
      <c r="L1426">
        <v>0.19675000000000001</v>
      </c>
      <c r="M1426">
        <v>0.21299999999999999</v>
      </c>
      <c r="V1426"/>
    </row>
    <row r="1427" spans="1:57" x14ac:dyDescent="0.25">
      <c r="A1427" s="2" t="s">
        <v>144</v>
      </c>
      <c r="B1427" s="31">
        <v>41516</v>
      </c>
      <c r="C1427" s="11" t="s">
        <v>829</v>
      </c>
      <c r="V1427"/>
      <c r="AB1427">
        <v>11.45</v>
      </c>
      <c r="AC1427">
        <v>0.953020083036489</v>
      </c>
      <c r="AI1427">
        <v>10.35</v>
      </c>
    </row>
    <row r="1428" spans="1:57" x14ac:dyDescent="0.25">
      <c r="A1428" s="2" t="s">
        <v>144</v>
      </c>
      <c r="B1428" s="31">
        <v>41520</v>
      </c>
      <c r="C1428" s="11" t="s">
        <v>829</v>
      </c>
      <c r="R1428">
        <v>609.67261904761904</v>
      </c>
      <c r="S1428">
        <v>0</v>
      </c>
      <c r="V1428"/>
      <c r="AA1428">
        <v>0</v>
      </c>
      <c r="AJ1428">
        <v>6.2297217591156864</v>
      </c>
      <c r="AM1428">
        <v>281.02364980034002</v>
      </c>
      <c r="AP1428">
        <f>AJ1428*1000000/AM1428</f>
        <v>22167.962602228465</v>
      </c>
      <c r="AV1428">
        <v>158.333333333333</v>
      </c>
      <c r="AY1428">
        <v>0</v>
      </c>
      <c r="BD1428">
        <v>231.56315159475099</v>
      </c>
      <c r="BE1428">
        <v>1138.86904761905</v>
      </c>
    </row>
    <row r="1429" spans="1:57" x14ac:dyDescent="0.25">
      <c r="A1429" s="2" t="s">
        <v>144</v>
      </c>
      <c r="B1429" s="31">
        <v>41526</v>
      </c>
      <c r="C1429" s="11" t="s">
        <v>829</v>
      </c>
      <c r="V1429"/>
      <c r="AB1429">
        <v>12</v>
      </c>
      <c r="AI1429">
        <v>10.95</v>
      </c>
    </row>
    <row r="1430" spans="1:57" x14ac:dyDescent="0.25">
      <c r="A1430" s="2" t="s">
        <v>144</v>
      </c>
      <c r="B1430" s="31">
        <v>41527</v>
      </c>
      <c r="C1430" s="11" t="s">
        <v>829</v>
      </c>
      <c r="V1430"/>
      <c r="AC1430">
        <v>0.99062486810363204</v>
      </c>
    </row>
    <row r="1431" spans="1:57" x14ac:dyDescent="0.25">
      <c r="A1431" s="2" t="s">
        <v>144</v>
      </c>
      <c r="B1431" s="31">
        <v>41530</v>
      </c>
      <c r="C1431" s="11" t="s">
        <v>829</v>
      </c>
      <c r="V1431"/>
      <c r="AU1431">
        <v>32.75</v>
      </c>
    </row>
    <row r="1432" spans="1:57" x14ac:dyDescent="0.25">
      <c r="A1432" s="2" t="s">
        <v>144</v>
      </c>
      <c r="B1432" s="31">
        <v>41533</v>
      </c>
      <c r="C1432" s="11" t="s">
        <v>829</v>
      </c>
      <c r="E1432">
        <v>357.2</v>
      </c>
      <c r="F1432">
        <v>0.185</v>
      </c>
      <c r="G1432">
        <v>0.21249999999999999</v>
      </c>
      <c r="H1432">
        <v>0.2235</v>
      </c>
      <c r="I1432">
        <v>0.23050000000000001</v>
      </c>
      <c r="J1432">
        <v>0.26350000000000001</v>
      </c>
      <c r="K1432">
        <v>0.28125</v>
      </c>
      <c r="L1432">
        <v>0.18325</v>
      </c>
      <c r="M1432">
        <v>0.20649999999999999</v>
      </c>
      <c r="V1432"/>
    </row>
    <row r="1433" spans="1:57" x14ac:dyDescent="0.25">
      <c r="A1433" s="2" t="s">
        <v>144</v>
      </c>
      <c r="B1433" s="31">
        <v>41542</v>
      </c>
      <c r="C1433" s="11" t="s">
        <v>829</v>
      </c>
      <c r="E1433">
        <v>373.1</v>
      </c>
      <c r="F1433">
        <v>0.23974999999999999</v>
      </c>
      <c r="G1433">
        <v>0.248</v>
      </c>
      <c r="H1433">
        <v>0.23050000000000001</v>
      </c>
      <c r="I1433">
        <v>0.22950000000000001</v>
      </c>
      <c r="J1433">
        <v>0.26100000000000001</v>
      </c>
      <c r="K1433">
        <v>0.27350000000000002</v>
      </c>
      <c r="L1433">
        <v>0.17924999999999999</v>
      </c>
      <c r="M1433">
        <v>0.20399999999999999</v>
      </c>
      <c r="V1433"/>
    </row>
    <row r="1434" spans="1:57" x14ac:dyDescent="0.25">
      <c r="A1434" s="2" t="s">
        <v>144</v>
      </c>
      <c r="B1434" s="31">
        <v>41544</v>
      </c>
      <c r="C1434" s="11" t="s">
        <v>829</v>
      </c>
      <c r="V1434"/>
      <c r="AB1434">
        <v>13.1</v>
      </c>
      <c r="AI1434">
        <v>12.05</v>
      </c>
    </row>
    <row r="1435" spans="1:57" x14ac:dyDescent="0.25">
      <c r="A1435" s="2" t="s">
        <v>144</v>
      </c>
      <c r="B1435" s="31">
        <v>41548</v>
      </c>
      <c r="C1435" s="11" t="s">
        <v>829</v>
      </c>
      <c r="E1435">
        <v>374.55</v>
      </c>
      <c r="F1435">
        <v>0.24975</v>
      </c>
      <c r="G1435">
        <v>0.24675</v>
      </c>
      <c r="H1435">
        <v>0.23150000000000001</v>
      </c>
      <c r="I1435">
        <v>0.23225000000000001</v>
      </c>
      <c r="J1435">
        <v>0.25800000000000001</v>
      </c>
      <c r="K1435">
        <v>0.27250000000000002</v>
      </c>
      <c r="L1435">
        <v>0.17649999999999999</v>
      </c>
      <c r="M1435">
        <v>0.20549999999999999</v>
      </c>
      <c r="V1435"/>
    </row>
    <row r="1436" spans="1:57" x14ac:dyDescent="0.25">
      <c r="A1436" s="2" t="s">
        <v>144</v>
      </c>
      <c r="B1436" s="31">
        <v>41555</v>
      </c>
      <c r="C1436" s="11" t="s">
        <v>829</v>
      </c>
      <c r="E1436">
        <v>349.75</v>
      </c>
      <c r="F1436">
        <v>0.19400000000000001</v>
      </c>
      <c r="G1436">
        <v>0.22450000000000001</v>
      </c>
      <c r="H1436">
        <v>0.224</v>
      </c>
      <c r="I1436">
        <v>0.22525000000000001</v>
      </c>
      <c r="J1436">
        <v>0.2495</v>
      </c>
      <c r="K1436">
        <v>0.26100000000000001</v>
      </c>
      <c r="L1436">
        <v>0.17125000000000001</v>
      </c>
      <c r="M1436">
        <v>0.19925000000000001</v>
      </c>
      <c r="V1436"/>
    </row>
    <row r="1437" spans="1:57" x14ac:dyDescent="0.25">
      <c r="A1437" s="2" t="s">
        <v>144</v>
      </c>
      <c r="B1437" s="31">
        <v>41558</v>
      </c>
      <c r="C1437" s="11" t="s">
        <v>829</v>
      </c>
      <c r="V1437"/>
      <c r="AB1437">
        <v>14.15</v>
      </c>
      <c r="AI1437">
        <v>13.05</v>
      </c>
      <c r="AU1437">
        <v>38</v>
      </c>
    </row>
    <row r="1438" spans="1:57" x14ac:dyDescent="0.25">
      <c r="A1438" s="2" t="s">
        <v>144</v>
      </c>
      <c r="B1438" s="31">
        <v>41562</v>
      </c>
      <c r="C1438" s="11" t="s">
        <v>829</v>
      </c>
      <c r="E1438">
        <v>333.95</v>
      </c>
      <c r="F1438">
        <v>0.16675000000000001</v>
      </c>
      <c r="G1438">
        <v>0.21049999999999999</v>
      </c>
      <c r="H1438">
        <v>0.21199999999999999</v>
      </c>
      <c r="I1438">
        <v>0.21575</v>
      </c>
      <c r="J1438">
        <v>0.24424999999999999</v>
      </c>
      <c r="K1438">
        <v>0.25474999999999998</v>
      </c>
      <c r="L1438">
        <v>0.16750000000000001</v>
      </c>
      <c r="M1438">
        <v>0.19825000000000001</v>
      </c>
      <c r="V1438"/>
    </row>
    <row r="1439" spans="1:57" x14ac:dyDescent="0.25">
      <c r="A1439" s="2" t="s">
        <v>144</v>
      </c>
      <c r="B1439" s="31">
        <v>41563</v>
      </c>
      <c r="C1439" s="11" t="s">
        <v>829</v>
      </c>
      <c r="V1439"/>
      <c r="AC1439">
        <v>0.98432135269325705</v>
      </c>
    </row>
    <row r="1440" spans="1:57" x14ac:dyDescent="0.25">
      <c r="A1440" s="2" t="s">
        <v>144</v>
      </c>
      <c r="B1440" s="31">
        <v>41569</v>
      </c>
      <c r="C1440" s="11" t="s">
        <v>829</v>
      </c>
      <c r="E1440">
        <v>297</v>
      </c>
      <c r="F1440">
        <v>0.11525000000000001</v>
      </c>
      <c r="G1440">
        <v>0.18124999999999999</v>
      </c>
      <c r="H1440">
        <v>0.17449999999999999</v>
      </c>
      <c r="I1440">
        <v>0.184</v>
      </c>
      <c r="J1440">
        <v>0.23050000000000001</v>
      </c>
      <c r="K1440">
        <v>0.24299999999999999</v>
      </c>
      <c r="L1440">
        <v>0.16225000000000001</v>
      </c>
      <c r="M1440">
        <v>0.19425000000000001</v>
      </c>
      <c r="R1440">
        <v>1221.18210111297</v>
      </c>
      <c r="S1440">
        <v>0</v>
      </c>
      <c r="V1440"/>
      <c r="AA1440">
        <v>0</v>
      </c>
      <c r="AJ1440">
        <v>8.5109124018762792</v>
      </c>
      <c r="AM1440">
        <v>389.02832991347998</v>
      </c>
      <c r="AP1440">
        <f>AJ1440*1000000/AM1440</f>
        <v>21877.358915658173</v>
      </c>
      <c r="AV1440">
        <v>145.23809523809501</v>
      </c>
      <c r="AY1440">
        <v>0</v>
      </c>
      <c r="BD1440">
        <v>663.07911529926503</v>
      </c>
      <c r="BE1440">
        <v>687.55952380952397</v>
      </c>
    </row>
    <row r="1441" spans="1:57" x14ac:dyDescent="0.25">
      <c r="A1441" s="2" t="s">
        <v>144</v>
      </c>
      <c r="B1441" s="31">
        <v>41570</v>
      </c>
      <c r="C1441" s="11" t="s">
        <v>829</v>
      </c>
      <c r="V1441"/>
      <c r="AB1441">
        <v>14.25</v>
      </c>
      <c r="AI1441">
        <v>13.3</v>
      </c>
    </row>
    <row r="1442" spans="1:57" x14ac:dyDescent="0.25">
      <c r="A1442" s="2" t="s">
        <v>144</v>
      </c>
      <c r="B1442" s="31">
        <v>41576</v>
      </c>
      <c r="C1442" s="11" t="s">
        <v>829</v>
      </c>
      <c r="E1442">
        <v>272.2</v>
      </c>
      <c r="F1442">
        <v>0.10775</v>
      </c>
      <c r="G1442">
        <v>0.16325000000000001</v>
      </c>
      <c r="H1442">
        <v>0.15049999999999999</v>
      </c>
      <c r="I1442">
        <v>0.15825</v>
      </c>
      <c r="J1442">
        <v>0.20549999999999999</v>
      </c>
      <c r="K1442">
        <v>0.22625000000000001</v>
      </c>
      <c r="L1442">
        <v>0.15675</v>
      </c>
      <c r="M1442">
        <v>0.19275</v>
      </c>
      <c r="V1442"/>
      <c r="AB1442">
        <v>14.25</v>
      </c>
      <c r="AI1442">
        <v>14.25</v>
      </c>
      <c r="AU1442">
        <v>44</v>
      </c>
    </row>
    <row r="1443" spans="1:57" x14ac:dyDescent="0.25">
      <c r="A1443" s="2" t="s">
        <v>144</v>
      </c>
      <c r="B1443" s="31">
        <v>41582</v>
      </c>
      <c r="C1443" s="11" t="s">
        <v>829</v>
      </c>
      <c r="R1443">
        <v>1741.3625136754099</v>
      </c>
      <c r="S1443">
        <v>56.036515752003197</v>
      </c>
      <c r="V1443"/>
      <c r="AA1443">
        <v>0</v>
      </c>
      <c r="AJ1443">
        <v>7.4113192025728098</v>
      </c>
      <c r="AM1443">
        <v>413.13664491871401</v>
      </c>
      <c r="AP1443">
        <f>AJ1443*1000000/AM1443</f>
        <v>17939.14747996032</v>
      </c>
      <c r="AU1443">
        <v>49.5</v>
      </c>
      <c r="AV1443">
        <v>143.45238095238099</v>
      </c>
      <c r="AY1443">
        <v>56.036515752003197</v>
      </c>
      <c r="BD1443">
        <v>1050.7165636970799</v>
      </c>
      <c r="BE1443">
        <v>697.67857142857201</v>
      </c>
    </row>
    <row r="1444" spans="1:57" x14ac:dyDescent="0.25">
      <c r="A1444" s="2" t="s">
        <v>144</v>
      </c>
      <c r="B1444" s="31">
        <v>41583</v>
      </c>
      <c r="C1444" s="11" t="s">
        <v>829</v>
      </c>
      <c r="E1444">
        <v>248.2</v>
      </c>
      <c r="F1444">
        <v>9.7750000000000004E-2</v>
      </c>
      <c r="G1444">
        <v>0.1535</v>
      </c>
      <c r="H1444">
        <v>0.13700000000000001</v>
      </c>
      <c r="I1444">
        <v>0.13950000000000001</v>
      </c>
      <c r="J1444">
        <v>0.17399999999999999</v>
      </c>
      <c r="K1444">
        <v>0.20125000000000001</v>
      </c>
      <c r="L1444">
        <v>0.14974999999999999</v>
      </c>
      <c r="M1444">
        <v>0.18825</v>
      </c>
      <c r="V1444"/>
    </row>
    <row r="1445" spans="1:57" x14ac:dyDescent="0.25">
      <c r="A1445" s="2" t="s">
        <v>144</v>
      </c>
      <c r="B1445" s="31">
        <v>41586</v>
      </c>
      <c r="C1445" s="11" t="s">
        <v>829</v>
      </c>
      <c r="V1445"/>
      <c r="AC1445">
        <v>0.97434724927462901</v>
      </c>
      <c r="AU1445">
        <v>58</v>
      </c>
    </row>
    <row r="1446" spans="1:57" x14ac:dyDescent="0.25">
      <c r="A1446" s="2" t="s">
        <v>144</v>
      </c>
      <c r="B1446" s="31">
        <v>41590</v>
      </c>
      <c r="C1446" s="11" t="s">
        <v>829</v>
      </c>
      <c r="E1446">
        <v>230.9</v>
      </c>
      <c r="F1446">
        <v>9.0999999999999998E-2</v>
      </c>
      <c r="G1446">
        <v>0.14574999999999999</v>
      </c>
      <c r="H1446">
        <v>0.129</v>
      </c>
      <c r="I1446">
        <v>0.12575</v>
      </c>
      <c r="J1446">
        <v>0.15225</v>
      </c>
      <c r="K1446">
        <v>0.1845</v>
      </c>
      <c r="L1446">
        <v>0.14249999999999999</v>
      </c>
      <c r="M1446">
        <v>0.18375</v>
      </c>
      <c r="V1446"/>
    </row>
    <row r="1447" spans="1:57" x14ac:dyDescent="0.25">
      <c r="A1447" s="2" t="s">
        <v>144</v>
      </c>
      <c r="B1447" s="31">
        <v>41596</v>
      </c>
      <c r="C1447" s="11" t="s">
        <v>829</v>
      </c>
      <c r="R1447">
        <v>2123.5220807464698</v>
      </c>
      <c r="S1447">
        <v>307.90908063976798</v>
      </c>
      <c r="V1447"/>
      <c r="AA1447">
        <v>19.173452652310601</v>
      </c>
      <c r="AJ1447">
        <v>5.8765044445722401</v>
      </c>
      <c r="AM1447">
        <v>347.49573585554703</v>
      </c>
      <c r="AP1447">
        <f>AJ1447*1000000/AM1447</f>
        <v>16911.011670701726</v>
      </c>
      <c r="AV1447">
        <v>150.59523809523799</v>
      </c>
      <c r="AY1447">
        <v>288.73562798745797</v>
      </c>
      <c r="BD1447">
        <v>1189.5752537958499</v>
      </c>
      <c r="BE1447">
        <v>723.392857142857</v>
      </c>
    </row>
    <row r="1448" spans="1:57" x14ac:dyDescent="0.25">
      <c r="A1448" s="2" t="s">
        <v>144</v>
      </c>
      <c r="B1448" s="31">
        <v>41596</v>
      </c>
      <c r="C1448" s="11" t="s">
        <v>829</v>
      </c>
      <c r="V1448"/>
      <c r="AC1448">
        <v>0.96984249619246798</v>
      </c>
    </row>
    <row r="1449" spans="1:57" x14ac:dyDescent="0.25">
      <c r="A1449" s="2" t="s">
        <v>144</v>
      </c>
      <c r="B1449" s="31">
        <v>41597</v>
      </c>
      <c r="C1449" s="11" t="s">
        <v>829</v>
      </c>
      <c r="E1449">
        <v>217.3</v>
      </c>
      <c r="F1449">
        <v>9.4750000000000001E-2</v>
      </c>
      <c r="G1449">
        <v>0.14474999999999999</v>
      </c>
      <c r="H1449">
        <v>0.12425</v>
      </c>
      <c r="I1449">
        <v>0.11600000000000001</v>
      </c>
      <c r="J1449">
        <v>0.13100000000000001</v>
      </c>
      <c r="K1449">
        <v>0.16300000000000001</v>
      </c>
      <c r="L1449">
        <v>0.13425000000000001</v>
      </c>
      <c r="M1449">
        <v>0.17849999999999999</v>
      </c>
      <c r="V1449"/>
    </row>
    <row r="1450" spans="1:57" x14ac:dyDescent="0.25">
      <c r="A1450" s="2" t="s">
        <v>144</v>
      </c>
      <c r="B1450" s="31">
        <v>41599</v>
      </c>
      <c r="C1450" s="11" t="s">
        <v>829</v>
      </c>
      <c r="V1450"/>
      <c r="AU1450">
        <v>70.5</v>
      </c>
    </row>
    <row r="1451" spans="1:57" x14ac:dyDescent="0.25">
      <c r="A1451" s="2" t="s">
        <v>144</v>
      </c>
      <c r="B1451" s="31">
        <v>41604</v>
      </c>
      <c r="C1451" s="11" t="s">
        <v>829</v>
      </c>
      <c r="E1451">
        <v>206.25</v>
      </c>
      <c r="F1451">
        <v>8.5000000000000006E-2</v>
      </c>
      <c r="G1451">
        <v>0.14324999999999999</v>
      </c>
      <c r="H1451">
        <v>0.122</v>
      </c>
      <c r="I1451">
        <v>0.11</v>
      </c>
      <c r="J1451">
        <v>0.11650000000000001</v>
      </c>
      <c r="K1451">
        <v>0.14949999999999999</v>
      </c>
      <c r="L1451">
        <v>0.1275</v>
      </c>
      <c r="M1451">
        <v>0.17749999999999999</v>
      </c>
      <c r="V1451"/>
    </row>
    <row r="1452" spans="1:57" x14ac:dyDescent="0.25">
      <c r="A1452" s="2" t="s">
        <v>144</v>
      </c>
      <c r="B1452" s="31">
        <v>41607</v>
      </c>
      <c r="C1452" s="11" t="s">
        <v>829</v>
      </c>
      <c r="V1452"/>
      <c r="AU1452">
        <v>70.724999999999994</v>
      </c>
    </row>
    <row r="1453" spans="1:57" x14ac:dyDescent="0.25">
      <c r="A1453" s="2" t="s">
        <v>144</v>
      </c>
      <c r="B1453" s="31">
        <v>41610</v>
      </c>
      <c r="C1453" s="11" t="s">
        <v>829</v>
      </c>
      <c r="R1453">
        <v>2263.3544949769098</v>
      </c>
      <c r="S1453">
        <v>492.36172435526203</v>
      </c>
      <c r="V1453"/>
      <c r="AA1453">
        <v>190.798607926383</v>
      </c>
      <c r="AJ1453">
        <v>4.0055999064848198</v>
      </c>
      <c r="AM1453">
        <v>290.25479429423802</v>
      </c>
      <c r="AP1453">
        <f>AJ1453*1000000/AM1453</f>
        <v>13800.288523138915</v>
      </c>
      <c r="AV1453">
        <v>154.76190476190499</v>
      </c>
      <c r="AY1453">
        <v>301.56311642887903</v>
      </c>
      <c r="BD1453">
        <v>1143.95313909269</v>
      </c>
      <c r="BE1453">
        <v>637.91666666666697</v>
      </c>
    </row>
    <row r="1454" spans="1:57" x14ac:dyDescent="0.25">
      <c r="A1454" s="2" t="s">
        <v>144</v>
      </c>
      <c r="B1454" s="31">
        <v>41611</v>
      </c>
      <c r="C1454" s="11" t="s">
        <v>829</v>
      </c>
      <c r="E1454">
        <v>192.1</v>
      </c>
      <c r="F1454">
        <v>8.7499999999999994E-2</v>
      </c>
      <c r="G1454">
        <v>0.13725000000000001</v>
      </c>
      <c r="H1454">
        <v>0.11899999999999999</v>
      </c>
      <c r="I1454">
        <v>9.9000000000000005E-2</v>
      </c>
      <c r="J1454">
        <v>9.9250000000000005E-2</v>
      </c>
      <c r="K1454">
        <v>0.12925</v>
      </c>
      <c r="L1454">
        <v>0.1205</v>
      </c>
      <c r="M1454">
        <v>0.16875000000000001</v>
      </c>
      <c r="V1454"/>
    </row>
    <row r="1455" spans="1:57" x14ac:dyDescent="0.25">
      <c r="A1455" s="2" t="s">
        <v>144</v>
      </c>
      <c r="B1455" s="31">
        <v>41613</v>
      </c>
      <c r="C1455" s="11" t="s">
        <v>829</v>
      </c>
      <c r="V1455"/>
      <c r="AC1455">
        <v>0.969427764786716</v>
      </c>
    </row>
    <row r="1456" spans="1:57" x14ac:dyDescent="0.25">
      <c r="A1456" s="2" t="s">
        <v>144</v>
      </c>
      <c r="B1456" s="31">
        <v>41618</v>
      </c>
      <c r="C1456" s="11" t="s">
        <v>829</v>
      </c>
      <c r="E1456">
        <v>172.35</v>
      </c>
      <c r="F1456">
        <v>7.8E-2</v>
      </c>
      <c r="G1456">
        <v>0.13150000000000001</v>
      </c>
      <c r="H1456">
        <v>0.10925</v>
      </c>
      <c r="I1456">
        <v>0.09</v>
      </c>
      <c r="J1456">
        <v>7.9750000000000001E-2</v>
      </c>
      <c r="K1456">
        <v>0.10375</v>
      </c>
      <c r="L1456">
        <v>0.107</v>
      </c>
      <c r="M1456">
        <v>0.16250000000000001</v>
      </c>
      <c r="V1456"/>
    </row>
    <row r="1457" spans="1:73" x14ac:dyDescent="0.25">
      <c r="A1457" s="2" t="s">
        <v>144</v>
      </c>
      <c r="B1457" s="31">
        <v>41620</v>
      </c>
      <c r="C1457" s="11" t="s">
        <v>829</v>
      </c>
      <c r="V1457"/>
      <c r="AU1457">
        <v>81</v>
      </c>
    </row>
    <row r="1458" spans="1:73" x14ac:dyDescent="0.25">
      <c r="A1458" s="2" t="s">
        <v>144</v>
      </c>
      <c r="B1458" s="31">
        <v>41625</v>
      </c>
      <c r="C1458" s="11" t="s">
        <v>829</v>
      </c>
      <c r="E1458">
        <v>201.5</v>
      </c>
      <c r="F1458">
        <v>0.16475000000000001</v>
      </c>
      <c r="G1458">
        <v>0.17924999999999999</v>
      </c>
      <c r="H1458">
        <v>0.121</v>
      </c>
      <c r="I1458">
        <v>9.0499999999999997E-2</v>
      </c>
      <c r="J1458">
        <v>8.2500000000000004E-2</v>
      </c>
      <c r="K1458">
        <v>0.108</v>
      </c>
      <c r="L1458">
        <v>0.10425</v>
      </c>
      <c r="M1458">
        <v>0.15725</v>
      </c>
      <c r="R1458">
        <v>2799.2876533741</v>
      </c>
      <c r="S1458">
        <v>1095.0774985794801</v>
      </c>
      <c r="V1458"/>
      <c r="AA1458">
        <v>793.5143821506</v>
      </c>
      <c r="AJ1458">
        <v>3.0885626755610098</v>
      </c>
      <c r="AM1458">
        <v>209.05005642826401</v>
      </c>
      <c r="AP1458">
        <f>AJ1458*1000000/AM1458</f>
        <v>14774.273340705158</v>
      </c>
      <c r="AV1458">
        <v>142.857142857143</v>
      </c>
      <c r="AY1458">
        <v>301.56311642887903</v>
      </c>
      <c r="BD1458">
        <v>1050.3398931735101</v>
      </c>
      <c r="BE1458">
        <v>671.96428571428601</v>
      </c>
    </row>
    <row r="1459" spans="1:73" x14ac:dyDescent="0.25">
      <c r="A1459" s="2" t="s">
        <v>144</v>
      </c>
      <c r="B1459" s="31">
        <v>41627</v>
      </c>
      <c r="C1459" s="11" t="s">
        <v>829</v>
      </c>
      <c r="V1459"/>
      <c r="AU1459">
        <v>82.5</v>
      </c>
    </row>
    <row r="1460" spans="1:73" x14ac:dyDescent="0.25">
      <c r="A1460" s="2" t="s">
        <v>144</v>
      </c>
      <c r="B1460" s="31">
        <v>41628</v>
      </c>
      <c r="C1460" s="11" t="s">
        <v>829</v>
      </c>
      <c r="V1460"/>
      <c r="AC1460">
        <v>0.97638548329318098</v>
      </c>
    </row>
    <row r="1461" spans="1:73" x14ac:dyDescent="0.25">
      <c r="A1461" s="2" t="s">
        <v>144</v>
      </c>
      <c r="B1461" s="31">
        <v>41632</v>
      </c>
      <c r="C1461" s="11" t="s">
        <v>829</v>
      </c>
      <c r="E1461">
        <v>225.4</v>
      </c>
      <c r="F1461">
        <v>0.21049999999999999</v>
      </c>
      <c r="G1461">
        <v>0.22275</v>
      </c>
      <c r="H1461">
        <v>0.14599999999999999</v>
      </c>
      <c r="I1461">
        <v>9.6000000000000002E-2</v>
      </c>
      <c r="J1461">
        <v>8.4000000000000005E-2</v>
      </c>
      <c r="K1461">
        <v>0.11</v>
      </c>
      <c r="L1461">
        <v>0.10349999999999999</v>
      </c>
      <c r="M1461">
        <v>0.15425</v>
      </c>
      <c r="V1461"/>
    </row>
    <row r="1462" spans="1:73" x14ac:dyDescent="0.25">
      <c r="A1462" s="2" t="s">
        <v>144</v>
      </c>
      <c r="B1462" s="31">
        <v>41638</v>
      </c>
      <c r="C1462" s="11" t="s">
        <v>829</v>
      </c>
      <c r="V1462"/>
      <c r="AU1462">
        <v>86.5</v>
      </c>
    </row>
    <row r="1463" spans="1:73" x14ac:dyDescent="0.25">
      <c r="A1463" s="2" t="s">
        <v>144</v>
      </c>
      <c r="B1463" s="31">
        <v>41639</v>
      </c>
      <c r="C1463" s="11" t="s">
        <v>829</v>
      </c>
      <c r="E1463">
        <v>267.55</v>
      </c>
      <c r="F1463">
        <v>0.28325</v>
      </c>
      <c r="G1463">
        <v>0.27725</v>
      </c>
      <c r="H1463">
        <v>0.20649999999999999</v>
      </c>
      <c r="I1463">
        <v>0.11325</v>
      </c>
      <c r="J1463">
        <v>8.9249999999999996E-2</v>
      </c>
      <c r="K1463">
        <v>0.1135</v>
      </c>
      <c r="L1463">
        <v>0.104</v>
      </c>
      <c r="M1463">
        <v>0.15075</v>
      </c>
      <c r="V1463"/>
      <c r="X1463" s="12"/>
    </row>
    <row r="1464" spans="1:73" x14ac:dyDescent="0.25">
      <c r="A1464" s="2" t="s">
        <v>144</v>
      </c>
      <c r="B1464" s="31">
        <v>41645</v>
      </c>
      <c r="C1464" s="11" t="s">
        <v>829</v>
      </c>
      <c r="V1464"/>
      <c r="X1464" s="12"/>
      <c r="AC1464">
        <v>0.49971334567674602</v>
      </c>
      <c r="AU1464">
        <v>87.5</v>
      </c>
    </row>
    <row r="1465" spans="1:73" x14ac:dyDescent="0.25">
      <c r="A1465" s="2" t="s">
        <v>144</v>
      </c>
      <c r="B1465" s="31">
        <v>41646</v>
      </c>
      <c r="C1465" s="11" t="s">
        <v>829</v>
      </c>
      <c r="E1465">
        <v>253.95</v>
      </c>
      <c r="F1465">
        <v>0.22425</v>
      </c>
      <c r="G1465">
        <v>0.2515</v>
      </c>
      <c r="H1465">
        <v>0.20749999999999999</v>
      </c>
      <c r="I1465">
        <v>0.12875</v>
      </c>
      <c r="J1465">
        <v>9.2999999999999999E-2</v>
      </c>
      <c r="K1465">
        <v>0.1135</v>
      </c>
      <c r="L1465">
        <v>0.10299999999999999</v>
      </c>
      <c r="M1465">
        <v>0.14824999999999999</v>
      </c>
      <c r="V1465"/>
      <c r="X1465" s="12"/>
    </row>
    <row r="1466" spans="1:73" x14ac:dyDescent="0.25">
      <c r="A1466" s="2" t="s">
        <v>144</v>
      </c>
      <c r="B1466" s="31">
        <v>41652</v>
      </c>
      <c r="C1466" s="11" t="s">
        <v>829</v>
      </c>
      <c r="V1466"/>
      <c r="X1466" s="12"/>
      <c r="AU1466">
        <v>90.5</v>
      </c>
    </row>
    <row r="1467" spans="1:73" x14ac:dyDescent="0.25">
      <c r="A1467" s="2" t="s">
        <v>144</v>
      </c>
      <c r="B1467" s="31">
        <v>41653</v>
      </c>
      <c r="C1467" s="11" t="s">
        <v>829</v>
      </c>
      <c r="E1467">
        <v>239.7</v>
      </c>
      <c r="F1467">
        <v>0.17824999999999999</v>
      </c>
      <c r="G1467">
        <v>0.22750000000000001</v>
      </c>
      <c r="H1467">
        <v>0.19600000000000001</v>
      </c>
      <c r="I1467">
        <v>0.13275000000000001</v>
      </c>
      <c r="J1467">
        <v>9.7750000000000004E-2</v>
      </c>
      <c r="K1467">
        <v>0.11650000000000001</v>
      </c>
      <c r="L1467">
        <v>0.10199999999999999</v>
      </c>
      <c r="M1467">
        <v>0.14774999999999999</v>
      </c>
      <c r="V1467"/>
      <c r="X1467" s="12"/>
      <c r="AC1467">
        <v>0</v>
      </c>
    </row>
    <row r="1468" spans="1:73" x14ac:dyDescent="0.25">
      <c r="A1468" s="2" t="s">
        <v>144</v>
      </c>
      <c r="B1468" s="31">
        <v>41660</v>
      </c>
      <c r="C1468" s="11" t="s">
        <v>829</v>
      </c>
      <c r="E1468">
        <v>232.5</v>
      </c>
      <c r="F1468">
        <v>0.15725</v>
      </c>
      <c r="G1468">
        <v>0.2155</v>
      </c>
      <c r="H1468">
        <v>0.18725</v>
      </c>
      <c r="I1468">
        <v>0.13300000000000001</v>
      </c>
      <c r="J1468">
        <v>0.10349999999999999</v>
      </c>
      <c r="K1468">
        <v>0.11975</v>
      </c>
      <c r="L1468">
        <v>0.10349999999999999</v>
      </c>
      <c r="M1468">
        <v>0.14274999999999999</v>
      </c>
      <c r="V1468"/>
      <c r="X1468" s="12"/>
    </row>
    <row r="1469" spans="1:73" x14ac:dyDescent="0.25">
      <c r="A1469" s="2" t="s">
        <v>144</v>
      </c>
      <c r="B1469" s="31">
        <v>41662</v>
      </c>
      <c r="C1469" s="11" t="s">
        <v>829</v>
      </c>
      <c r="V1469"/>
      <c r="AC1469">
        <v>0</v>
      </c>
      <c r="AU1469">
        <v>93</v>
      </c>
    </row>
    <row r="1470" spans="1:73" x14ac:dyDescent="0.25">
      <c r="A1470" s="2" t="s">
        <v>144</v>
      </c>
      <c r="B1470" s="31">
        <v>41664</v>
      </c>
      <c r="C1470" s="11" t="s">
        <v>829</v>
      </c>
      <c r="R1470">
        <v>2468.3094723972399</v>
      </c>
      <c r="S1470">
        <v>1256.0124139288801</v>
      </c>
      <c r="V1470" s="12"/>
      <c r="W1470">
        <v>3.7774811250000005E-2</v>
      </c>
      <c r="Y1470">
        <v>25266.818441084899</v>
      </c>
      <c r="AA1470">
        <v>954.44929749999994</v>
      </c>
      <c r="AM1470">
        <v>0</v>
      </c>
      <c r="AQ1470" t="s">
        <v>925</v>
      </c>
      <c r="AY1470">
        <v>301.56311642887903</v>
      </c>
      <c r="BD1470">
        <v>798.82365915335595</v>
      </c>
    </row>
    <row r="1471" spans="1:73" x14ac:dyDescent="0.25">
      <c r="A1471" s="2" t="s">
        <v>144</v>
      </c>
      <c r="B1471" s="31">
        <v>41667</v>
      </c>
      <c r="C1471" s="11" t="s">
        <v>829</v>
      </c>
      <c r="E1471">
        <v>232</v>
      </c>
      <c r="F1471">
        <v>0.15024999999999999</v>
      </c>
      <c r="G1471">
        <v>0.20649999999999999</v>
      </c>
      <c r="H1471">
        <v>0.182</v>
      </c>
      <c r="I1471">
        <v>0.13375000000000001</v>
      </c>
      <c r="J1471">
        <v>0.10975</v>
      </c>
      <c r="K1471">
        <v>0.13275000000000001</v>
      </c>
      <c r="L1471">
        <v>0.10475</v>
      </c>
      <c r="M1471">
        <v>0.14025000000000001</v>
      </c>
      <c r="V1471"/>
    </row>
    <row r="1472" spans="1:73" x14ac:dyDescent="0.25">
      <c r="A1472" s="13" t="s">
        <v>144</v>
      </c>
      <c r="C1472" s="11" t="s">
        <v>829</v>
      </c>
      <c r="V1472"/>
      <c r="AQ1472" t="s">
        <v>925</v>
      </c>
      <c r="BG1472" s="14">
        <v>281.10833333333335</v>
      </c>
      <c r="BH1472" s="14">
        <v>489.15222222222224</v>
      </c>
      <c r="BI1472" s="14">
        <v>596.73250000000007</v>
      </c>
      <c r="BJ1472" s="14">
        <v>658.678</v>
      </c>
      <c r="BK1472" s="14">
        <v>816.3325000000001</v>
      </c>
      <c r="BL1472" s="14">
        <v>906.82599999999979</v>
      </c>
      <c r="BM1472" s="14">
        <v>1050.9690000000001</v>
      </c>
      <c r="BN1472" s="14">
        <v>1139.663</v>
      </c>
      <c r="BO1472" s="14">
        <v>1435.0554999999999</v>
      </c>
      <c r="BP1472" s="14">
        <v>2067.6254999999996</v>
      </c>
      <c r="BQ1472" s="14">
        <v>2258.3419999999996</v>
      </c>
      <c r="BR1472" s="14">
        <v>2191.7910000000002</v>
      </c>
      <c r="BS1472" s="14">
        <v>2572.0039999999999</v>
      </c>
      <c r="BT1472" s="14">
        <v>2710.0165000000002</v>
      </c>
      <c r="BU1472" s="14">
        <v>2198.2366666666662</v>
      </c>
    </row>
    <row r="1473" spans="1:57" x14ac:dyDescent="0.25">
      <c r="A1473" s="2" t="s">
        <v>141</v>
      </c>
      <c r="B1473" s="31">
        <v>41386</v>
      </c>
      <c r="C1473" s="11" t="s">
        <v>829</v>
      </c>
      <c r="V1473"/>
      <c r="AB1473">
        <v>3.8</v>
      </c>
      <c r="AI1473">
        <v>2.0499999999999998</v>
      </c>
      <c r="AU1473">
        <v>17.5</v>
      </c>
    </row>
    <row r="1474" spans="1:57" x14ac:dyDescent="0.25">
      <c r="A1474" s="2" t="s">
        <v>141</v>
      </c>
      <c r="B1474" s="31">
        <v>41387</v>
      </c>
      <c r="C1474" s="11" t="s">
        <v>829</v>
      </c>
      <c r="E1474">
        <v>390.22500000000002</v>
      </c>
      <c r="F1474">
        <v>0.270625</v>
      </c>
      <c r="G1474">
        <v>0.27825</v>
      </c>
      <c r="H1474">
        <v>0.27600000000000002</v>
      </c>
      <c r="I1474">
        <v>0.25024999999999997</v>
      </c>
      <c r="J1474">
        <v>0.25074999999999997</v>
      </c>
      <c r="K1474">
        <v>0.23974999999999999</v>
      </c>
      <c r="L1474">
        <v>0.18925</v>
      </c>
      <c r="M1474">
        <v>0.19625000000000001</v>
      </c>
      <c r="V1474"/>
    </row>
    <row r="1475" spans="1:57" x14ac:dyDescent="0.25">
      <c r="A1475" s="2" t="s">
        <v>141</v>
      </c>
      <c r="B1475" s="31">
        <v>41394</v>
      </c>
      <c r="C1475" s="11" t="s">
        <v>829</v>
      </c>
      <c r="E1475">
        <v>386.05</v>
      </c>
      <c r="F1475">
        <v>0.25224999999999997</v>
      </c>
      <c r="G1475">
        <v>0.27550000000000002</v>
      </c>
      <c r="H1475">
        <v>0.27775</v>
      </c>
      <c r="I1475">
        <v>0.251</v>
      </c>
      <c r="J1475">
        <v>0.24775</v>
      </c>
      <c r="K1475">
        <v>0.23949999999999999</v>
      </c>
      <c r="L1475">
        <v>0.189</v>
      </c>
      <c r="M1475">
        <v>0.19750000000000001</v>
      </c>
      <c r="V1475"/>
    </row>
    <row r="1476" spans="1:57" x14ac:dyDescent="0.25">
      <c r="A1476" s="2" t="s">
        <v>141</v>
      </c>
      <c r="B1476" s="31">
        <v>41396</v>
      </c>
      <c r="C1476" s="11" t="s">
        <v>829</v>
      </c>
      <c r="V1476"/>
      <c r="AB1476">
        <v>4.95</v>
      </c>
      <c r="AI1476">
        <v>3.85</v>
      </c>
      <c r="AU1476">
        <v>22</v>
      </c>
    </row>
    <row r="1477" spans="1:57" x14ac:dyDescent="0.25">
      <c r="A1477" s="2" t="s">
        <v>141</v>
      </c>
      <c r="B1477" s="31">
        <v>41397</v>
      </c>
      <c r="C1477" s="11" t="s">
        <v>829</v>
      </c>
      <c r="V1477"/>
      <c r="AC1477">
        <v>0.207329667506334</v>
      </c>
    </row>
    <row r="1478" spans="1:57" x14ac:dyDescent="0.25">
      <c r="A1478" s="2" t="s">
        <v>141</v>
      </c>
      <c r="B1478" s="31">
        <v>41408</v>
      </c>
      <c r="C1478" s="11" t="s">
        <v>829</v>
      </c>
      <c r="E1478">
        <v>375.97500000000002</v>
      </c>
      <c r="F1478">
        <v>0.237125</v>
      </c>
      <c r="G1478">
        <v>0.26324999999999998</v>
      </c>
      <c r="H1478">
        <v>0.27200000000000002</v>
      </c>
      <c r="I1478">
        <v>0.24174999999999999</v>
      </c>
      <c r="J1478">
        <v>0.24675</v>
      </c>
      <c r="K1478">
        <v>0.23799999999999999</v>
      </c>
      <c r="L1478">
        <v>0.18625</v>
      </c>
      <c r="M1478">
        <v>0.19475000000000001</v>
      </c>
      <c r="V1478"/>
      <c r="AC1478">
        <v>0.41872405266430002</v>
      </c>
    </row>
    <row r="1479" spans="1:57" x14ac:dyDescent="0.25">
      <c r="A1479" s="2" t="s">
        <v>141</v>
      </c>
      <c r="B1479" s="31">
        <v>41410</v>
      </c>
      <c r="C1479" s="11" t="s">
        <v>829</v>
      </c>
      <c r="V1479"/>
      <c r="AB1479">
        <v>6</v>
      </c>
      <c r="AI1479">
        <v>4.8</v>
      </c>
      <c r="AU1479">
        <v>24.25</v>
      </c>
    </row>
    <row r="1480" spans="1:57" x14ac:dyDescent="0.25">
      <c r="A1480" s="2" t="s">
        <v>141</v>
      </c>
      <c r="B1480" s="31">
        <v>41423</v>
      </c>
      <c r="C1480" s="11" t="s">
        <v>829</v>
      </c>
      <c r="E1480">
        <v>390.1</v>
      </c>
      <c r="F1480">
        <v>0.28649999999999998</v>
      </c>
      <c r="G1480">
        <v>0.28625</v>
      </c>
      <c r="H1480">
        <v>0.27450000000000002</v>
      </c>
      <c r="I1480">
        <v>0.2445</v>
      </c>
      <c r="J1480">
        <v>0.24324999999999999</v>
      </c>
      <c r="K1480">
        <v>0.23624999999999999</v>
      </c>
      <c r="L1480">
        <v>0.18575</v>
      </c>
      <c r="M1480">
        <v>0.19350000000000001</v>
      </c>
      <c r="V1480"/>
      <c r="AB1480">
        <v>6.9</v>
      </c>
      <c r="AI1480">
        <v>5.85</v>
      </c>
    </row>
    <row r="1481" spans="1:57" x14ac:dyDescent="0.25">
      <c r="A1481" s="2" t="s">
        <v>141</v>
      </c>
      <c r="B1481" s="31">
        <v>41425</v>
      </c>
      <c r="C1481" s="11" t="s">
        <v>829</v>
      </c>
      <c r="V1481"/>
      <c r="AC1481">
        <v>0.71724237880555797</v>
      </c>
      <c r="AU1481">
        <v>25</v>
      </c>
    </row>
    <row r="1482" spans="1:57" x14ac:dyDescent="0.25">
      <c r="A1482" s="2" t="s">
        <v>141</v>
      </c>
      <c r="B1482" s="31">
        <v>41436</v>
      </c>
      <c r="C1482" s="11" t="s">
        <v>829</v>
      </c>
      <c r="E1482">
        <v>387.8</v>
      </c>
      <c r="F1482">
        <v>0.28299999999999997</v>
      </c>
      <c r="G1482">
        <v>0.28449999999999998</v>
      </c>
      <c r="H1482">
        <v>0.27550000000000002</v>
      </c>
      <c r="I1482">
        <v>0.24049999999999999</v>
      </c>
      <c r="J1482">
        <v>0.24324999999999999</v>
      </c>
      <c r="K1482">
        <v>0.23549999999999999</v>
      </c>
      <c r="L1482">
        <v>0.183</v>
      </c>
      <c r="M1482">
        <v>0.19375000000000001</v>
      </c>
      <c r="V1482"/>
    </row>
    <row r="1483" spans="1:57" x14ac:dyDescent="0.25">
      <c r="A1483" s="2" t="s">
        <v>141</v>
      </c>
      <c r="B1483" s="31">
        <v>41438</v>
      </c>
      <c r="C1483" s="11" t="s">
        <v>829</v>
      </c>
      <c r="V1483"/>
      <c r="AB1483">
        <v>7.9</v>
      </c>
      <c r="AC1483">
        <v>0.79080429205020197</v>
      </c>
      <c r="AI1483">
        <v>6.8</v>
      </c>
      <c r="AU1483">
        <v>26</v>
      </c>
    </row>
    <row r="1484" spans="1:57" x14ac:dyDescent="0.25">
      <c r="A1484" s="2" t="s">
        <v>141</v>
      </c>
      <c r="B1484" s="31">
        <v>41450</v>
      </c>
      <c r="C1484" s="11" t="s">
        <v>829</v>
      </c>
      <c r="E1484">
        <v>417.25</v>
      </c>
      <c r="F1484">
        <v>0.3145</v>
      </c>
      <c r="G1484">
        <v>0.30149999999999999</v>
      </c>
      <c r="H1484">
        <v>0.28575</v>
      </c>
      <c r="I1484">
        <v>0.27725</v>
      </c>
      <c r="J1484">
        <v>0.26150000000000001</v>
      </c>
      <c r="K1484">
        <v>0.2475</v>
      </c>
      <c r="L1484">
        <v>0.20324999999999999</v>
      </c>
      <c r="M1484">
        <v>0.19500000000000001</v>
      </c>
      <c r="V1484"/>
      <c r="AB1484">
        <v>8.75</v>
      </c>
      <c r="AC1484">
        <v>0.95173760900652604</v>
      </c>
      <c r="AI1484">
        <v>7.1</v>
      </c>
    </row>
    <row r="1485" spans="1:57" x14ac:dyDescent="0.25">
      <c r="A1485" s="2" t="s">
        <v>141</v>
      </c>
      <c r="B1485" s="31">
        <v>41457</v>
      </c>
      <c r="C1485" s="11" t="s">
        <v>829</v>
      </c>
      <c r="V1485"/>
      <c r="AU1485">
        <v>27.5</v>
      </c>
    </row>
    <row r="1486" spans="1:57" x14ac:dyDescent="0.25">
      <c r="A1486" s="2" t="s">
        <v>141</v>
      </c>
      <c r="B1486" s="31">
        <v>41459</v>
      </c>
      <c r="C1486" s="11" t="s">
        <v>829</v>
      </c>
      <c r="R1486">
        <v>259.60892857142898</v>
      </c>
      <c r="S1486">
        <v>0</v>
      </c>
      <c r="V1486"/>
      <c r="AA1486">
        <v>0</v>
      </c>
      <c r="AJ1486">
        <v>2.9321753615448318</v>
      </c>
      <c r="AM1486">
        <v>154.86086465602301</v>
      </c>
      <c r="AP1486">
        <f>AJ1486*1000000/AM1486</f>
        <v>18934.256682976556</v>
      </c>
      <c r="AV1486">
        <v>158.333333333333</v>
      </c>
      <c r="AY1486">
        <v>0</v>
      </c>
      <c r="BD1486">
        <v>98.299934840037807</v>
      </c>
      <c r="BE1486">
        <v>1394.5833333333301</v>
      </c>
    </row>
    <row r="1487" spans="1:57" x14ac:dyDescent="0.25">
      <c r="A1487" s="2" t="s">
        <v>141</v>
      </c>
      <c r="B1487" s="31">
        <v>41465</v>
      </c>
      <c r="C1487" s="11" t="s">
        <v>829</v>
      </c>
      <c r="V1487"/>
      <c r="AB1487">
        <v>8.9</v>
      </c>
      <c r="AI1487">
        <v>7.9</v>
      </c>
      <c r="AU1487">
        <v>27.75</v>
      </c>
    </row>
    <row r="1488" spans="1:57" x14ac:dyDescent="0.25">
      <c r="A1488" s="2" t="s">
        <v>141</v>
      </c>
      <c r="B1488" s="31">
        <v>41466</v>
      </c>
      <c r="C1488" s="11" t="s">
        <v>829</v>
      </c>
      <c r="E1488">
        <v>412.82499999999999</v>
      </c>
      <c r="F1488">
        <v>0.27887499999999998</v>
      </c>
      <c r="G1488">
        <v>0.28425</v>
      </c>
      <c r="H1488">
        <v>0.28475</v>
      </c>
      <c r="I1488">
        <v>0.26850000000000002</v>
      </c>
      <c r="J1488">
        <v>0.26774999999999999</v>
      </c>
      <c r="K1488">
        <v>0.25524999999999998</v>
      </c>
      <c r="L1488">
        <v>0.21149999999999999</v>
      </c>
      <c r="M1488">
        <v>0.21325</v>
      </c>
      <c r="V1488"/>
      <c r="AC1488">
        <v>0.97125781630328201</v>
      </c>
    </row>
    <row r="1489" spans="1:57" x14ac:dyDescent="0.25">
      <c r="A1489" s="2" t="s">
        <v>141</v>
      </c>
      <c r="B1489" s="31">
        <v>41481</v>
      </c>
      <c r="C1489" s="11" t="s">
        <v>829</v>
      </c>
      <c r="V1489"/>
      <c r="AU1489">
        <v>30</v>
      </c>
    </row>
    <row r="1490" spans="1:57" x14ac:dyDescent="0.25">
      <c r="A1490" s="2" t="s">
        <v>141</v>
      </c>
      <c r="B1490" s="31">
        <v>41484</v>
      </c>
      <c r="C1490" s="11" t="s">
        <v>829</v>
      </c>
      <c r="V1490"/>
      <c r="AB1490">
        <v>9.8000000000000007</v>
      </c>
      <c r="AC1490">
        <v>0.98423189867719196</v>
      </c>
      <c r="AI1490">
        <v>8.8000000000000007</v>
      </c>
    </row>
    <row r="1491" spans="1:57" x14ac:dyDescent="0.25">
      <c r="A1491" s="2" t="s">
        <v>141</v>
      </c>
      <c r="B1491" s="31">
        <v>41485</v>
      </c>
      <c r="C1491" s="11" t="s">
        <v>829</v>
      </c>
      <c r="E1491">
        <v>407.67500000000001</v>
      </c>
      <c r="F1491">
        <v>0.266625</v>
      </c>
      <c r="G1491">
        <v>0.27374999999999999</v>
      </c>
      <c r="H1491">
        <v>0.28000000000000003</v>
      </c>
      <c r="I1491">
        <v>0.26</v>
      </c>
      <c r="J1491">
        <v>0.26574999999999999</v>
      </c>
      <c r="K1491">
        <v>0.2555</v>
      </c>
      <c r="L1491">
        <v>0.214</v>
      </c>
      <c r="M1491">
        <v>0.22275</v>
      </c>
      <c r="V1491"/>
    </row>
    <row r="1492" spans="1:57" x14ac:dyDescent="0.25">
      <c r="A1492" s="2" t="s">
        <v>141</v>
      </c>
      <c r="B1492" s="31">
        <v>41495</v>
      </c>
      <c r="C1492" s="11" t="s">
        <v>829</v>
      </c>
      <c r="V1492"/>
      <c r="AU1492">
        <v>31.5</v>
      </c>
    </row>
    <row r="1493" spans="1:57" x14ac:dyDescent="0.25">
      <c r="A1493" s="2" t="s">
        <v>141</v>
      </c>
      <c r="B1493" s="31">
        <v>41500</v>
      </c>
      <c r="C1493" s="11" t="s">
        <v>829</v>
      </c>
      <c r="V1493"/>
      <c r="AB1493">
        <v>10.7</v>
      </c>
      <c r="AI1493">
        <v>9.6</v>
      </c>
    </row>
    <row r="1494" spans="1:57" x14ac:dyDescent="0.25">
      <c r="A1494" s="2" t="s">
        <v>141</v>
      </c>
      <c r="B1494" s="31">
        <v>41515</v>
      </c>
      <c r="C1494" s="11" t="s">
        <v>829</v>
      </c>
      <c r="E1494">
        <v>380.67500000000001</v>
      </c>
      <c r="F1494">
        <v>0.21162500000000001</v>
      </c>
      <c r="G1494">
        <v>0.24049999999999999</v>
      </c>
      <c r="H1494">
        <v>0.26374999999999998</v>
      </c>
      <c r="I1494">
        <v>0.23449999999999999</v>
      </c>
      <c r="J1494">
        <v>0.252</v>
      </c>
      <c r="K1494">
        <v>0.25850000000000001</v>
      </c>
      <c r="L1494">
        <v>0.21299999999999999</v>
      </c>
      <c r="M1494">
        <v>0.22950000000000001</v>
      </c>
      <c r="V1494"/>
    </row>
    <row r="1495" spans="1:57" x14ac:dyDescent="0.25">
      <c r="A1495" s="2" t="s">
        <v>141</v>
      </c>
      <c r="B1495" s="31">
        <v>41516</v>
      </c>
      <c r="C1495" s="11" t="s">
        <v>829</v>
      </c>
      <c r="V1495"/>
      <c r="AB1495">
        <v>11.8</v>
      </c>
      <c r="AC1495">
        <v>0.95914660776240102</v>
      </c>
      <c r="AI1495">
        <v>10.5</v>
      </c>
    </row>
    <row r="1496" spans="1:57" x14ac:dyDescent="0.25">
      <c r="A1496" s="2" t="s">
        <v>141</v>
      </c>
      <c r="B1496" s="31">
        <v>41520</v>
      </c>
      <c r="C1496" s="11" t="s">
        <v>829</v>
      </c>
      <c r="R1496">
        <v>649.67857142857099</v>
      </c>
      <c r="S1496">
        <v>0</v>
      </c>
      <c r="V1496"/>
      <c r="AA1496">
        <v>0</v>
      </c>
      <c r="AJ1496">
        <v>6.4411493571910414</v>
      </c>
      <c r="AM1496">
        <v>289.49706996121</v>
      </c>
      <c r="AP1496">
        <f>AJ1496*1000000/AM1496</f>
        <v>22249.445764871118</v>
      </c>
      <c r="AV1496">
        <v>170.23809523809501</v>
      </c>
      <c r="AY1496">
        <v>0</v>
      </c>
      <c r="BD1496">
        <v>249.20648265765399</v>
      </c>
      <c r="BE1496">
        <v>1419.94047619048</v>
      </c>
    </row>
    <row r="1497" spans="1:57" x14ac:dyDescent="0.25">
      <c r="A1497" s="2" t="s">
        <v>141</v>
      </c>
      <c r="B1497" s="31">
        <v>41526</v>
      </c>
      <c r="C1497" s="11" t="s">
        <v>829</v>
      </c>
      <c r="V1497"/>
      <c r="AB1497">
        <v>12.05</v>
      </c>
      <c r="AI1497">
        <v>10.8</v>
      </c>
    </row>
    <row r="1498" spans="1:57" x14ac:dyDescent="0.25">
      <c r="A1498" s="2" t="s">
        <v>141</v>
      </c>
      <c r="B1498" s="31">
        <v>41527</v>
      </c>
      <c r="C1498" s="11" t="s">
        <v>829</v>
      </c>
      <c r="V1498"/>
      <c r="AC1498">
        <v>0.99181951584262795</v>
      </c>
    </row>
    <row r="1499" spans="1:57" x14ac:dyDescent="0.25">
      <c r="A1499" s="2" t="s">
        <v>141</v>
      </c>
      <c r="B1499" s="31">
        <v>41530</v>
      </c>
      <c r="C1499" s="11" t="s">
        <v>829</v>
      </c>
      <c r="V1499"/>
      <c r="AU1499">
        <v>32</v>
      </c>
    </row>
    <row r="1500" spans="1:57" x14ac:dyDescent="0.25">
      <c r="A1500" s="2" t="s">
        <v>141</v>
      </c>
      <c r="B1500" s="31">
        <v>41533</v>
      </c>
      <c r="C1500" s="11" t="s">
        <v>829</v>
      </c>
      <c r="E1500">
        <v>341.52499999999998</v>
      </c>
      <c r="F1500">
        <v>0.16287499999999999</v>
      </c>
      <c r="G1500">
        <v>0.20774999999999999</v>
      </c>
      <c r="H1500">
        <v>0.23175000000000001</v>
      </c>
      <c r="I1500">
        <v>0.19475000000000001</v>
      </c>
      <c r="J1500">
        <v>0.23350000000000001</v>
      </c>
      <c r="K1500">
        <v>0.2465</v>
      </c>
      <c r="L1500">
        <v>0.20749999999999999</v>
      </c>
      <c r="M1500">
        <v>0.223</v>
      </c>
      <c r="V1500"/>
    </row>
    <row r="1501" spans="1:57" x14ac:dyDescent="0.25">
      <c r="A1501" s="2" t="s">
        <v>141</v>
      </c>
      <c r="B1501" s="31">
        <v>41542</v>
      </c>
      <c r="C1501" s="11" t="s">
        <v>829</v>
      </c>
      <c r="E1501">
        <v>361.52499999999998</v>
      </c>
      <c r="F1501">
        <v>0.234375</v>
      </c>
      <c r="G1501">
        <v>0.247</v>
      </c>
      <c r="H1501">
        <v>0.23549999999999999</v>
      </c>
      <c r="I1501">
        <v>0.19325000000000001</v>
      </c>
      <c r="J1501">
        <v>0.23</v>
      </c>
      <c r="K1501">
        <v>0.24199999999999999</v>
      </c>
      <c r="L1501">
        <v>0.20474999999999999</v>
      </c>
      <c r="M1501">
        <v>0.22075</v>
      </c>
      <c r="V1501"/>
    </row>
    <row r="1502" spans="1:57" x14ac:dyDescent="0.25">
      <c r="A1502" s="2" t="s">
        <v>141</v>
      </c>
      <c r="B1502" s="31">
        <v>41544</v>
      </c>
      <c r="C1502" s="11" t="s">
        <v>829</v>
      </c>
      <c r="V1502"/>
      <c r="AB1502">
        <v>13.2</v>
      </c>
      <c r="AI1502">
        <v>12.05</v>
      </c>
    </row>
    <row r="1503" spans="1:57" x14ac:dyDescent="0.25">
      <c r="A1503" s="2" t="s">
        <v>141</v>
      </c>
      <c r="B1503" s="31">
        <v>41548</v>
      </c>
      <c r="C1503" s="11" t="s">
        <v>829</v>
      </c>
      <c r="E1503">
        <v>398.05</v>
      </c>
      <c r="F1503">
        <v>0.30525000000000002</v>
      </c>
      <c r="G1503">
        <v>0.307</v>
      </c>
      <c r="H1503">
        <v>0.27124999999999999</v>
      </c>
      <c r="I1503">
        <v>0.20749999999999999</v>
      </c>
      <c r="J1503">
        <v>0.23250000000000001</v>
      </c>
      <c r="K1503">
        <v>0.24349999999999999</v>
      </c>
      <c r="L1503">
        <v>0.20225000000000001</v>
      </c>
      <c r="M1503">
        <v>0.221</v>
      </c>
      <c r="V1503"/>
    </row>
    <row r="1504" spans="1:57" x14ac:dyDescent="0.25">
      <c r="A1504" s="2" t="s">
        <v>141</v>
      </c>
      <c r="B1504" s="31">
        <v>41555</v>
      </c>
      <c r="C1504" s="11" t="s">
        <v>829</v>
      </c>
      <c r="E1504">
        <v>391.85</v>
      </c>
      <c r="F1504">
        <v>0.28525</v>
      </c>
      <c r="G1504">
        <v>0.29799999999999999</v>
      </c>
      <c r="H1504">
        <v>0.27400000000000002</v>
      </c>
      <c r="I1504">
        <v>0.21675</v>
      </c>
      <c r="J1504">
        <v>0.23025000000000001</v>
      </c>
      <c r="K1504">
        <v>0.23974999999999999</v>
      </c>
      <c r="L1504">
        <v>0.19800000000000001</v>
      </c>
      <c r="M1504">
        <v>0.21725</v>
      </c>
      <c r="V1504"/>
    </row>
    <row r="1505" spans="1:57" x14ac:dyDescent="0.25">
      <c r="A1505" s="2" t="s">
        <v>141</v>
      </c>
      <c r="B1505" s="31">
        <v>41558</v>
      </c>
      <c r="C1505" s="11" t="s">
        <v>829</v>
      </c>
      <c r="V1505"/>
      <c r="AB1505">
        <v>14.05</v>
      </c>
      <c r="AI1505">
        <v>13</v>
      </c>
      <c r="AU1505">
        <v>37.5</v>
      </c>
    </row>
    <row r="1506" spans="1:57" x14ac:dyDescent="0.25">
      <c r="A1506" s="2" t="s">
        <v>141</v>
      </c>
      <c r="B1506" s="31">
        <v>41562</v>
      </c>
      <c r="C1506" s="11" t="s">
        <v>829</v>
      </c>
      <c r="E1506">
        <v>397.3</v>
      </c>
      <c r="F1506">
        <v>0.28899999999999998</v>
      </c>
      <c r="G1506">
        <v>0.29925000000000002</v>
      </c>
      <c r="H1506">
        <v>0.28000000000000003</v>
      </c>
      <c r="I1506">
        <v>0.22975000000000001</v>
      </c>
      <c r="J1506">
        <v>0.23449999999999999</v>
      </c>
      <c r="K1506">
        <v>0.23824999999999999</v>
      </c>
      <c r="L1506">
        <v>0.19900000000000001</v>
      </c>
      <c r="M1506">
        <v>0.21675</v>
      </c>
      <c r="V1506"/>
    </row>
    <row r="1507" spans="1:57" x14ac:dyDescent="0.25">
      <c r="A1507" s="2" t="s">
        <v>141</v>
      </c>
      <c r="B1507" s="31">
        <v>41563</v>
      </c>
      <c r="C1507" s="11" t="s">
        <v>829</v>
      </c>
      <c r="V1507"/>
      <c r="AC1507">
        <v>0.98654625674657104</v>
      </c>
    </row>
    <row r="1508" spans="1:57" x14ac:dyDescent="0.25">
      <c r="A1508" s="2" t="s">
        <v>141</v>
      </c>
      <c r="B1508" s="31">
        <v>41569</v>
      </c>
      <c r="C1508" s="11" t="s">
        <v>829</v>
      </c>
      <c r="E1508">
        <v>378.55</v>
      </c>
      <c r="F1508">
        <v>0.24074999999999999</v>
      </c>
      <c r="G1508">
        <v>0.27975</v>
      </c>
      <c r="H1508">
        <v>0.27124999999999999</v>
      </c>
      <c r="I1508">
        <v>0.22425</v>
      </c>
      <c r="J1508">
        <v>0.23125000000000001</v>
      </c>
      <c r="K1508">
        <v>0.23674999999999999</v>
      </c>
      <c r="L1508">
        <v>0.19550000000000001</v>
      </c>
      <c r="M1508">
        <v>0.21325</v>
      </c>
      <c r="R1508">
        <v>1402.8307463435001</v>
      </c>
      <c r="S1508">
        <v>0</v>
      </c>
      <c r="V1508"/>
      <c r="AA1508">
        <v>0</v>
      </c>
      <c r="AJ1508">
        <v>10.045908389749201</v>
      </c>
      <c r="AM1508">
        <v>473.022943877172</v>
      </c>
      <c r="AP1508">
        <f>AJ1508*1000000/AM1508</f>
        <v>21237.676776113807</v>
      </c>
      <c r="AV1508">
        <v>161.30952380952399</v>
      </c>
      <c r="AY1508">
        <v>0</v>
      </c>
      <c r="BD1508">
        <v>728.99710777442704</v>
      </c>
      <c r="BE1508">
        <v>805.59523809523796</v>
      </c>
    </row>
    <row r="1509" spans="1:57" x14ac:dyDescent="0.25">
      <c r="A1509" s="2" t="s">
        <v>141</v>
      </c>
      <c r="B1509" s="31">
        <v>41570</v>
      </c>
      <c r="C1509" s="11" t="s">
        <v>829</v>
      </c>
      <c r="V1509"/>
      <c r="AB1509">
        <v>14.35</v>
      </c>
      <c r="AI1509">
        <v>13.5</v>
      </c>
    </row>
    <row r="1510" spans="1:57" x14ac:dyDescent="0.25">
      <c r="A1510" s="2" t="s">
        <v>141</v>
      </c>
      <c r="B1510" s="31">
        <v>41576</v>
      </c>
      <c r="C1510" s="11" t="s">
        <v>829</v>
      </c>
      <c r="E1510">
        <v>373.7</v>
      </c>
      <c r="F1510">
        <v>0.22625000000000001</v>
      </c>
      <c r="G1510">
        <v>0.27650000000000002</v>
      </c>
      <c r="H1510">
        <v>0.27150000000000002</v>
      </c>
      <c r="I1510">
        <v>0.224</v>
      </c>
      <c r="J1510">
        <v>0.22975000000000001</v>
      </c>
      <c r="K1510">
        <v>0.23574999999999999</v>
      </c>
      <c r="L1510">
        <v>0.19350000000000001</v>
      </c>
      <c r="M1510">
        <v>0.21124999999999999</v>
      </c>
      <c r="V1510"/>
      <c r="AB1510">
        <v>14.35</v>
      </c>
      <c r="AI1510">
        <v>14.35</v>
      </c>
      <c r="AU1510">
        <v>43.5</v>
      </c>
    </row>
    <row r="1511" spans="1:57" x14ac:dyDescent="0.25">
      <c r="A1511" s="2" t="s">
        <v>141</v>
      </c>
      <c r="B1511" s="31">
        <v>41582</v>
      </c>
      <c r="C1511" s="11" t="s">
        <v>829</v>
      </c>
      <c r="R1511">
        <v>1751.3349013553</v>
      </c>
      <c r="S1511">
        <v>14.8617833968068</v>
      </c>
      <c r="V1511"/>
      <c r="AA1511">
        <v>0</v>
      </c>
      <c r="AJ1511">
        <v>9.9447832929959699</v>
      </c>
      <c r="AM1511">
        <v>472.77607825760799</v>
      </c>
      <c r="AP1511">
        <f>AJ1511*1000000/AM1511</f>
        <v>21034.869889455829</v>
      </c>
      <c r="AU1511">
        <v>45.5</v>
      </c>
      <c r="AV1511">
        <v>169.04761904761901</v>
      </c>
      <c r="AY1511">
        <v>14.8617833968068</v>
      </c>
      <c r="BD1511">
        <v>1036.15995630004</v>
      </c>
      <c r="BE1511">
        <v>696.48809523809496</v>
      </c>
    </row>
    <row r="1512" spans="1:57" x14ac:dyDescent="0.25">
      <c r="A1512" s="2" t="s">
        <v>141</v>
      </c>
      <c r="B1512" s="31">
        <v>41583</v>
      </c>
      <c r="C1512" s="11" t="s">
        <v>829</v>
      </c>
      <c r="E1512">
        <v>377.65</v>
      </c>
      <c r="F1512">
        <v>0.25124999999999997</v>
      </c>
      <c r="G1512">
        <v>0.28599999999999998</v>
      </c>
      <c r="H1512">
        <v>0.27224999999999999</v>
      </c>
      <c r="I1512">
        <v>0.22225</v>
      </c>
      <c r="J1512">
        <v>0.22550000000000001</v>
      </c>
      <c r="K1512">
        <v>0.23150000000000001</v>
      </c>
      <c r="L1512">
        <v>0.191</v>
      </c>
      <c r="M1512">
        <v>0.20849999999999999</v>
      </c>
      <c r="V1512"/>
    </row>
    <row r="1513" spans="1:57" x14ac:dyDescent="0.25">
      <c r="A1513" s="2" t="s">
        <v>141</v>
      </c>
      <c r="B1513" s="31">
        <v>41586</v>
      </c>
      <c r="C1513" s="11" t="s">
        <v>829</v>
      </c>
      <c r="V1513"/>
      <c r="AC1513">
        <v>0.98646217003755199</v>
      </c>
      <c r="AH1513">
        <v>8</v>
      </c>
      <c r="AU1513">
        <v>56</v>
      </c>
    </row>
    <row r="1514" spans="1:57" x14ac:dyDescent="0.25">
      <c r="A1514" s="2" t="s">
        <v>141</v>
      </c>
      <c r="B1514" s="31">
        <v>41590</v>
      </c>
      <c r="C1514" s="11" t="s">
        <v>829</v>
      </c>
      <c r="E1514">
        <v>383</v>
      </c>
      <c r="F1514">
        <v>0.27675</v>
      </c>
      <c r="G1514">
        <v>0.29349999999999998</v>
      </c>
      <c r="H1514">
        <v>0.27374999999999999</v>
      </c>
      <c r="I1514">
        <v>0.22425</v>
      </c>
      <c r="J1514">
        <v>0.22425</v>
      </c>
      <c r="K1514">
        <v>0.23</v>
      </c>
      <c r="L1514">
        <v>0.1855</v>
      </c>
      <c r="M1514">
        <v>0.20699999999999999</v>
      </c>
      <c r="V1514"/>
    </row>
    <row r="1515" spans="1:57" x14ac:dyDescent="0.25">
      <c r="A1515" s="2" t="s">
        <v>141</v>
      </c>
      <c r="B1515" s="31">
        <v>41596</v>
      </c>
      <c r="C1515" s="11" t="s">
        <v>829</v>
      </c>
      <c r="R1515">
        <v>1887.00612321624</v>
      </c>
      <c r="S1515">
        <v>273.702202844569</v>
      </c>
      <c r="V1515"/>
      <c r="AA1515">
        <v>0</v>
      </c>
      <c r="AJ1515">
        <v>7.00548236278535</v>
      </c>
      <c r="AM1515">
        <v>377.65356638131402</v>
      </c>
      <c r="AP1515">
        <f>AJ1515*1000000/AM1515</f>
        <v>18550.023053964665</v>
      </c>
      <c r="AV1515">
        <v>138.69047619047601</v>
      </c>
      <c r="AY1515">
        <v>273.702202844569</v>
      </c>
      <c r="BD1515">
        <v>1066.4044347543499</v>
      </c>
      <c r="BE1515">
        <v>635.892857142857</v>
      </c>
    </row>
    <row r="1516" spans="1:57" x14ac:dyDescent="0.25">
      <c r="A1516" s="2" t="s">
        <v>141</v>
      </c>
      <c r="B1516" s="31">
        <v>41596</v>
      </c>
      <c r="C1516" s="11" t="s">
        <v>829</v>
      </c>
      <c r="V1516"/>
      <c r="AC1516">
        <v>0.98712959033683301</v>
      </c>
    </row>
    <row r="1517" spans="1:57" x14ac:dyDescent="0.25">
      <c r="A1517" s="2" t="s">
        <v>141</v>
      </c>
      <c r="B1517" s="31">
        <v>41597</v>
      </c>
      <c r="C1517" s="11" t="s">
        <v>829</v>
      </c>
      <c r="E1517">
        <v>384.95</v>
      </c>
      <c r="F1517">
        <v>0.27975</v>
      </c>
      <c r="G1517">
        <v>0.29649999999999999</v>
      </c>
      <c r="H1517">
        <v>0.27975</v>
      </c>
      <c r="I1517">
        <v>0.23350000000000001</v>
      </c>
      <c r="J1517">
        <v>0.224</v>
      </c>
      <c r="K1517">
        <v>0.22450000000000001</v>
      </c>
      <c r="L1517">
        <v>0.1845</v>
      </c>
      <c r="M1517">
        <v>0.20225000000000001</v>
      </c>
      <c r="V1517"/>
    </row>
    <row r="1518" spans="1:57" x14ac:dyDescent="0.25">
      <c r="A1518" s="2" t="s">
        <v>141</v>
      </c>
      <c r="B1518" s="31">
        <v>41599</v>
      </c>
      <c r="C1518" s="11" t="s">
        <v>829</v>
      </c>
      <c r="V1518"/>
      <c r="AU1518">
        <v>70.2</v>
      </c>
    </row>
    <row r="1519" spans="1:57" x14ac:dyDescent="0.25">
      <c r="A1519" s="2" t="s">
        <v>141</v>
      </c>
      <c r="B1519" s="31">
        <v>41604</v>
      </c>
      <c r="C1519" s="11" t="s">
        <v>829</v>
      </c>
      <c r="E1519">
        <v>387.6</v>
      </c>
      <c r="F1519">
        <v>0.28375</v>
      </c>
      <c r="G1519">
        <v>0.29725000000000001</v>
      </c>
      <c r="H1519">
        <v>0.28199999999999997</v>
      </c>
      <c r="I1519">
        <v>0.23949999999999999</v>
      </c>
      <c r="J1519">
        <v>0.22500000000000001</v>
      </c>
      <c r="K1519">
        <v>0.22650000000000001</v>
      </c>
      <c r="L1519">
        <v>0.1825</v>
      </c>
      <c r="M1519">
        <v>0.20150000000000001</v>
      </c>
      <c r="V1519"/>
    </row>
    <row r="1520" spans="1:57" x14ac:dyDescent="0.25">
      <c r="A1520" s="2" t="s">
        <v>141</v>
      </c>
      <c r="B1520" s="31">
        <v>41607</v>
      </c>
      <c r="C1520" s="11" t="s">
        <v>829</v>
      </c>
      <c r="V1520"/>
      <c r="AH1520">
        <v>8</v>
      </c>
      <c r="AU1520">
        <v>70.650000000000006</v>
      </c>
    </row>
    <row r="1521" spans="1:57" x14ac:dyDescent="0.25">
      <c r="A1521" s="2" t="s">
        <v>141</v>
      </c>
      <c r="B1521" s="31">
        <v>41610</v>
      </c>
      <c r="C1521" s="11" t="s">
        <v>829</v>
      </c>
      <c r="R1521">
        <v>2249.0845984679599</v>
      </c>
      <c r="S1521">
        <v>422.76585749227303</v>
      </c>
      <c r="V1521"/>
      <c r="AA1521">
        <v>75.125780348288302</v>
      </c>
      <c r="AJ1521">
        <v>6.7423104984325999</v>
      </c>
      <c r="AM1521">
        <v>376.34067623203703</v>
      </c>
      <c r="AP1521">
        <f>AJ1521*1000000/AM1521</f>
        <v>17915.444500810627</v>
      </c>
      <c r="AV1521">
        <v>142.857142857143</v>
      </c>
      <c r="AY1521">
        <v>347.64007714398502</v>
      </c>
      <c r="BD1521">
        <v>1211.27741418294</v>
      </c>
      <c r="BE1521">
        <v>715.77380952380997</v>
      </c>
    </row>
    <row r="1522" spans="1:57" x14ac:dyDescent="0.25">
      <c r="A1522" s="2" t="s">
        <v>141</v>
      </c>
      <c r="B1522" s="31">
        <v>41611</v>
      </c>
      <c r="C1522" s="11" t="s">
        <v>829</v>
      </c>
      <c r="E1522">
        <v>385.05</v>
      </c>
      <c r="F1522">
        <v>0.26674999999999999</v>
      </c>
      <c r="G1522">
        <v>0.29325000000000001</v>
      </c>
      <c r="H1522">
        <v>0.28275</v>
      </c>
      <c r="I1522">
        <v>0.25</v>
      </c>
      <c r="J1522">
        <v>0.22650000000000001</v>
      </c>
      <c r="K1522">
        <v>0.22875000000000001</v>
      </c>
      <c r="L1522">
        <v>0.18099999999999999</v>
      </c>
      <c r="M1522">
        <v>0.19625000000000001</v>
      </c>
      <c r="V1522"/>
    </row>
    <row r="1523" spans="1:57" x14ac:dyDescent="0.25">
      <c r="A1523" s="2" t="s">
        <v>141</v>
      </c>
      <c r="B1523" s="31">
        <v>41613</v>
      </c>
      <c r="C1523" s="11" t="s">
        <v>829</v>
      </c>
      <c r="V1523"/>
      <c r="AC1523">
        <v>0.98885216403701504</v>
      </c>
    </row>
    <row r="1524" spans="1:57" x14ac:dyDescent="0.25">
      <c r="A1524" s="2" t="s">
        <v>141</v>
      </c>
      <c r="B1524" s="31">
        <v>41618</v>
      </c>
      <c r="C1524" s="11" t="s">
        <v>829</v>
      </c>
      <c r="E1524">
        <v>371.05</v>
      </c>
      <c r="F1524">
        <v>0.23449999999999999</v>
      </c>
      <c r="G1524">
        <v>0.28000000000000003</v>
      </c>
      <c r="H1524">
        <v>0.27650000000000002</v>
      </c>
      <c r="I1524">
        <v>0.23924999999999999</v>
      </c>
      <c r="J1524">
        <v>0.22500000000000001</v>
      </c>
      <c r="K1524">
        <v>0.22550000000000001</v>
      </c>
      <c r="L1524">
        <v>0.17899999999999999</v>
      </c>
      <c r="M1524">
        <v>0.19550000000000001</v>
      </c>
      <c r="V1524"/>
    </row>
    <row r="1525" spans="1:57" x14ac:dyDescent="0.25">
      <c r="A1525" s="2" t="s">
        <v>141</v>
      </c>
      <c r="B1525" s="31">
        <v>41620</v>
      </c>
      <c r="C1525" s="11" t="s">
        <v>829</v>
      </c>
      <c r="V1525"/>
      <c r="AU1525">
        <v>81</v>
      </c>
    </row>
    <row r="1526" spans="1:57" x14ac:dyDescent="0.25">
      <c r="A1526" s="2" t="s">
        <v>141</v>
      </c>
      <c r="B1526" s="31">
        <v>41625</v>
      </c>
      <c r="C1526" s="11" t="s">
        <v>829</v>
      </c>
      <c r="E1526">
        <v>372.75</v>
      </c>
      <c r="F1526">
        <v>0.2525</v>
      </c>
      <c r="G1526">
        <v>0.28825000000000001</v>
      </c>
      <c r="H1526">
        <v>0.27700000000000002</v>
      </c>
      <c r="I1526">
        <v>0.23899999999999999</v>
      </c>
      <c r="J1526">
        <v>0.2205</v>
      </c>
      <c r="K1526">
        <v>0.22025</v>
      </c>
      <c r="L1526">
        <v>0.17724999999999999</v>
      </c>
      <c r="M1526">
        <v>0.189</v>
      </c>
      <c r="R1526">
        <v>2993.4587204772702</v>
      </c>
      <c r="S1526">
        <v>1021.83944486658</v>
      </c>
      <c r="V1526"/>
      <c r="AA1526">
        <v>674.19936772259098</v>
      </c>
      <c r="AJ1526">
        <v>6.1739705975307198</v>
      </c>
      <c r="AM1526">
        <v>334.76148054374602</v>
      </c>
      <c r="AP1526">
        <f>AJ1526*1000000/AM1526</f>
        <v>18442.894288501979</v>
      </c>
      <c r="AV1526">
        <v>178.57142857142901</v>
      </c>
      <c r="AY1526">
        <v>347.64007714398502</v>
      </c>
      <c r="BD1526">
        <v>1253.0901519885499</v>
      </c>
      <c r="BE1526">
        <v>868.21428571428601</v>
      </c>
    </row>
    <row r="1527" spans="1:57" x14ac:dyDescent="0.25">
      <c r="A1527" s="2" t="s">
        <v>141</v>
      </c>
      <c r="B1527" s="31">
        <v>41627</v>
      </c>
      <c r="C1527" s="11" t="s">
        <v>829</v>
      </c>
      <c r="V1527"/>
      <c r="AH1527">
        <v>10</v>
      </c>
      <c r="AU1527">
        <v>81.5</v>
      </c>
    </row>
    <row r="1528" spans="1:57" x14ac:dyDescent="0.25">
      <c r="A1528" s="2" t="s">
        <v>141</v>
      </c>
      <c r="B1528" s="31">
        <v>41628</v>
      </c>
      <c r="C1528" s="11" t="s">
        <v>829</v>
      </c>
      <c r="V1528"/>
      <c r="AC1528">
        <v>0.99176556447888298</v>
      </c>
    </row>
    <row r="1529" spans="1:57" x14ac:dyDescent="0.25">
      <c r="A1529" s="2" t="s">
        <v>141</v>
      </c>
      <c r="B1529" s="31">
        <v>41632</v>
      </c>
      <c r="C1529" s="11" t="s">
        <v>829</v>
      </c>
      <c r="E1529">
        <v>371</v>
      </c>
      <c r="F1529">
        <v>0.2515</v>
      </c>
      <c r="G1529">
        <v>0.28799999999999998</v>
      </c>
      <c r="H1529">
        <v>0.27825</v>
      </c>
      <c r="I1529">
        <v>0.24324999999999999</v>
      </c>
      <c r="J1529">
        <v>0.22025</v>
      </c>
      <c r="K1529">
        <v>0.21825</v>
      </c>
      <c r="L1529">
        <v>0.17125000000000001</v>
      </c>
      <c r="M1529">
        <v>0.18425</v>
      </c>
      <c r="V1529"/>
    </row>
    <row r="1530" spans="1:57" x14ac:dyDescent="0.25">
      <c r="A1530" s="2" t="s">
        <v>141</v>
      </c>
      <c r="B1530" s="31">
        <v>41638</v>
      </c>
      <c r="C1530" s="11" t="s">
        <v>829</v>
      </c>
      <c r="V1530"/>
      <c r="AH1530">
        <v>12</v>
      </c>
      <c r="AU1530">
        <v>86</v>
      </c>
    </row>
    <row r="1531" spans="1:57" x14ac:dyDescent="0.25">
      <c r="A1531" s="2" t="s">
        <v>141</v>
      </c>
      <c r="B1531" s="31">
        <v>41639</v>
      </c>
      <c r="C1531" s="11" t="s">
        <v>829</v>
      </c>
      <c r="E1531">
        <v>351.1</v>
      </c>
      <c r="F1531">
        <v>0.221</v>
      </c>
      <c r="G1531">
        <v>0.26500000000000001</v>
      </c>
      <c r="H1531">
        <v>0.26874999999999999</v>
      </c>
      <c r="I1531">
        <v>0.22450000000000001</v>
      </c>
      <c r="J1531">
        <v>0.21425</v>
      </c>
      <c r="K1531">
        <v>0.21249999999999999</v>
      </c>
      <c r="L1531">
        <v>0.16775000000000001</v>
      </c>
      <c r="M1531">
        <v>0.18174999999999999</v>
      </c>
      <c r="V1531"/>
    </row>
    <row r="1532" spans="1:57" x14ac:dyDescent="0.25">
      <c r="A1532" s="2" t="s">
        <v>141</v>
      </c>
      <c r="B1532" s="31">
        <v>41645</v>
      </c>
      <c r="C1532" s="11" t="s">
        <v>829</v>
      </c>
      <c r="V1532"/>
      <c r="AC1532">
        <v>0.830430482837057</v>
      </c>
      <c r="AH1532">
        <v>13</v>
      </c>
      <c r="AU1532">
        <v>87</v>
      </c>
    </row>
    <row r="1533" spans="1:57" x14ac:dyDescent="0.25">
      <c r="A1533" s="2" t="s">
        <v>141</v>
      </c>
      <c r="B1533" s="31">
        <v>41646</v>
      </c>
      <c r="C1533" s="11" t="s">
        <v>829</v>
      </c>
      <c r="E1533">
        <v>301.55</v>
      </c>
      <c r="F1533">
        <v>0.10125000000000001</v>
      </c>
      <c r="G1533">
        <v>0.2145</v>
      </c>
      <c r="H1533">
        <v>0.23924999999999999</v>
      </c>
      <c r="I1533">
        <v>0.19425000000000001</v>
      </c>
      <c r="J1533">
        <v>0.20449999999999999</v>
      </c>
      <c r="K1533">
        <v>0.20924999999999999</v>
      </c>
      <c r="L1533">
        <v>0.16425000000000001</v>
      </c>
      <c r="M1533">
        <v>0.18049999999999999</v>
      </c>
      <c r="V1533"/>
    </row>
    <row r="1534" spans="1:57" x14ac:dyDescent="0.25">
      <c r="A1534" s="2" t="s">
        <v>141</v>
      </c>
      <c r="B1534" s="31">
        <v>41652</v>
      </c>
      <c r="C1534" s="11" t="s">
        <v>829</v>
      </c>
      <c r="V1534"/>
      <c r="AU1534">
        <v>88</v>
      </c>
    </row>
    <row r="1535" spans="1:57" x14ac:dyDescent="0.25">
      <c r="A1535" s="2" t="s">
        <v>141</v>
      </c>
      <c r="B1535" s="31">
        <v>41653</v>
      </c>
      <c r="C1535" s="11" t="s">
        <v>829</v>
      </c>
      <c r="E1535">
        <v>278.95</v>
      </c>
      <c r="F1535">
        <v>8.1500000000000003E-2</v>
      </c>
      <c r="G1535">
        <v>0.19600000000000001</v>
      </c>
      <c r="H1535">
        <v>0.21625</v>
      </c>
      <c r="I1535">
        <v>0.17324999999999999</v>
      </c>
      <c r="J1535">
        <v>0.19225</v>
      </c>
      <c r="K1535">
        <v>0.20150000000000001</v>
      </c>
      <c r="L1535">
        <v>0.1615</v>
      </c>
      <c r="M1535">
        <v>0.17249999999999999</v>
      </c>
      <c r="V1535"/>
      <c r="AC1535">
        <v>0.31407831248426599</v>
      </c>
      <c r="AH1535">
        <v>15</v>
      </c>
    </row>
    <row r="1536" spans="1:57" x14ac:dyDescent="0.25">
      <c r="A1536" s="2" t="s">
        <v>141</v>
      </c>
      <c r="B1536" s="31">
        <v>41660</v>
      </c>
      <c r="C1536" s="11" t="s">
        <v>829</v>
      </c>
      <c r="E1536">
        <v>263.05</v>
      </c>
      <c r="F1536">
        <v>7.3499999999999996E-2</v>
      </c>
      <c r="G1536">
        <v>0.18625</v>
      </c>
      <c r="H1536">
        <v>0.19850000000000001</v>
      </c>
      <c r="I1536">
        <v>0.1555</v>
      </c>
      <c r="J1536">
        <v>0.18325</v>
      </c>
      <c r="K1536">
        <v>0.19125</v>
      </c>
      <c r="L1536">
        <v>0.15675</v>
      </c>
      <c r="M1536">
        <v>0.17025000000000001</v>
      </c>
      <c r="V1536"/>
    </row>
    <row r="1537" spans="1:73" x14ac:dyDescent="0.25">
      <c r="A1537" s="2" t="s">
        <v>141</v>
      </c>
      <c r="B1537" s="31">
        <v>41662</v>
      </c>
      <c r="C1537" s="11" t="s">
        <v>829</v>
      </c>
      <c r="V1537"/>
      <c r="AH1537">
        <v>15</v>
      </c>
      <c r="AU1537">
        <v>93</v>
      </c>
    </row>
    <row r="1538" spans="1:73" x14ac:dyDescent="0.25">
      <c r="A1538" s="2" t="s">
        <v>141</v>
      </c>
      <c r="B1538" s="31">
        <v>41664</v>
      </c>
      <c r="C1538" s="11" t="s">
        <v>829</v>
      </c>
      <c r="R1538">
        <v>2625.4943707521302</v>
      </c>
      <c r="S1538">
        <v>1233.09316214398</v>
      </c>
      <c r="V1538" s="12"/>
      <c r="W1538">
        <v>3.2070330000000001E-2</v>
      </c>
      <c r="Y1538">
        <v>27609.7279011473</v>
      </c>
      <c r="AA1538">
        <v>885.45308499999999</v>
      </c>
      <c r="AM1538">
        <v>0</v>
      </c>
      <c r="AQ1538" t="s">
        <v>925</v>
      </c>
      <c r="AY1538">
        <v>347.64007714398502</v>
      </c>
      <c r="BD1538">
        <v>883.743501876148</v>
      </c>
    </row>
    <row r="1539" spans="1:73" x14ac:dyDescent="0.25">
      <c r="A1539" s="2" t="s">
        <v>141</v>
      </c>
      <c r="B1539" s="31">
        <v>41667</v>
      </c>
      <c r="C1539" s="11" t="s">
        <v>829</v>
      </c>
      <c r="E1539">
        <v>257.25</v>
      </c>
      <c r="F1539">
        <v>7.1499999999999994E-2</v>
      </c>
      <c r="G1539">
        <v>0.19025</v>
      </c>
      <c r="H1539">
        <v>0.191</v>
      </c>
      <c r="I1539">
        <v>0.14649999999999999</v>
      </c>
      <c r="J1539">
        <v>0.17499999999999999</v>
      </c>
      <c r="K1539">
        <v>0.1895</v>
      </c>
      <c r="L1539">
        <v>0.154</v>
      </c>
      <c r="M1539">
        <v>0.16850000000000001</v>
      </c>
      <c r="V1539"/>
    </row>
    <row r="1540" spans="1:73" x14ac:dyDescent="0.25">
      <c r="A1540" s="13" t="s">
        <v>141</v>
      </c>
      <c r="C1540" s="11" t="s">
        <v>829</v>
      </c>
      <c r="V1540"/>
      <c r="AQ1540" t="s">
        <v>925</v>
      </c>
      <c r="BG1540" s="14">
        <v>237.96099999999996</v>
      </c>
      <c r="BH1540" s="14">
        <v>401.83750000000009</v>
      </c>
      <c r="BI1540" s="14">
        <v>479.97850000000005</v>
      </c>
      <c r="BJ1540" s="14">
        <v>594.25437499999998</v>
      </c>
      <c r="BK1540" s="14">
        <v>755.02749999999992</v>
      </c>
      <c r="BL1540" s="14">
        <v>821.76149999999996</v>
      </c>
      <c r="BM1540" s="14">
        <v>958.1880000000001</v>
      </c>
      <c r="BN1540" s="14">
        <v>1133.8375000000001</v>
      </c>
      <c r="BO1540" s="14">
        <v>1420.3544999999997</v>
      </c>
      <c r="BP1540" s="14">
        <v>2067.0154999999995</v>
      </c>
      <c r="BQ1540" s="14">
        <v>2317.5119999999997</v>
      </c>
      <c r="BR1540" s="14">
        <v>2259.8364999999999</v>
      </c>
      <c r="BS1540" s="14">
        <v>2548.0919999999996</v>
      </c>
      <c r="BT1540" s="14">
        <v>3005.3784999999998</v>
      </c>
      <c r="BU1540" s="14">
        <v>2983.4228571428575</v>
      </c>
    </row>
    <row r="1541" spans="1:73" x14ac:dyDescent="0.25">
      <c r="A1541" s="2" t="s">
        <v>146</v>
      </c>
      <c r="B1541" s="31">
        <v>41386</v>
      </c>
      <c r="C1541" s="11" t="s">
        <v>829</v>
      </c>
      <c r="V1541"/>
      <c r="AB1541">
        <v>3.75</v>
      </c>
      <c r="AI1541">
        <v>2.0499999999999998</v>
      </c>
      <c r="AU1541">
        <v>19.25</v>
      </c>
    </row>
    <row r="1542" spans="1:73" x14ac:dyDescent="0.25">
      <c r="A1542" s="2" t="s">
        <v>146</v>
      </c>
      <c r="B1542" s="31">
        <v>41387</v>
      </c>
      <c r="C1542" s="11" t="s">
        <v>829</v>
      </c>
      <c r="E1542">
        <v>404.22500000000002</v>
      </c>
      <c r="F1542">
        <v>0.268125</v>
      </c>
      <c r="G1542">
        <v>0.27850000000000003</v>
      </c>
      <c r="H1542">
        <v>0.27400000000000002</v>
      </c>
      <c r="I1542">
        <v>0.27074999999999999</v>
      </c>
      <c r="J1542">
        <v>0.27150000000000002</v>
      </c>
      <c r="K1542">
        <v>0.23125000000000001</v>
      </c>
      <c r="L1542">
        <v>0.19900000000000001</v>
      </c>
      <c r="M1542">
        <v>0.22800000000000001</v>
      </c>
      <c r="V1542"/>
    </row>
    <row r="1543" spans="1:73" x14ac:dyDescent="0.25">
      <c r="A1543" s="2" t="s">
        <v>146</v>
      </c>
      <c r="B1543" s="31">
        <v>41394</v>
      </c>
      <c r="C1543" s="11" t="s">
        <v>829</v>
      </c>
      <c r="E1543">
        <v>401.375</v>
      </c>
      <c r="F1543">
        <v>0.25412499999999999</v>
      </c>
      <c r="G1543">
        <v>0.27825</v>
      </c>
      <c r="H1543">
        <v>0.27625</v>
      </c>
      <c r="I1543">
        <v>0.27</v>
      </c>
      <c r="J1543">
        <v>0.27024999999999999</v>
      </c>
      <c r="K1543">
        <v>0.23225000000000001</v>
      </c>
      <c r="L1543">
        <v>0.19800000000000001</v>
      </c>
      <c r="M1543">
        <v>0.22775000000000001</v>
      </c>
      <c r="V1543"/>
    </row>
    <row r="1544" spans="1:73" x14ac:dyDescent="0.25">
      <c r="A1544" s="2" t="s">
        <v>146</v>
      </c>
      <c r="B1544" s="31">
        <v>41396</v>
      </c>
      <c r="C1544" s="11" t="s">
        <v>829</v>
      </c>
      <c r="V1544"/>
      <c r="AB1544">
        <v>4.95</v>
      </c>
      <c r="AI1544">
        <v>3.7</v>
      </c>
      <c r="AU1544">
        <v>22</v>
      </c>
    </row>
    <row r="1545" spans="1:73" x14ac:dyDescent="0.25">
      <c r="A1545" s="2" t="s">
        <v>146</v>
      </c>
      <c r="B1545" s="31">
        <v>41397</v>
      </c>
      <c r="C1545" s="11" t="s">
        <v>829</v>
      </c>
      <c r="V1545"/>
      <c r="AC1545">
        <v>0.22771336389414301</v>
      </c>
    </row>
    <row r="1546" spans="1:73" x14ac:dyDescent="0.25">
      <c r="A1546" s="2" t="s">
        <v>146</v>
      </c>
      <c r="B1546" s="31">
        <v>41408</v>
      </c>
      <c r="C1546" s="11" t="s">
        <v>829</v>
      </c>
      <c r="E1546">
        <v>389.15</v>
      </c>
      <c r="F1546">
        <v>0.22450000000000001</v>
      </c>
      <c r="G1546">
        <v>0.26600000000000001</v>
      </c>
      <c r="H1546">
        <v>0.27100000000000002</v>
      </c>
      <c r="I1546">
        <v>0.26500000000000001</v>
      </c>
      <c r="J1546">
        <v>0.26600000000000001</v>
      </c>
      <c r="K1546">
        <v>0.23050000000000001</v>
      </c>
      <c r="L1546">
        <v>0.19575000000000001</v>
      </c>
      <c r="M1546">
        <v>0.22700000000000001</v>
      </c>
      <c r="V1546"/>
      <c r="AC1546">
        <v>0.45885743739679302</v>
      </c>
    </row>
    <row r="1547" spans="1:73" x14ac:dyDescent="0.25">
      <c r="A1547" s="2" t="s">
        <v>146</v>
      </c>
      <c r="B1547" s="31">
        <v>41410</v>
      </c>
      <c r="C1547" s="11" t="s">
        <v>829</v>
      </c>
      <c r="V1547"/>
      <c r="AB1547">
        <v>6.25</v>
      </c>
      <c r="AI1547">
        <v>4.95</v>
      </c>
      <c r="AU1547">
        <v>24.75</v>
      </c>
    </row>
    <row r="1548" spans="1:73" x14ac:dyDescent="0.25">
      <c r="A1548" s="2" t="s">
        <v>146</v>
      </c>
      <c r="B1548" s="31">
        <v>41423</v>
      </c>
      <c r="C1548" s="11" t="s">
        <v>829</v>
      </c>
      <c r="E1548">
        <v>409.05</v>
      </c>
      <c r="F1548">
        <v>0.28899999999999998</v>
      </c>
      <c r="G1548">
        <v>0.28825000000000001</v>
      </c>
      <c r="H1548">
        <v>0.27725</v>
      </c>
      <c r="I1548">
        <v>0.26824999999999999</v>
      </c>
      <c r="J1548">
        <v>0.26624999999999999</v>
      </c>
      <c r="K1548">
        <v>0.22900000000000001</v>
      </c>
      <c r="L1548">
        <v>0.19975000000000001</v>
      </c>
      <c r="M1548">
        <v>0.22750000000000001</v>
      </c>
      <c r="V1548"/>
      <c r="AB1548">
        <v>7.1</v>
      </c>
      <c r="AI1548">
        <v>5.95</v>
      </c>
    </row>
    <row r="1549" spans="1:73" x14ac:dyDescent="0.25">
      <c r="A1549" s="2" t="s">
        <v>146</v>
      </c>
      <c r="B1549" s="31">
        <v>41425</v>
      </c>
      <c r="C1549" s="11" t="s">
        <v>829</v>
      </c>
      <c r="V1549"/>
      <c r="AC1549">
        <v>0.73153603257621902</v>
      </c>
      <c r="AU1549">
        <v>24.5</v>
      </c>
    </row>
    <row r="1550" spans="1:73" x14ac:dyDescent="0.25">
      <c r="A1550" s="2" t="s">
        <v>146</v>
      </c>
      <c r="B1550" s="31">
        <v>41436</v>
      </c>
      <c r="C1550" s="11" t="s">
        <v>829</v>
      </c>
      <c r="E1550">
        <v>407.22500000000002</v>
      </c>
      <c r="F1550">
        <v>0.28787499999999999</v>
      </c>
      <c r="G1550">
        <v>0.28575</v>
      </c>
      <c r="H1550">
        <v>0.27600000000000002</v>
      </c>
      <c r="I1550">
        <v>0.26624999999999999</v>
      </c>
      <c r="J1550">
        <v>0.26724999999999999</v>
      </c>
      <c r="K1550">
        <v>0.22800000000000001</v>
      </c>
      <c r="L1550">
        <v>0.19975000000000001</v>
      </c>
      <c r="M1550">
        <v>0.22525000000000001</v>
      </c>
      <c r="V1550"/>
    </row>
    <row r="1551" spans="1:73" x14ac:dyDescent="0.25">
      <c r="A1551" s="2" t="s">
        <v>146</v>
      </c>
      <c r="B1551" s="31">
        <v>41438</v>
      </c>
      <c r="C1551" s="11" t="s">
        <v>829</v>
      </c>
      <c r="V1551"/>
      <c r="AB1551">
        <v>8.0500000000000007</v>
      </c>
      <c r="AC1551">
        <v>0.80901498294831498</v>
      </c>
      <c r="AI1551">
        <v>6.95</v>
      </c>
      <c r="AU1551">
        <v>25.75</v>
      </c>
    </row>
    <row r="1552" spans="1:73" x14ac:dyDescent="0.25">
      <c r="A1552" s="2" t="s">
        <v>146</v>
      </c>
      <c r="B1552" s="31">
        <v>41450</v>
      </c>
      <c r="C1552" s="11" t="s">
        <v>829</v>
      </c>
      <c r="E1552">
        <v>470.35</v>
      </c>
      <c r="F1552">
        <v>0.33274999999999999</v>
      </c>
      <c r="G1552">
        <v>0.30449999999999999</v>
      </c>
      <c r="H1552">
        <v>0.29125000000000001</v>
      </c>
      <c r="I1552">
        <v>0.31724999999999998</v>
      </c>
      <c r="J1552">
        <v>0.30375000000000002</v>
      </c>
      <c r="K1552">
        <v>0.29975000000000002</v>
      </c>
      <c r="L1552">
        <v>0.26400000000000001</v>
      </c>
      <c r="M1552">
        <v>0.23849999999999999</v>
      </c>
      <c r="V1552"/>
      <c r="AB1552">
        <v>8.65</v>
      </c>
      <c r="AC1552">
        <v>0.94693667571676299</v>
      </c>
      <c r="AI1552">
        <v>7.35</v>
      </c>
    </row>
    <row r="1553" spans="1:57" x14ac:dyDescent="0.25">
      <c r="A1553" s="2" t="s">
        <v>146</v>
      </c>
      <c r="B1553" s="31">
        <v>41457</v>
      </c>
      <c r="C1553" s="11" t="s">
        <v>829</v>
      </c>
      <c r="V1553"/>
      <c r="AU1553">
        <v>27</v>
      </c>
    </row>
    <row r="1554" spans="1:57" x14ac:dyDescent="0.25">
      <c r="A1554" s="2" t="s">
        <v>146</v>
      </c>
      <c r="B1554" s="31">
        <v>41459</v>
      </c>
      <c r="C1554" s="11" t="s">
        <v>829</v>
      </c>
      <c r="R1554">
        <v>244.48333333333301</v>
      </c>
      <c r="S1554">
        <v>0</v>
      </c>
      <c r="V1554"/>
      <c r="AA1554">
        <v>0</v>
      </c>
      <c r="AJ1554">
        <v>2.7337216442237522</v>
      </c>
      <c r="AM1554">
        <v>148.70613552744601</v>
      </c>
      <c r="AP1554">
        <f>AJ1554*1000000/AM1554</f>
        <v>18383.381657572572</v>
      </c>
      <c r="AV1554">
        <v>154.166666666667</v>
      </c>
      <c r="AY1554">
        <v>0</v>
      </c>
      <c r="BD1554">
        <v>93.276816757288699</v>
      </c>
      <c r="BE1554">
        <v>1436.7857142857099</v>
      </c>
    </row>
    <row r="1555" spans="1:57" x14ac:dyDescent="0.25">
      <c r="A1555" s="2" t="s">
        <v>146</v>
      </c>
      <c r="B1555" s="31">
        <v>41465</v>
      </c>
      <c r="C1555" s="11" t="s">
        <v>829</v>
      </c>
      <c r="V1555"/>
      <c r="AB1555">
        <v>9.1</v>
      </c>
      <c r="AI1555">
        <v>8</v>
      </c>
      <c r="AU1555">
        <v>28.5</v>
      </c>
    </row>
    <row r="1556" spans="1:57" x14ac:dyDescent="0.25">
      <c r="A1556" s="2" t="s">
        <v>146</v>
      </c>
      <c r="B1556" s="31">
        <v>41466</v>
      </c>
      <c r="C1556" s="11" t="s">
        <v>829</v>
      </c>
      <c r="E1556">
        <v>458.1</v>
      </c>
      <c r="F1556">
        <v>0.29249999999999998</v>
      </c>
      <c r="G1556">
        <v>0.28875000000000001</v>
      </c>
      <c r="H1556">
        <v>0.28725000000000001</v>
      </c>
      <c r="I1556">
        <v>0.307</v>
      </c>
      <c r="J1556">
        <v>0.3</v>
      </c>
      <c r="K1556">
        <v>0.29449999999999998</v>
      </c>
      <c r="L1556">
        <v>0.26624999999999999</v>
      </c>
      <c r="M1556">
        <v>0.25424999999999998</v>
      </c>
      <c r="V1556"/>
      <c r="AC1556">
        <v>0.973532110145647</v>
      </c>
    </row>
    <row r="1557" spans="1:57" x14ac:dyDescent="0.25">
      <c r="A1557" s="2" t="s">
        <v>146</v>
      </c>
      <c r="B1557" s="31">
        <v>41481</v>
      </c>
      <c r="C1557" s="11" t="s">
        <v>829</v>
      </c>
      <c r="V1557"/>
      <c r="AU1557">
        <v>30</v>
      </c>
    </row>
    <row r="1558" spans="1:57" x14ac:dyDescent="0.25">
      <c r="A1558" s="2" t="s">
        <v>146</v>
      </c>
      <c r="B1558" s="31">
        <v>41484</v>
      </c>
      <c r="C1558" s="11" t="s">
        <v>829</v>
      </c>
      <c r="V1558"/>
      <c r="AB1558">
        <v>9.9499999999999993</v>
      </c>
      <c r="AC1558">
        <v>0.98910895840385404</v>
      </c>
      <c r="AI1558">
        <v>8.85</v>
      </c>
    </row>
    <row r="1559" spans="1:57" x14ac:dyDescent="0.25">
      <c r="A1559" s="2" t="s">
        <v>146</v>
      </c>
      <c r="B1559" s="31">
        <v>41485</v>
      </c>
      <c r="C1559" s="11" t="s">
        <v>829</v>
      </c>
      <c r="E1559">
        <v>446.52499999999998</v>
      </c>
      <c r="F1559">
        <v>0.27612500000000001</v>
      </c>
      <c r="G1559">
        <v>0.28125</v>
      </c>
      <c r="H1559">
        <v>0.28225</v>
      </c>
      <c r="I1559">
        <v>0.29475000000000001</v>
      </c>
      <c r="J1559">
        <v>0.29275000000000001</v>
      </c>
      <c r="K1559">
        <v>0.28525</v>
      </c>
      <c r="L1559">
        <v>0.26200000000000001</v>
      </c>
      <c r="M1559">
        <v>0.25824999999999998</v>
      </c>
      <c r="V1559"/>
    </row>
    <row r="1560" spans="1:57" x14ac:dyDescent="0.25">
      <c r="A1560" s="2" t="s">
        <v>146</v>
      </c>
      <c r="B1560" s="31">
        <v>41495</v>
      </c>
      <c r="C1560" s="11" t="s">
        <v>829</v>
      </c>
      <c r="V1560"/>
      <c r="AU1560">
        <v>31.25</v>
      </c>
    </row>
    <row r="1561" spans="1:57" x14ac:dyDescent="0.25">
      <c r="A1561" s="2" t="s">
        <v>146</v>
      </c>
      <c r="B1561" s="31">
        <v>41500</v>
      </c>
      <c r="C1561" s="11" t="s">
        <v>829</v>
      </c>
      <c r="V1561"/>
      <c r="AB1561">
        <v>10.8</v>
      </c>
      <c r="AI1561">
        <v>9.6</v>
      </c>
    </row>
    <row r="1562" spans="1:57" x14ac:dyDescent="0.25">
      <c r="A1562" s="2" t="s">
        <v>146</v>
      </c>
      <c r="B1562" s="31">
        <v>41515</v>
      </c>
      <c r="C1562" s="11" t="s">
        <v>829</v>
      </c>
      <c r="E1562">
        <v>414.47500000000002</v>
      </c>
      <c r="F1562">
        <v>0.22087499999999999</v>
      </c>
      <c r="G1562">
        <v>0.25524999999999998</v>
      </c>
      <c r="H1562">
        <v>0.26950000000000002</v>
      </c>
      <c r="I1562">
        <v>0.27124999999999999</v>
      </c>
      <c r="J1562">
        <v>0.28325</v>
      </c>
      <c r="K1562">
        <v>0.26300000000000001</v>
      </c>
      <c r="L1562">
        <v>0.24975</v>
      </c>
      <c r="M1562">
        <v>0.25950000000000001</v>
      </c>
      <c r="V1562"/>
    </row>
    <row r="1563" spans="1:57" x14ac:dyDescent="0.25">
      <c r="A1563" s="2" t="s">
        <v>146</v>
      </c>
      <c r="B1563" s="31">
        <v>41516</v>
      </c>
      <c r="C1563" s="11" t="s">
        <v>829</v>
      </c>
      <c r="V1563"/>
      <c r="AB1563">
        <v>11.8</v>
      </c>
      <c r="AC1563">
        <v>0.96096085218219196</v>
      </c>
      <c r="AI1563">
        <v>10.3</v>
      </c>
    </row>
    <row r="1564" spans="1:57" x14ac:dyDescent="0.25">
      <c r="A1564" s="2" t="s">
        <v>146</v>
      </c>
      <c r="B1564" s="31">
        <v>41520</v>
      </c>
      <c r="C1564" s="11" t="s">
        <v>829</v>
      </c>
      <c r="R1564">
        <v>608.392857142857</v>
      </c>
      <c r="S1564">
        <v>0</v>
      </c>
      <c r="V1564"/>
      <c r="AA1564">
        <v>0</v>
      </c>
      <c r="AJ1564">
        <v>6.2107293889740713</v>
      </c>
      <c r="AM1564">
        <v>278.59102726330502</v>
      </c>
      <c r="AP1564">
        <f>AJ1564*1000000/AM1564</f>
        <v>22293.357578613322</v>
      </c>
      <c r="AV1564">
        <v>160.71428571428601</v>
      </c>
      <c r="AY1564">
        <v>0</v>
      </c>
      <c r="BD1564">
        <v>234.40687718707699</v>
      </c>
      <c r="BE1564">
        <v>1383.92857142857</v>
      </c>
    </row>
    <row r="1565" spans="1:57" x14ac:dyDescent="0.25">
      <c r="A1565" s="2" t="s">
        <v>146</v>
      </c>
      <c r="B1565" s="31">
        <v>41526</v>
      </c>
      <c r="C1565" s="11" t="s">
        <v>829</v>
      </c>
      <c r="V1565"/>
      <c r="AB1565">
        <v>12.1</v>
      </c>
      <c r="AI1565">
        <v>10.95</v>
      </c>
    </row>
    <row r="1566" spans="1:57" x14ac:dyDescent="0.25">
      <c r="A1566" s="2" t="s">
        <v>146</v>
      </c>
      <c r="B1566" s="31">
        <v>41527</v>
      </c>
      <c r="C1566" s="11" t="s">
        <v>829</v>
      </c>
      <c r="V1566"/>
      <c r="AC1566">
        <v>0.99346212010429502</v>
      </c>
    </row>
    <row r="1567" spans="1:57" x14ac:dyDescent="0.25">
      <c r="A1567" s="2" t="s">
        <v>146</v>
      </c>
      <c r="B1567" s="31">
        <v>41530</v>
      </c>
      <c r="C1567" s="11" t="s">
        <v>829</v>
      </c>
      <c r="V1567"/>
      <c r="AU1567">
        <v>32</v>
      </c>
    </row>
    <row r="1568" spans="1:57" x14ac:dyDescent="0.25">
      <c r="A1568" s="2" t="s">
        <v>146</v>
      </c>
      <c r="B1568" s="31">
        <v>41533</v>
      </c>
      <c r="C1568" s="11" t="s">
        <v>829</v>
      </c>
      <c r="E1568">
        <v>375.25</v>
      </c>
      <c r="F1568">
        <v>0.17125000000000001</v>
      </c>
      <c r="G1568">
        <v>0.21925</v>
      </c>
      <c r="H1568">
        <v>0.24324999999999999</v>
      </c>
      <c r="I1568">
        <v>0.23899999999999999</v>
      </c>
      <c r="J1568">
        <v>0.26574999999999999</v>
      </c>
      <c r="K1568">
        <v>0.2445</v>
      </c>
      <c r="L1568">
        <v>0.23574999999999999</v>
      </c>
      <c r="M1568">
        <v>0.25750000000000001</v>
      </c>
      <c r="V1568"/>
    </row>
    <row r="1569" spans="1:57" x14ac:dyDescent="0.25">
      <c r="A1569" s="2" t="s">
        <v>146</v>
      </c>
      <c r="B1569" s="31">
        <v>41542</v>
      </c>
      <c r="C1569" s="11" t="s">
        <v>829</v>
      </c>
      <c r="E1569">
        <v>390.47500000000002</v>
      </c>
      <c r="F1569">
        <v>0.22612499999999999</v>
      </c>
      <c r="G1569">
        <v>0.25800000000000001</v>
      </c>
      <c r="H1569">
        <v>0.24875</v>
      </c>
      <c r="I1569">
        <v>0.23699999999999999</v>
      </c>
      <c r="J1569">
        <v>0.26</v>
      </c>
      <c r="K1569">
        <v>0.23849999999999999</v>
      </c>
      <c r="L1569">
        <v>0.22775000000000001</v>
      </c>
      <c r="M1569">
        <v>0.25624999999999998</v>
      </c>
      <c r="V1569"/>
    </row>
    <row r="1570" spans="1:57" x14ac:dyDescent="0.25">
      <c r="A1570" s="2" t="s">
        <v>146</v>
      </c>
      <c r="B1570" s="31">
        <v>41544</v>
      </c>
      <c r="C1570" s="11" t="s">
        <v>829</v>
      </c>
      <c r="V1570"/>
      <c r="AB1570">
        <v>13.05</v>
      </c>
      <c r="AI1570">
        <v>12.05</v>
      </c>
    </row>
    <row r="1571" spans="1:57" x14ac:dyDescent="0.25">
      <c r="A1571" s="2" t="s">
        <v>146</v>
      </c>
      <c r="B1571" s="31">
        <v>41548</v>
      </c>
      <c r="C1571" s="11" t="s">
        <v>829</v>
      </c>
      <c r="E1571">
        <v>400.6</v>
      </c>
      <c r="F1571">
        <v>0.25950000000000001</v>
      </c>
      <c r="G1571">
        <v>0.27575</v>
      </c>
      <c r="H1571">
        <v>0.25474999999999998</v>
      </c>
      <c r="I1571">
        <v>0.23699999999999999</v>
      </c>
      <c r="J1571">
        <v>0.26074999999999998</v>
      </c>
      <c r="K1571">
        <v>0.23524999999999999</v>
      </c>
      <c r="L1571">
        <v>0.22475000000000001</v>
      </c>
      <c r="M1571">
        <v>0.25524999999999998</v>
      </c>
      <c r="V1571"/>
    </row>
    <row r="1572" spans="1:57" x14ac:dyDescent="0.25">
      <c r="A1572" s="2" t="s">
        <v>146</v>
      </c>
      <c r="B1572" s="31">
        <v>41555</v>
      </c>
      <c r="C1572" s="11" t="s">
        <v>829</v>
      </c>
      <c r="E1572">
        <v>398.2</v>
      </c>
      <c r="F1572">
        <v>0.25650000000000001</v>
      </c>
      <c r="G1572">
        <v>0.27925</v>
      </c>
      <c r="H1572">
        <v>0.26050000000000001</v>
      </c>
      <c r="I1572">
        <v>0.23699999999999999</v>
      </c>
      <c r="J1572">
        <v>0.25624999999999998</v>
      </c>
      <c r="K1572">
        <v>0.23025000000000001</v>
      </c>
      <c r="L1572">
        <v>0.21825</v>
      </c>
      <c r="M1572">
        <v>0.253</v>
      </c>
      <c r="V1572"/>
    </row>
    <row r="1573" spans="1:57" x14ac:dyDescent="0.25">
      <c r="A1573" s="2" t="s">
        <v>146</v>
      </c>
      <c r="B1573" s="31">
        <v>41558</v>
      </c>
      <c r="C1573" s="11" t="s">
        <v>829</v>
      </c>
      <c r="V1573"/>
      <c r="AB1573">
        <v>14</v>
      </c>
      <c r="AI1573">
        <v>13</v>
      </c>
      <c r="AU1573">
        <v>37.75</v>
      </c>
    </row>
    <row r="1574" spans="1:57" x14ac:dyDescent="0.25">
      <c r="A1574" s="2" t="s">
        <v>146</v>
      </c>
      <c r="B1574" s="31">
        <v>41562</v>
      </c>
      <c r="C1574" s="11" t="s">
        <v>829</v>
      </c>
      <c r="E1574">
        <v>405.85</v>
      </c>
      <c r="F1574">
        <v>0.27524999999999999</v>
      </c>
      <c r="G1574">
        <v>0.29125000000000001</v>
      </c>
      <c r="H1574">
        <v>0.26774999999999999</v>
      </c>
      <c r="I1574">
        <v>0.24</v>
      </c>
      <c r="J1574">
        <v>0.26</v>
      </c>
      <c r="K1574">
        <v>0.22675000000000001</v>
      </c>
      <c r="L1574">
        <v>0.21625</v>
      </c>
      <c r="M1574">
        <v>0.252</v>
      </c>
      <c r="V1574"/>
    </row>
    <row r="1575" spans="1:57" x14ac:dyDescent="0.25">
      <c r="A1575" s="2" t="s">
        <v>146</v>
      </c>
      <c r="B1575" s="31">
        <v>41563</v>
      </c>
      <c r="C1575" s="11" t="s">
        <v>829</v>
      </c>
      <c r="V1575"/>
      <c r="AC1575">
        <v>0.98768685295127601</v>
      </c>
    </row>
    <row r="1576" spans="1:57" x14ac:dyDescent="0.25">
      <c r="A1576" s="2" t="s">
        <v>146</v>
      </c>
      <c r="B1576" s="31">
        <v>41569</v>
      </c>
      <c r="C1576" s="11" t="s">
        <v>829</v>
      </c>
      <c r="E1576">
        <v>387.85</v>
      </c>
      <c r="F1576">
        <v>0.22025</v>
      </c>
      <c r="G1576">
        <v>0.27374999999999999</v>
      </c>
      <c r="H1576">
        <v>0.26550000000000001</v>
      </c>
      <c r="I1576">
        <v>0.23849999999999999</v>
      </c>
      <c r="J1576">
        <v>0.25374999999999998</v>
      </c>
      <c r="K1576">
        <v>0.22475000000000001</v>
      </c>
      <c r="L1576">
        <v>0.21299999999999999</v>
      </c>
      <c r="M1576">
        <v>0.24975</v>
      </c>
      <c r="R1576">
        <v>1466.21240076668</v>
      </c>
      <c r="S1576">
        <v>0</v>
      </c>
      <c r="V1576"/>
      <c r="AA1576">
        <v>0</v>
      </c>
      <c r="AJ1576">
        <v>10.418043180476101</v>
      </c>
      <c r="AM1576">
        <v>472.83341299415099</v>
      </c>
      <c r="AP1576">
        <f>AJ1576*1000000/AM1576</f>
        <v>22033.221202590801</v>
      </c>
      <c r="AV1576">
        <v>166.666666666667</v>
      </c>
      <c r="AY1576">
        <v>0</v>
      </c>
      <c r="BD1576">
        <v>797.92490397196298</v>
      </c>
      <c r="BE1576">
        <v>783.69047619047603</v>
      </c>
    </row>
    <row r="1577" spans="1:57" x14ac:dyDescent="0.25">
      <c r="A1577" s="2" t="s">
        <v>146</v>
      </c>
      <c r="B1577" s="31">
        <v>41570</v>
      </c>
      <c r="C1577" s="11" t="s">
        <v>829</v>
      </c>
      <c r="V1577"/>
      <c r="AB1577">
        <v>14.45</v>
      </c>
      <c r="AI1577">
        <v>13.55</v>
      </c>
    </row>
    <row r="1578" spans="1:57" x14ac:dyDescent="0.25">
      <c r="A1578" s="2" t="s">
        <v>146</v>
      </c>
      <c r="B1578" s="31">
        <v>41576</v>
      </c>
      <c r="C1578" s="11" t="s">
        <v>829</v>
      </c>
      <c r="E1578">
        <v>382.95</v>
      </c>
      <c r="F1578">
        <v>0.21199999999999999</v>
      </c>
      <c r="G1578">
        <v>0.26950000000000002</v>
      </c>
      <c r="H1578">
        <v>0.26624999999999999</v>
      </c>
      <c r="I1578">
        <v>0.23799999999999999</v>
      </c>
      <c r="J1578">
        <v>0.25174999999999997</v>
      </c>
      <c r="K1578">
        <v>0.22125</v>
      </c>
      <c r="L1578">
        <v>0.20724999999999999</v>
      </c>
      <c r="M1578">
        <v>0.24875</v>
      </c>
      <c r="V1578"/>
      <c r="AB1578">
        <v>14.45</v>
      </c>
      <c r="AI1578">
        <v>14.45</v>
      </c>
      <c r="AU1578">
        <v>42.5</v>
      </c>
    </row>
    <row r="1579" spans="1:57" x14ac:dyDescent="0.25">
      <c r="A1579" s="2" t="s">
        <v>146</v>
      </c>
      <c r="B1579" s="31">
        <v>41582</v>
      </c>
      <c r="C1579" s="11" t="s">
        <v>829</v>
      </c>
      <c r="R1579">
        <v>1781.80194214464</v>
      </c>
      <c r="S1579">
        <v>12.572853570249601</v>
      </c>
      <c r="V1579"/>
      <c r="AA1579">
        <v>0</v>
      </c>
      <c r="AJ1579">
        <v>9.0164599027567398</v>
      </c>
      <c r="AM1579">
        <v>475.11077022929601</v>
      </c>
      <c r="AP1579">
        <f>AJ1579*1000000/AM1579</f>
        <v>18977.595263532443</v>
      </c>
      <c r="AU1579">
        <v>46.5</v>
      </c>
      <c r="AV1579">
        <v>163.09523809523799</v>
      </c>
      <c r="AY1579">
        <v>12.572853570249601</v>
      </c>
      <c r="BD1579">
        <v>1104.7312211712799</v>
      </c>
      <c r="BE1579">
        <v>762.91666666666697</v>
      </c>
    </row>
    <row r="1580" spans="1:57" x14ac:dyDescent="0.25">
      <c r="A1580" s="2" t="s">
        <v>146</v>
      </c>
      <c r="B1580" s="31">
        <v>41583</v>
      </c>
      <c r="C1580" s="11" t="s">
        <v>829</v>
      </c>
      <c r="E1580">
        <v>347.9</v>
      </c>
      <c r="F1580">
        <v>0.14374999999999999</v>
      </c>
      <c r="G1580">
        <v>0.22625000000000001</v>
      </c>
      <c r="H1580">
        <v>0.2455</v>
      </c>
      <c r="I1580">
        <v>0.222</v>
      </c>
      <c r="J1580">
        <v>0.24249999999999999</v>
      </c>
      <c r="K1580">
        <v>0.21174999999999999</v>
      </c>
      <c r="L1580">
        <v>0.20175000000000001</v>
      </c>
      <c r="M1580">
        <v>0.246</v>
      </c>
      <c r="V1580"/>
    </row>
    <row r="1581" spans="1:57" x14ac:dyDescent="0.25">
      <c r="A1581" s="2" t="s">
        <v>146</v>
      </c>
      <c r="B1581" s="31">
        <v>41586</v>
      </c>
      <c r="C1581" s="11" t="s">
        <v>829</v>
      </c>
      <c r="V1581"/>
      <c r="AC1581">
        <v>0.98562036944923603</v>
      </c>
      <c r="AU1581">
        <v>55.75</v>
      </c>
    </row>
    <row r="1582" spans="1:57" x14ac:dyDescent="0.25">
      <c r="A1582" s="2" t="s">
        <v>146</v>
      </c>
      <c r="B1582" s="31">
        <v>41590</v>
      </c>
      <c r="C1582" s="11" t="s">
        <v>829</v>
      </c>
      <c r="E1582">
        <v>318.8</v>
      </c>
      <c r="F1582">
        <v>0.11724999999999999</v>
      </c>
      <c r="G1582">
        <v>0.20300000000000001</v>
      </c>
      <c r="H1582">
        <v>0.218</v>
      </c>
      <c r="I1582">
        <v>0.1905</v>
      </c>
      <c r="J1582">
        <v>0.22475000000000001</v>
      </c>
      <c r="K1582">
        <v>0.20025000000000001</v>
      </c>
      <c r="L1582">
        <v>0.19500000000000001</v>
      </c>
      <c r="M1582">
        <v>0.24525</v>
      </c>
      <c r="V1582"/>
    </row>
    <row r="1583" spans="1:57" x14ac:dyDescent="0.25">
      <c r="A1583" s="2" t="s">
        <v>146</v>
      </c>
      <c r="B1583" s="31">
        <v>41596</v>
      </c>
      <c r="C1583" s="11" t="s">
        <v>829</v>
      </c>
      <c r="R1583">
        <v>2089.0641791602902</v>
      </c>
      <c r="S1583">
        <v>310.68143553343901</v>
      </c>
      <c r="V1583"/>
      <c r="AA1583">
        <v>0.285493871282893</v>
      </c>
      <c r="AJ1583">
        <v>7.2400461471744002</v>
      </c>
      <c r="AM1583">
        <v>394.117270031141</v>
      </c>
      <c r="AP1583">
        <f>AJ1583*1000000/AM1583</f>
        <v>18370.283917277542</v>
      </c>
      <c r="AV1583">
        <v>141.666666666667</v>
      </c>
      <c r="AY1583">
        <v>310.39594166215602</v>
      </c>
      <c r="BD1583">
        <v>1157.28567939085</v>
      </c>
      <c r="BE1583">
        <v>735.59523809523796</v>
      </c>
    </row>
    <row r="1584" spans="1:57" x14ac:dyDescent="0.25">
      <c r="A1584" s="2" t="s">
        <v>146</v>
      </c>
      <c r="B1584" s="31">
        <v>41596</v>
      </c>
      <c r="C1584" s="11" t="s">
        <v>829</v>
      </c>
      <c r="V1584"/>
      <c r="AC1584">
        <v>0.98422588306136904</v>
      </c>
    </row>
    <row r="1585" spans="1:57" x14ac:dyDescent="0.25">
      <c r="A1585" s="2" t="s">
        <v>146</v>
      </c>
      <c r="B1585" s="31">
        <v>41597</v>
      </c>
      <c r="C1585" s="11" t="s">
        <v>829</v>
      </c>
      <c r="E1585">
        <v>292.60000000000002</v>
      </c>
      <c r="F1585">
        <v>0.1075</v>
      </c>
      <c r="G1585">
        <v>0.193</v>
      </c>
      <c r="H1585">
        <v>0.19275</v>
      </c>
      <c r="I1585">
        <v>0.16</v>
      </c>
      <c r="J1585">
        <v>0.20250000000000001</v>
      </c>
      <c r="K1585">
        <v>0.18525</v>
      </c>
      <c r="L1585">
        <v>0.18275</v>
      </c>
      <c r="M1585">
        <v>0.23924999999999999</v>
      </c>
      <c r="V1585"/>
    </row>
    <row r="1586" spans="1:57" x14ac:dyDescent="0.25">
      <c r="A1586" s="2" t="s">
        <v>146</v>
      </c>
      <c r="B1586" s="31">
        <v>41599</v>
      </c>
      <c r="C1586" s="11" t="s">
        <v>829</v>
      </c>
      <c r="V1586"/>
      <c r="AU1586">
        <v>70.349999999999994</v>
      </c>
    </row>
    <row r="1587" spans="1:57" x14ac:dyDescent="0.25">
      <c r="A1587" s="2" t="s">
        <v>146</v>
      </c>
      <c r="B1587" s="31">
        <v>41604</v>
      </c>
      <c r="C1587" s="11" t="s">
        <v>829</v>
      </c>
      <c r="E1587">
        <v>272</v>
      </c>
      <c r="F1587">
        <v>9.7750000000000004E-2</v>
      </c>
      <c r="G1587">
        <v>0.182</v>
      </c>
      <c r="H1587">
        <v>0.17524999999999999</v>
      </c>
      <c r="I1587">
        <v>0.14074999999999999</v>
      </c>
      <c r="J1587">
        <v>0.1855</v>
      </c>
      <c r="K1587">
        <v>0.17</v>
      </c>
      <c r="L1587">
        <v>0.17524999999999999</v>
      </c>
      <c r="M1587">
        <v>0.23350000000000001</v>
      </c>
      <c r="V1587"/>
    </row>
    <row r="1588" spans="1:57" x14ac:dyDescent="0.25">
      <c r="A1588" s="2" t="s">
        <v>146</v>
      </c>
      <c r="B1588" s="31">
        <v>41607</v>
      </c>
      <c r="C1588" s="11" t="s">
        <v>829</v>
      </c>
      <c r="V1588"/>
      <c r="AU1588">
        <v>70.724999999999994</v>
      </c>
    </row>
    <row r="1589" spans="1:57" x14ac:dyDescent="0.25">
      <c r="A1589" s="2" t="s">
        <v>146</v>
      </c>
      <c r="B1589" s="31">
        <v>41610</v>
      </c>
      <c r="C1589" s="11" t="s">
        <v>829</v>
      </c>
      <c r="R1589">
        <v>2427.4345949610301</v>
      </c>
      <c r="S1589">
        <v>482.48320005205801</v>
      </c>
      <c r="V1589"/>
      <c r="AA1589">
        <v>154.975526178362</v>
      </c>
      <c r="AJ1589">
        <v>5.43869664978312</v>
      </c>
      <c r="AM1589">
        <v>339.07863713666097</v>
      </c>
      <c r="AP1589">
        <f>AJ1589*1000000/AM1589</f>
        <v>16039.632268520438</v>
      </c>
      <c r="AV1589">
        <v>149.40476190476201</v>
      </c>
      <c r="AY1589">
        <v>327.50767387369598</v>
      </c>
      <c r="BD1589">
        <v>1278.14167123737</v>
      </c>
      <c r="BE1589">
        <v>876.19047619047603</v>
      </c>
    </row>
    <row r="1590" spans="1:57" x14ac:dyDescent="0.25">
      <c r="A1590" s="2" t="s">
        <v>146</v>
      </c>
      <c r="B1590" s="31">
        <v>41611</v>
      </c>
      <c r="C1590" s="11" t="s">
        <v>829</v>
      </c>
      <c r="E1590">
        <v>249</v>
      </c>
      <c r="F1590">
        <v>9.2249999999999999E-2</v>
      </c>
      <c r="G1590">
        <v>0.16925000000000001</v>
      </c>
      <c r="H1590">
        <v>0.15975</v>
      </c>
      <c r="I1590">
        <v>0.11924999999999999</v>
      </c>
      <c r="J1590">
        <v>0.156</v>
      </c>
      <c r="K1590">
        <v>0.1515</v>
      </c>
      <c r="L1590">
        <v>0.16500000000000001</v>
      </c>
      <c r="M1590">
        <v>0.23200000000000001</v>
      </c>
      <c r="V1590"/>
    </row>
    <row r="1591" spans="1:57" x14ac:dyDescent="0.25">
      <c r="A1591" s="2" t="s">
        <v>146</v>
      </c>
      <c r="B1591" s="31">
        <v>41613</v>
      </c>
      <c r="C1591" s="11" t="s">
        <v>829</v>
      </c>
      <c r="V1591"/>
      <c r="AC1591">
        <v>0.98271945709748698</v>
      </c>
    </row>
    <row r="1592" spans="1:57" x14ac:dyDescent="0.25">
      <c r="A1592" s="2" t="s">
        <v>146</v>
      </c>
      <c r="B1592" s="31">
        <v>41618</v>
      </c>
      <c r="C1592" s="11" t="s">
        <v>829</v>
      </c>
      <c r="E1592">
        <v>215.5</v>
      </c>
      <c r="F1592">
        <v>7.7499999999999999E-2</v>
      </c>
      <c r="G1592">
        <v>0.15775</v>
      </c>
      <c r="H1592">
        <v>0.14025000000000001</v>
      </c>
      <c r="I1592">
        <v>9.1999999999999998E-2</v>
      </c>
      <c r="J1592">
        <v>0.115</v>
      </c>
      <c r="K1592">
        <v>0.12175</v>
      </c>
      <c r="L1592">
        <v>0.14774999999999999</v>
      </c>
      <c r="M1592">
        <v>0.22550000000000001</v>
      </c>
      <c r="V1592"/>
    </row>
    <row r="1593" spans="1:57" x14ac:dyDescent="0.25">
      <c r="A1593" s="2" t="s">
        <v>146</v>
      </c>
      <c r="B1593" s="31">
        <v>41620</v>
      </c>
      <c r="C1593" s="11" t="s">
        <v>829</v>
      </c>
      <c r="V1593"/>
      <c r="AU1593">
        <v>81</v>
      </c>
    </row>
    <row r="1594" spans="1:57" x14ac:dyDescent="0.25">
      <c r="A1594" s="2" t="s">
        <v>146</v>
      </c>
      <c r="B1594" s="31">
        <v>41625</v>
      </c>
      <c r="C1594" s="11" t="s">
        <v>829</v>
      </c>
      <c r="E1594">
        <v>190.25</v>
      </c>
      <c r="F1594">
        <v>7.1249999999999994E-2</v>
      </c>
      <c r="G1594">
        <v>0.14624999999999999</v>
      </c>
      <c r="H1594">
        <v>0.12725</v>
      </c>
      <c r="I1594">
        <v>7.6499999999999999E-2</v>
      </c>
      <c r="J1594">
        <v>8.8749999999999996E-2</v>
      </c>
      <c r="K1594">
        <v>9.4500000000000001E-2</v>
      </c>
      <c r="L1594">
        <v>0.13150000000000001</v>
      </c>
      <c r="M1594">
        <v>0.21525</v>
      </c>
      <c r="R1594">
        <v>2932.02846230868</v>
      </c>
      <c r="S1594">
        <v>1002.77271537914</v>
      </c>
      <c r="V1594"/>
      <c r="AA1594">
        <v>675.26504150544895</v>
      </c>
      <c r="AJ1594">
        <v>2.45508372918614</v>
      </c>
      <c r="AM1594">
        <v>212.34972053996</v>
      </c>
      <c r="AP1594">
        <f>AJ1594*1000000/AM1594</f>
        <v>11561.511467702365</v>
      </c>
      <c r="AV1594">
        <v>151.78571428571399</v>
      </c>
      <c r="AY1594">
        <v>327.50767387369598</v>
      </c>
      <c r="BD1594">
        <v>1163.2402463178</v>
      </c>
      <c r="BE1594">
        <v>697.61904761904805</v>
      </c>
    </row>
    <row r="1595" spans="1:57" x14ac:dyDescent="0.25">
      <c r="A1595" s="2" t="s">
        <v>146</v>
      </c>
      <c r="B1595" s="31">
        <v>41627</v>
      </c>
      <c r="C1595" s="11" t="s">
        <v>829</v>
      </c>
      <c r="V1595"/>
      <c r="AU1595">
        <v>83</v>
      </c>
    </row>
    <row r="1596" spans="1:57" x14ac:dyDescent="0.25">
      <c r="A1596" s="2" t="s">
        <v>146</v>
      </c>
      <c r="B1596" s="31">
        <v>41628</v>
      </c>
      <c r="C1596" s="11" t="s">
        <v>829</v>
      </c>
      <c r="V1596"/>
      <c r="AC1596">
        <v>0.94553870723104005</v>
      </c>
    </row>
    <row r="1597" spans="1:57" x14ac:dyDescent="0.25">
      <c r="A1597" s="2" t="s">
        <v>146</v>
      </c>
      <c r="B1597" s="31">
        <v>41632</v>
      </c>
      <c r="C1597" s="11" t="s">
        <v>829</v>
      </c>
      <c r="E1597">
        <v>175.1</v>
      </c>
      <c r="F1597">
        <v>7.3749999999999996E-2</v>
      </c>
      <c r="G1597">
        <v>0.13950000000000001</v>
      </c>
      <c r="H1597">
        <v>0.12</v>
      </c>
      <c r="I1597">
        <v>6.6250000000000003E-2</v>
      </c>
      <c r="J1597">
        <v>7.3749999999999996E-2</v>
      </c>
      <c r="K1597">
        <v>7.4999999999999997E-2</v>
      </c>
      <c r="L1597">
        <v>0.12025</v>
      </c>
      <c r="M1597">
        <v>0.20699999999999999</v>
      </c>
      <c r="V1597"/>
    </row>
    <row r="1598" spans="1:57" x14ac:dyDescent="0.25">
      <c r="A1598" s="2" t="s">
        <v>146</v>
      </c>
      <c r="B1598" s="31">
        <v>41638</v>
      </c>
      <c r="C1598" s="11" t="s">
        <v>829</v>
      </c>
      <c r="V1598"/>
      <c r="AU1598">
        <v>87</v>
      </c>
    </row>
    <row r="1599" spans="1:57" x14ac:dyDescent="0.25">
      <c r="A1599" s="2" t="s">
        <v>146</v>
      </c>
      <c r="B1599" s="31">
        <v>41639</v>
      </c>
      <c r="C1599" s="11" t="s">
        <v>829</v>
      </c>
      <c r="E1599">
        <v>170.75</v>
      </c>
      <c r="F1599">
        <v>7.3499999999999996E-2</v>
      </c>
      <c r="G1599">
        <v>0.13800000000000001</v>
      </c>
      <c r="H1599">
        <v>0.11724999999999999</v>
      </c>
      <c r="I1599">
        <v>6.4750000000000002E-2</v>
      </c>
      <c r="J1599">
        <v>6.9000000000000006E-2</v>
      </c>
      <c r="K1599">
        <v>7.1249999999999994E-2</v>
      </c>
      <c r="L1599">
        <v>0.11675000000000001</v>
      </c>
      <c r="M1599">
        <v>0.20324999999999999</v>
      </c>
      <c r="V1599"/>
    </row>
    <row r="1600" spans="1:57" x14ac:dyDescent="0.25">
      <c r="A1600" s="2" t="s">
        <v>146</v>
      </c>
      <c r="B1600" s="31">
        <v>41645</v>
      </c>
      <c r="C1600" s="11" t="s">
        <v>829</v>
      </c>
      <c r="V1600"/>
      <c r="AC1600">
        <v>1.4654315865596399E-2</v>
      </c>
      <c r="AU1600">
        <v>90.75</v>
      </c>
    </row>
    <row r="1601" spans="1:73" x14ac:dyDescent="0.25">
      <c r="A1601" s="2" t="s">
        <v>146</v>
      </c>
      <c r="B1601" s="31">
        <v>41646</v>
      </c>
      <c r="C1601" s="11" t="s">
        <v>829</v>
      </c>
      <c r="E1601">
        <v>162.35</v>
      </c>
      <c r="F1601">
        <v>6.1249999999999999E-2</v>
      </c>
      <c r="G1601">
        <v>0.13175000000000001</v>
      </c>
      <c r="H1601">
        <v>0.114</v>
      </c>
      <c r="I1601">
        <v>6.1499999999999999E-2</v>
      </c>
      <c r="J1601">
        <v>6.4250000000000002E-2</v>
      </c>
      <c r="K1601">
        <v>6.4000000000000001E-2</v>
      </c>
      <c r="L1601">
        <v>0.11550000000000001</v>
      </c>
      <c r="M1601">
        <v>0.19950000000000001</v>
      </c>
      <c r="V1601"/>
    </row>
    <row r="1602" spans="1:73" x14ac:dyDescent="0.25">
      <c r="A1602" s="2" t="s">
        <v>146</v>
      </c>
      <c r="B1602" s="31">
        <v>41652</v>
      </c>
      <c r="C1602" s="11" t="s">
        <v>829</v>
      </c>
      <c r="V1602"/>
      <c r="AU1602">
        <v>91.5</v>
      </c>
    </row>
    <row r="1603" spans="1:73" x14ac:dyDescent="0.25">
      <c r="A1603" s="2" t="s">
        <v>146</v>
      </c>
      <c r="B1603" s="31">
        <v>41653</v>
      </c>
      <c r="C1603" s="11" t="s">
        <v>829</v>
      </c>
      <c r="E1603">
        <v>162.75</v>
      </c>
      <c r="F1603">
        <v>5.8999999999999997E-2</v>
      </c>
      <c r="G1603">
        <v>0.13350000000000001</v>
      </c>
      <c r="H1603">
        <v>0.11550000000000001</v>
      </c>
      <c r="I1603">
        <v>5.8999999999999997E-2</v>
      </c>
      <c r="J1603">
        <v>6.4750000000000002E-2</v>
      </c>
      <c r="K1603">
        <v>6.5750000000000003E-2</v>
      </c>
      <c r="L1603">
        <v>0.11675000000000001</v>
      </c>
      <c r="M1603">
        <v>0.19950000000000001</v>
      </c>
      <c r="V1603"/>
      <c r="AC1603">
        <v>0</v>
      </c>
    </row>
    <row r="1604" spans="1:73" x14ac:dyDescent="0.25">
      <c r="A1604" s="2" t="s">
        <v>146</v>
      </c>
      <c r="B1604" s="31">
        <v>41660</v>
      </c>
      <c r="C1604" s="11" t="s">
        <v>829</v>
      </c>
      <c r="E1604">
        <v>163</v>
      </c>
      <c r="F1604">
        <v>5.6250000000000001E-2</v>
      </c>
      <c r="G1604">
        <v>0.12975</v>
      </c>
      <c r="H1604">
        <v>0.11425</v>
      </c>
      <c r="I1604">
        <v>0.06</v>
      </c>
      <c r="J1604">
        <v>6.6000000000000003E-2</v>
      </c>
      <c r="K1604">
        <v>7.0000000000000007E-2</v>
      </c>
      <c r="L1604">
        <v>0.1215</v>
      </c>
      <c r="M1604">
        <v>0.19725000000000001</v>
      </c>
      <c r="V1604"/>
    </row>
    <row r="1605" spans="1:73" x14ac:dyDescent="0.25">
      <c r="A1605" s="2" t="s">
        <v>146</v>
      </c>
      <c r="B1605" s="31">
        <v>41662</v>
      </c>
      <c r="C1605" s="11" t="s">
        <v>829</v>
      </c>
      <c r="V1605"/>
      <c r="AC1605">
        <v>0</v>
      </c>
      <c r="AU1605">
        <v>93</v>
      </c>
    </row>
    <row r="1606" spans="1:73" x14ac:dyDescent="0.25">
      <c r="A1606" s="2" t="s">
        <v>146</v>
      </c>
      <c r="B1606" s="31">
        <v>41664</v>
      </c>
      <c r="C1606" s="11" t="s">
        <v>829</v>
      </c>
      <c r="R1606">
        <v>2619.6985123527302</v>
      </c>
      <c r="S1606">
        <v>1231.5468913737</v>
      </c>
      <c r="V1606" s="12"/>
      <c r="W1606">
        <v>3.6049414999999994E-2</v>
      </c>
      <c r="Y1606">
        <v>28433.773147215801</v>
      </c>
      <c r="AA1606">
        <v>904.03921749999995</v>
      </c>
      <c r="AM1606">
        <v>0</v>
      </c>
      <c r="AQ1606" t="s">
        <v>925</v>
      </c>
      <c r="AY1606">
        <v>327.50767387369598</v>
      </c>
      <c r="BD1606">
        <v>901.35902355859503</v>
      </c>
    </row>
    <row r="1607" spans="1:73" x14ac:dyDescent="0.25">
      <c r="A1607" s="2" t="s">
        <v>146</v>
      </c>
      <c r="B1607" s="31">
        <v>41667</v>
      </c>
      <c r="C1607" s="11" t="s">
        <v>829</v>
      </c>
      <c r="E1607">
        <v>10.9</v>
      </c>
      <c r="F1607">
        <v>5.45E-2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V1607"/>
    </row>
    <row r="1608" spans="1:73" x14ac:dyDescent="0.25">
      <c r="A1608" s="13" t="s">
        <v>146</v>
      </c>
      <c r="C1608" s="11" t="s">
        <v>829</v>
      </c>
      <c r="V1608"/>
      <c r="AQ1608" t="s">
        <v>925</v>
      </c>
      <c r="BG1608" s="14">
        <v>233.142</v>
      </c>
      <c r="BH1608" s="14">
        <v>411.94263157894738</v>
      </c>
      <c r="BI1608" s="14">
        <v>522.46499999999992</v>
      </c>
      <c r="BJ1608" s="14">
        <v>631.77699999999993</v>
      </c>
      <c r="BK1608" s="14">
        <v>763.84199999999998</v>
      </c>
      <c r="BL1608" s="14">
        <v>829.81349999999998</v>
      </c>
      <c r="BM1608" s="14">
        <v>1002.7179999999998</v>
      </c>
      <c r="BN1608" s="14">
        <v>1141.5539999999996</v>
      </c>
      <c r="BO1608" s="14">
        <v>1439.0509999999999</v>
      </c>
      <c r="BP1608" s="14">
        <v>2059.7869999999994</v>
      </c>
      <c r="BQ1608" s="14">
        <v>2336.8490000000006</v>
      </c>
      <c r="BR1608" s="14">
        <v>2197.0065000000004</v>
      </c>
      <c r="BS1608" s="14">
        <v>2446.893</v>
      </c>
      <c r="BT1608" s="14">
        <v>2840.2819999999997</v>
      </c>
      <c r="BU1608" s="14">
        <v>2841.1766666666667</v>
      </c>
    </row>
    <row r="1609" spans="1:73" x14ac:dyDescent="0.25">
      <c r="A1609" s="2" t="s">
        <v>145</v>
      </c>
      <c r="B1609" s="31">
        <v>41386</v>
      </c>
      <c r="C1609" s="11" t="s">
        <v>829</v>
      </c>
      <c r="V1609"/>
      <c r="AB1609">
        <v>3.7</v>
      </c>
      <c r="AI1609">
        <v>2.15</v>
      </c>
      <c r="AU1609">
        <v>17.5</v>
      </c>
    </row>
    <row r="1610" spans="1:73" x14ac:dyDescent="0.25">
      <c r="A1610" s="2" t="s">
        <v>145</v>
      </c>
      <c r="B1610" s="31">
        <v>41387</v>
      </c>
      <c r="C1610" s="11" t="s">
        <v>829</v>
      </c>
      <c r="E1610">
        <v>397.4</v>
      </c>
      <c r="F1610">
        <v>0.26950000000000002</v>
      </c>
      <c r="G1610">
        <v>0.27875</v>
      </c>
      <c r="H1610">
        <v>0.27100000000000002</v>
      </c>
      <c r="I1610">
        <v>0.27950000000000003</v>
      </c>
      <c r="J1610">
        <v>0.22750000000000001</v>
      </c>
      <c r="K1610">
        <v>0.1905</v>
      </c>
      <c r="L1610">
        <v>0.23175000000000001</v>
      </c>
      <c r="M1610">
        <v>0.23849999999999999</v>
      </c>
      <c r="V1610"/>
    </row>
    <row r="1611" spans="1:73" x14ac:dyDescent="0.25">
      <c r="A1611" s="2" t="s">
        <v>145</v>
      </c>
      <c r="B1611" s="31">
        <v>41394</v>
      </c>
      <c r="C1611" s="11" t="s">
        <v>829</v>
      </c>
      <c r="E1611">
        <v>391.67500000000001</v>
      </c>
      <c r="F1611">
        <v>0.25362499999999999</v>
      </c>
      <c r="G1611">
        <v>0.27775</v>
      </c>
      <c r="H1611">
        <v>0.26824999999999999</v>
      </c>
      <c r="I1611">
        <v>0.27750000000000002</v>
      </c>
      <c r="J1611">
        <v>0.22450000000000001</v>
      </c>
      <c r="K1611">
        <v>0.18825</v>
      </c>
      <c r="L1611">
        <v>0.23</v>
      </c>
      <c r="M1611">
        <v>0.23849999999999999</v>
      </c>
      <c r="V1611"/>
    </row>
    <row r="1612" spans="1:73" x14ac:dyDescent="0.25">
      <c r="A1612" s="2" t="s">
        <v>145</v>
      </c>
      <c r="B1612" s="31">
        <v>41396</v>
      </c>
      <c r="C1612" s="11" t="s">
        <v>829</v>
      </c>
      <c r="V1612"/>
      <c r="AB1612">
        <v>4.8499999999999996</v>
      </c>
      <c r="AI1612">
        <v>3.7</v>
      </c>
      <c r="AU1612">
        <v>22</v>
      </c>
    </row>
    <row r="1613" spans="1:73" x14ac:dyDescent="0.25">
      <c r="A1613" s="2" t="s">
        <v>145</v>
      </c>
      <c r="B1613" s="31">
        <v>41397</v>
      </c>
      <c r="C1613" s="11" t="s">
        <v>829</v>
      </c>
      <c r="V1613"/>
      <c r="AC1613">
        <v>0.21659329775748001</v>
      </c>
    </row>
    <row r="1614" spans="1:73" x14ac:dyDescent="0.25">
      <c r="A1614" s="2" t="s">
        <v>145</v>
      </c>
      <c r="B1614" s="31">
        <v>41408</v>
      </c>
      <c r="C1614" s="11" t="s">
        <v>829</v>
      </c>
      <c r="E1614">
        <v>388.8</v>
      </c>
      <c r="F1614">
        <v>0.23849999999999999</v>
      </c>
      <c r="G1614">
        <v>0.26950000000000002</v>
      </c>
      <c r="H1614">
        <v>0.26850000000000002</v>
      </c>
      <c r="I1614">
        <v>0.28000000000000003</v>
      </c>
      <c r="J1614">
        <v>0.22775000000000001</v>
      </c>
      <c r="K1614">
        <v>0.19</v>
      </c>
      <c r="L1614">
        <v>0.23075000000000001</v>
      </c>
      <c r="M1614">
        <v>0.23899999999999999</v>
      </c>
      <c r="V1614"/>
      <c r="AC1614">
        <v>0.43667134245053102</v>
      </c>
    </row>
    <row r="1615" spans="1:73" x14ac:dyDescent="0.25">
      <c r="A1615" s="2" t="s">
        <v>145</v>
      </c>
      <c r="B1615" s="31">
        <v>41410</v>
      </c>
      <c r="C1615" s="11" t="s">
        <v>829</v>
      </c>
      <c r="V1615"/>
      <c r="AB1615">
        <v>6.1</v>
      </c>
      <c r="AI1615">
        <v>4.9000000000000004</v>
      </c>
      <c r="AU1615">
        <v>24.5</v>
      </c>
    </row>
    <row r="1616" spans="1:73" x14ac:dyDescent="0.25">
      <c r="A1616" s="2" t="s">
        <v>145</v>
      </c>
      <c r="B1616" s="31">
        <v>41423</v>
      </c>
      <c r="C1616" s="11" t="s">
        <v>829</v>
      </c>
      <c r="E1616">
        <v>402.375</v>
      </c>
      <c r="F1616">
        <v>0.28712500000000002</v>
      </c>
      <c r="G1616">
        <v>0.29075000000000001</v>
      </c>
      <c r="H1616">
        <v>0.27074999999999999</v>
      </c>
      <c r="I1616">
        <v>0.28000000000000003</v>
      </c>
      <c r="J1616">
        <v>0.22525000000000001</v>
      </c>
      <c r="K1616">
        <v>0.18975</v>
      </c>
      <c r="L1616">
        <v>0.22850000000000001</v>
      </c>
      <c r="M1616">
        <v>0.23974999999999999</v>
      </c>
      <c r="V1616"/>
      <c r="AB1616">
        <v>7.1</v>
      </c>
      <c r="AI1616">
        <v>5.95</v>
      </c>
    </row>
    <row r="1617" spans="1:57" x14ac:dyDescent="0.25">
      <c r="A1617" s="2" t="s">
        <v>145</v>
      </c>
      <c r="B1617" s="31">
        <v>41425</v>
      </c>
      <c r="C1617" s="11" t="s">
        <v>829</v>
      </c>
      <c r="V1617"/>
      <c r="AC1617">
        <v>0.75777245738038301</v>
      </c>
      <c r="AU1617">
        <v>25</v>
      </c>
    </row>
    <row r="1618" spans="1:57" x14ac:dyDescent="0.25">
      <c r="A1618" s="2" t="s">
        <v>145</v>
      </c>
      <c r="B1618" s="31">
        <v>41436</v>
      </c>
      <c r="C1618" s="11" t="s">
        <v>829</v>
      </c>
      <c r="E1618">
        <v>398.57499999999999</v>
      </c>
      <c r="F1618">
        <v>0.28637499999999999</v>
      </c>
      <c r="G1618">
        <v>0.28725000000000001</v>
      </c>
      <c r="H1618">
        <v>0.26874999999999999</v>
      </c>
      <c r="I1618">
        <v>0.27975</v>
      </c>
      <c r="J1618">
        <v>0.2205</v>
      </c>
      <c r="K1618">
        <v>0.18675</v>
      </c>
      <c r="L1618">
        <v>0.22675000000000001</v>
      </c>
      <c r="M1618">
        <v>0.23674999999999999</v>
      </c>
      <c r="V1618"/>
    </row>
    <row r="1619" spans="1:57" x14ac:dyDescent="0.25">
      <c r="A1619" s="2" t="s">
        <v>145</v>
      </c>
      <c r="B1619" s="31">
        <v>41438</v>
      </c>
      <c r="C1619" s="11" t="s">
        <v>829</v>
      </c>
      <c r="V1619"/>
      <c r="AB1619">
        <v>8</v>
      </c>
      <c r="AC1619">
        <v>0.79661371571756501</v>
      </c>
      <c r="AI1619">
        <v>6.95</v>
      </c>
      <c r="AU1619">
        <v>25.5</v>
      </c>
    </row>
    <row r="1620" spans="1:57" x14ac:dyDescent="0.25">
      <c r="A1620" s="2" t="s">
        <v>145</v>
      </c>
      <c r="B1620" s="31">
        <v>41450</v>
      </c>
      <c r="C1620" s="11" t="s">
        <v>829</v>
      </c>
      <c r="E1620">
        <v>437.42500000000001</v>
      </c>
      <c r="F1620">
        <v>0.31862499999999999</v>
      </c>
      <c r="G1620">
        <v>0.30049999999999999</v>
      </c>
      <c r="H1620">
        <v>0.29075000000000001</v>
      </c>
      <c r="I1620">
        <v>0.3</v>
      </c>
      <c r="J1620">
        <v>0.25700000000000001</v>
      </c>
      <c r="K1620">
        <v>0.22275</v>
      </c>
      <c r="L1620">
        <v>0.2515</v>
      </c>
      <c r="M1620">
        <v>0.246</v>
      </c>
      <c r="V1620"/>
      <c r="AB1620">
        <v>8.65</v>
      </c>
      <c r="AC1620">
        <v>0.94825038028908604</v>
      </c>
      <c r="AI1620">
        <v>7.25</v>
      </c>
    </row>
    <row r="1621" spans="1:57" x14ac:dyDescent="0.25">
      <c r="A1621" s="2" t="s">
        <v>145</v>
      </c>
      <c r="B1621" s="31">
        <v>41457</v>
      </c>
      <c r="C1621" s="11" t="s">
        <v>829</v>
      </c>
      <c r="V1621"/>
      <c r="AU1621">
        <v>26.5</v>
      </c>
    </row>
    <row r="1622" spans="1:57" x14ac:dyDescent="0.25">
      <c r="A1622" s="2" t="s">
        <v>145</v>
      </c>
      <c r="B1622" s="31">
        <v>41459</v>
      </c>
      <c r="C1622" s="11" t="s">
        <v>829</v>
      </c>
      <c r="R1622">
        <v>265.64404761904802</v>
      </c>
      <c r="S1622">
        <v>0</v>
      </c>
      <c r="V1622"/>
      <c r="AA1622">
        <v>0</v>
      </c>
      <c r="AJ1622">
        <v>3.0580843875467862</v>
      </c>
      <c r="AM1622">
        <v>162.85967328652799</v>
      </c>
      <c r="AP1622">
        <f>AJ1622*1000000/AM1622</f>
        <v>18777.419393237575</v>
      </c>
      <c r="AV1622">
        <v>181.54761904761901</v>
      </c>
      <c r="AY1622">
        <v>0</v>
      </c>
      <c r="BD1622">
        <v>97.645493562774803</v>
      </c>
      <c r="BE1622">
        <v>1398.75</v>
      </c>
    </row>
    <row r="1623" spans="1:57" x14ac:dyDescent="0.25">
      <c r="A1623" s="2" t="s">
        <v>145</v>
      </c>
      <c r="B1623" s="31">
        <v>41465</v>
      </c>
      <c r="C1623" s="11" t="s">
        <v>829</v>
      </c>
      <c r="V1623"/>
      <c r="AB1623">
        <v>9</v>
      </c>
      <c r="AI1623">
        <v>7.95</v>
      </c>
      <c r="AU1623">
        <v>27</v>
      </c>
    </row>
    <row r="1624" spans="1:57" x14ac:dyDescent="0.25">
      <c r="A1624" s="2" t="s">
        <v>145</v>
      </c>
      <c r="B1624" s="31">
        <v>41466</v>
      </c>
      <c r="C1624" s="11" t="s">
        <v>829</v>
      </c>
      <c r="E1624">
        <v>435.375</v>
      </c>
      <c r="F1624">
        <v>0.28112500000000001</v>
      </c>
      <c r="G1624">
        <v>0.28825000000000001</v>
      </c>
      <c r="H1624">
        <v>0.28275</v>
      </c>
      <c r="I1624">
        <v>0.29875000000000002</v>
      </c>
      <c r="J1624">
        <v>0.25650000000000001</v>
      </c>
      <c r="K1624">
        <v>0.23674999999999999</v>
      </c>
      <c r="L1624">
        <v>0.26924999999999999</v>
      </c>
      <c r="M1624">
        <v>0.26350000000000001</v>
      </c>
      <c r="V1624"/>
      <c r="AC1624">
        <v>0.97378198353620804</v>
      </c>
    </row>
    <row r="1625" spans="1:57" x14ac:dyDescent="0.25">
      <c r="A1625" s="2" t="s">
        <v>145</v>
      </c>
      <c r="B1625" s="31">
        <v>41481</v>
      </c>
      <c r="C1625" s="11" t="s">
        <v>829</v>
      </c>
      <c r="V1625"/>
      <c r="AU1625">
        <v>30</v>
      </c>
    </row>
    <row r="1626" spans="1:57" x14ac:dyDescent="0.25">
      <c r="A1626" s="2" t="s">
        <v>145</v>
      </c>
      <c r="B1626" s="31">
        <v>41484</v>
      </c>
      <c r="C1626" s="11" t="s">
        <v>829</v>
      </c>
      <c r="V1626"/>
      <c r="AB1626">
        <v>9.85</v>
      </c>
      <c r="AC1626">
        <v>0.98551358713910098</v>
      </c>
      <c r="AI1626">
        <v>8.85</v>
      </c>
    </row>
    <row r="1627" spans="1:57" x14ac:dyDescent="0.25">
      <c r="A1627" s="2" t="s">
        <v>145</v>
      </c>
      <c r="B1627" s="31">
        <v>41485</v>
      </c>
      <c r="C1627" s="11" t="s">
        <v>829</v>
      </c>
      <c r="E1627">
        <v>424.27499999999998</v>
      </c>
      <c r="F1627">
        <v>0.267125</v>
      </c>
      <c r="G1627">
        <v>0.27800000000000002</v>
      </c>
      <c r="H1627">
        <v>0.27350000000000002</v>
      </c>
      <c r="I1627">
        <v>0.29099999999999998</v>
      </c>
      <c r="J1627">
        <v>0.247</v>
      </c>
      <c r="K1627">
        <v>0.23075000000000001</v>
      </c>
      <c r="L1627">
        <v>0.26900000000000002</v>
      </c>
      <c r="M1627">
        <v>0.26500000000000001</v>
      </c>
      <c r="V1627"/>
    </row>
    <row r="1628" spans="1:57" x14ac:dyDescent="0.25">
      <c r="A1628" s="2" t="s">
        <v>145</v>
      </c>
      <c r="B1628" s="31">
        <v>41495</v>
      </c>
      <c r="C1628" s="11" t="s">
        <v>829</v>
      </c>
      <c r="V1628"/>
      <c r="AU1628">
        <v>31</v>
      </c>
    </row>
    <row r="1629" spans="1:57" x14ac:dyDescent="0.25">
      <c r="A1629" s="2" t="s">
        <v>145</v>
      </c>
      <c r="B1629" s="31">
        <v>41500</v>
      </c>
      <c r="C1629" s="11" t="s">
        <v>829</v>
      </c>
      <c r="V1629"/>
      <c r="AB1629">
        <v>10.7</v>
      </c>
      <c r="AI1629">
        <v>9.5</v>
      </c>
    </row>
    <row r="1630" spans="1:57" x14ac:dyDescent="0.25">
      <c r="A1630" s="2" t="s">
        <v>145</v>
      </c>
      <c r="B1630" s="31">
        <v>41515</v>
      </c>
      <c r="C1630" s="11" t="s">
        <v>829</v>
      </c>
      <c r="E1630">
        <v>394.17500000000001</v>
      </c>
      <c r="F1630">
        <v>0.22112499999999999</v>
      </c>
      <c r="G1630">
        <v>0.2485</v>
      </c>
      <c r="H1630">
        <v>0.25174999999999997</v>
      </c>
      <c r="I1630">
        <v>0.26950000000000002</v>
      </c>
      <c r="J1630">
        <v>0.23949999999999999</v>
      </c>
      <c r="K1630">
        <v>0.214</v>
      </c>
      <c r="L1630">
        <v>0.26124999999999998</v>
      </c>
      <c r="M1630">
        <v>0.26524999999999999</v>
      </c>
      <c r="V1630"/>
    </row>
    <row r="1631" spans="1:57" x14ac:dyDescent="0.25">
      <c r="A1631" s="2" t="s">
        <v>145</v>
      </c>
      <c r="B1631" s="31">
        <v>41516</v>
      </c>
      <c r="C1631" s="11" t="s">
        <v>829</v>
      </c>
      <c r="V1631"/>
      <c r="AB1631">
        <v>11.7</v>
      </c>
      <c r="AC1631">
        <v>0.95934501035952302</v>
      </c>
      <c r="AI1631">
        <v>10.25</v>
      </c>
    </row>
    <row r="1632" spans="1:57" x14ac:dyDescent="0.25">
      <c r="A1632" s="2" t="s">
        <v>145</v>
      </c>
      <c r="B1632" s="31">
        <v>41520</v>
      </c>
      <c r="C1632" s="11" t="s">
        <v>829</v>
      </c>
      <c r="R1632">
        <v>675.00595238095195</v>
      </c>
      <c r="S1632">
        <v>0</v>
      </c>
      <c r="V1632"/>
      <c r="AA1632">
        <v>0</v>
      </c>
      <c r="AJ1632">
        <v>6.5587274035357623</v>
      </c>
      <c r="AM1632">
        <v>306.49049523166798</v>
      </c>
      <c r="AP1632">
        <f>AJ1632*1000000/AM1632</f>
        <v>21399.447961928461</v>
      </c>
      <c r="AV1632">
        <v>185.71428571428601</v>
      </c>
      <c r="AY1632">
        <v>0</v>
      </c>
      <c r="BD1632">
        <v>263.65939342966101</v>
      </c>
      <c r="BE1632">
        <v>1439.7619047619</v>
      </c>
    </row>
    <row r="1633" spans="1:57" x14ac:dyDescent="0.25">
      <c r="A1633" s="2" t="s">
        <v>145</v>
      </c>
      <c r="B1633" s="31">
        <v>41526</v>
      </c>
      <c r="C1633" s="11" t="s">
        <v>829</v>
      </c>
      <c r="V1633"/>
      <c r="AB1633">
        <v>12.1</v>
      </c>
      <c r="AI1633">
        <v>10.95</v>
      </c>
    </row>
    <row r="1634" spans="1:57" x14ac:dyDescent="0.25">
      <c r="A1634" s="2" t="s">
        <v>145</v>
      </c>
      <c r="B1634" s="31">
        <v>41527</v>
      </c>
      <c r="C1634" s="11" t="s">
        <v>829</v>
      </c>
      <c r="V1634"/>
      <c r="AC1634">
        <v>0.99411820843969601</v>
      </c>
    </row>
    <row r="1635" spans="1:57" x14ac:dyDescent="0.25">
      <c r="A1635" s="2" t="s">
        <v>145</v>
      </c>
      <c r="B1635" s="31">
        <v>41530</v>
      </c>
      <c r="C1635" s="11" t="s">
        <v>829</v>
      </c>
      <c r="V1635"/>
      <c r="AU1635">
        <v>32</v>
      </c>
    </row>
    <row r="1636" spans="1:57" x14ac:dyDescent="0.25">
      <c r="A1636" s="2" t="s">
        <v>145</v>
      </c>
      <c r="B1636" s="31">
        <v>41533</v>
      </c>
      <c r="C1636" s="11" t="s">
        <v>829</v>
      </c>
      <c r="E1636">
        <v>354.02499999999998</v>
      </c>
      <c r="F1636">
        <v>0.18087500000000001</v>
      </c>
      <c r="G1636">
        <v>0.21375</v>
      </c>
      <c r="H1636">
        <v>0.214</v>
      </c>
      <c r="I1636">
        <v>0.23649999999999999</v>
      </c>
      <c r="J1636">
        <v>0.218</v>
      </c>
      <c r="K1636">
        <v>0.19900000000000001</v>
      </c>
      <c r="L1636">
        <v>0.25124999999999997</v>
      </c>
      <c r="M1636">
        <v>0.25674999999999998</v>
      </c>
      <c r="V1636"/>
    </row>
    <row r="1637" spans="1:57" x14ac:dyDescent="0.25">
      <c r="A1637" s="2" t="s">
        <v>145</v>
      </c>
      <c r="B1637" s="31">
        <v>41542</v>
      </c>
      <c r="C1637" s="11" t="s">
        <v>829</v>
      </c>
      <c r="E1637">
        <v>371.07499999999999</v>
      </c>
      <c r="F1637">
        <v>0.235125</v>
      </c>
      <c r="G1637">
        <v>0.25224999999999997</v>
      </c>
      <c r="H1637">
        <v>0.22</v>
      </c>
      <c r="I1637">
        <v>0.23624999999999999</v>
      </c>
      <c r="J1637">
        <v>0.21425</v>
      </c>
      <c r="K1637">
        <v>0.193</v>
      </c>
      <c r="L1637">
        <v>0.24675</v>
      </c>
      <c r="M1637">
        <v>0.25774999999999998</v>
      </c>
      <c r="V1637"/>
    </row>
    <row r="1638" spans="1:57" x14ac:dyDescent="0.25">
      <c r="A1638" s="2" t="s">
        <v>145</v>
      </c>
      <c r="B1638" s="31">
        <v>41544</v>
      </c>
      <c r="C1638" s="11" t="s">
        <v>829</v>
      </c>
      <c r="V1638"/>
      <c r="AB1638">
        <v>13.1</v>
      </c>
      <c r="AI1638">
        <v>12.1</v>
      </c>
    </row>
    <row r="1639" spans="1:57" x14ac:dyDescent="0.25">
      <c r="A1639" s="2" t="s">
        <v>145</v>
      </c>
      <c r="B1639" s="31">
        <v>41548</v>
      </c>
      <c r="C1639" s="11" t="s">
        <v>829</v>
      </c>
      <c r="E1639">
        <v>384.7</v>
      </c>
      <c r="F1639">
        <v>0.27925</v>
      </c>
      <c r="G1639">
        <v>0.26850000000000002</v>
      </c>
      <c r="H1639">
        <v>0.22750000000000001</v>
      </c>
      <c r="I1639">
        <v>0.23724999999999999</v>
      </c>
      <c r="J1639">
        <v>0.215</v>
      </c>
      <c r="K1639">
        <v>0.19075</v>
      </c>
      <c r="L1639">
        <v>0.24725</v>
      </c>
      <c r="M1639">
        <v>0.25800000000000001</v>
      </c>
      <c r="V1639"/>
    </row>
    <row r="1640" spans="1:57" x14ac:dyDescent="0.25">
      <c r="A1640" s="2" t="s">
        <v>145</v>
      </c>
      <c r="B1640" s="31">
        <v>41555</v>
      </c>
      <c r="C1640" s="11" t="s">
        <v>829</v>
      </c>
      <c r="E1640">
        <v>379.7</v>
      </c>
      <c r="F1640">
        <v>0.25700000000000001</v>
      </c>
      <c r="G1640">
        <v>0.27500000000000002</v>
      </c>
      <c r="H1640">
        <v>0.23774999999999999</v>
      </c>
      <c r="I1640">
        <v>0.23774999999999999</v>
      </c>
      <c r="J1640">
        <v>0.21049999999999999</v>
      </c>
      <c r="K1640">
        <v>0.18675</v>
      </c>
      <c r="L1640">
        <v>0.23924999999999999</v>
      </c>
      <c r="M1640">
        <v>0.2545</v>
      </c>
      <c r="V1640"/>
    </row>
    <row r="1641" spans="1:57" x14ac:dyDescent="0.25">
      <c r="A1641" s="2" t="s">
        <v>145</v>
      </c>
      <c r="B1641" s="31">
        <v>41558</v>
      </c>
      <c r="C1641" s="11" t="s">
        <v>829</v>
      </c>
      <c r="V1641"/>
      <c r="AB1641">
        <v>14.05</v>
      </c>
      <c r="AI1641">
        <v>12.95</v>
      </c>
      <c r="AU1641">
        <v>38</v>
      </c>
    </row>
    <row r="1642" spans="1:57" x14ac:dyDescent="0.25">
      <c r="A1642" s="2" t="s">
        <v>145</v>
      </c>
      <c r="B1642" s="31">
        <v>41562</v>
      </c>
      <c r="C1642" s="11" t="s">
        <v>829</v>
      </c>
      <c r="E1642">
        <v>366.9</v>
      </c>
      <c r="F1642">
        <v>0.22850000000000001</v>
      </c>
      <c r="G1642">
        <v>0.26</v>
      </c>
      <c r="H1642">
        <v>0.23300000000000001</v>
      </c>
      <c r="I1642">
        <v>0.23674999999999999</v>
      </c>
      <c r="J1642">
        <v>0.20549999999999999</v>
      </c>
      <c r="K1642">
        <v>0.18425</v>
      </c>
      <c r="L1642">
        <v>0.23524999999999999</v>
      </c>
      <c r="M1642">
        <v>0.25124999999999997</v>
      </c>
      <c r="V1642"/>
    </row>
    <row r="1643" spans="1:57" x14ac:dyDescent="0.25">
      <c r="A1643" s="2" t="s">
        <v>145</v>
      </c>
      <c r="B1643" s="31">
        <v>41563</v>
      </c>
      <c r="C1643" s="11" t="s">
        <v>829</v>
      </c>
      <c r="V1643"/>
      <c r="AC1643">
        <v>0.98833321671458296</v>
      </c>
    </row>
    <row r="1644" spans="1:57" x14ac:dyDescent="0.25">
      <c r="A1644" s="2" t="s">
        <v>145</v>
      </c>
      <c r="B1644" s="31">
        <v>41569</v>
      </c>
      <c r="C1644" s="11" t="s">
        <v>829</v>
      </c>
      <c r="E1644">
        <v>328.35</v>
      </c>
      <c r="F1644">
        <v>0.16125</v>
      </c>
      <c r="G1644">
        <v>0.21024999999999999</v>
      </c>
      <c r="H1644">
        <v>0.20150000000000001</v>
      </c>
      <c r="I1644">
        <v>0.21725</v>
      </c>
      <c r="J1644">
        <v>0.1925</v>
      </c>
      <c r="K1644">
        <v>0.17649999999999999</v>
      </c>
      <c r="L1644">
        <v>0.23449999999999999</v>
      </c>
      <c r="M1644">
        <v>0.248</v>
      </c>
      <c r="R1644">
        <v>1297.92742613169</v>
      </c>
      <c r="S1644">
        <v>0</v>
      </c>
      <c r="V1644"/>
      <c r="AA1644">
        <v>0</v>
      </c>
      <c r="AJ1644">
        <v>9.4994730635118891</v>
      </c>
      <c r="AM1644">
        <v>423.85734348139101</v>
      </c>
      <c r="AP1644">
        <f>AJ1644*1000000/AM1644</f>
        <v>22411.958196800602</v>
      </c>
      <c r="AV1644">
        <v>146.42857142857099</v>
      </c>
      <c r="AY1644">
        <v>0</v>
      </c>
      <c r="BD1644">
        <v>700.42154623567399</v>
      </c>
      <c r="BE1644">
        <v>684.34523809523796</v>
      </c>
    </row>
    <row r="1645" spans="1:57" x14ac:dyDescent="0.25">
      <c r="A1645" s="2" t="s">
        <v>145</v>
      </c>
      <c r="B1645" s="31">
        <v>41570</v>
      </c>
      <c r="C1645" s="11" t="s">
        <v>829</v>
      </c>
      <c r="V1645"/>
      <c r="AB1645">
        <v>14.4</v>
      </c>
      <c r="AI1645">
        <v>13.35</v>
      </c>
    </row>
    <row r="1646" spans="1:57" x14ac:dyDescent="0.25">
      <c r="A1646" s="2" t="s">
        <v>145</v>
      </c>
      <c r="B1646" s="31">
        <v>41576</v>
      </c>
      <c r="C1646" s="11" t="s">
        <v>829</v>
      </c>
      <c r="E1646">
        <v>291.2</v>
      </c>
      <c r="F1646">
        <v>0.13200000000000001</v>
      </c>
      <c r="G1646">
        <v>0.182</v>
      </c>
      <c r="H1646">
        <v>0.16325000000000001</v>
      </c>
      <c r="I1646">
        <v>0.17724999999999999</v>
      </c>
      <c r="J1646">
        <v>0.17050000000000001</v>
      </c>
      <c r="K1646">
        <v>0.16275000000000001</v>
      </c>
      <c r="L1646">
        <v>0.2235</v>
      </c>
      <c r="M1646">
        <v>0.24475</v>
      </c>
      <c r="V1646"/>
      <c r="AB1646">
        <v>14.4</v>
      </c>
      <c r="AI1646">
        <v>14.4</v>
      </c>
      <c r="AU1646">
        <v>43</v>
      </c>
    </row>
    <row r="1647" spans="1:57" x14ac:dyDescent="0.25">
      <c r="A1647" s="2" t="s">
        <v>145</v>
      </c>
      <c r="B1647" s="31">
        <v>41582</v>
      </c>
      <c r="C1647" s="11" t="s">
        <v>829</v>
      </c>
      <c r="R1647">
        <v>1793.21800910108</v>
      </c>
      <c r="S1647">
        <v>28.914976819361101</v>
      </c>
      <c r="V1647"/>
      <c r="AA1647">
        <v>0</v>
      </c>
      <c r="AJ1647">
        <v>8.2408672288725597</v>
      </c>
      <c r="AM1647">
        <v>436.64115473274302</v>
      </c>
      <c r="AP1647">
        <f>AJ1647*1000000/AM1647</f>
        <v>18873.317687877097</v>
      </c>
      <c r="AU1647">
        <v>49.25</v>
      </c>
      <c r="AV1647">
        <v>166.07142857142901</v>
      </c>
      <c r="AY1647">
        <v>28.914976819361101</v>
      </c>
      <c r="BD1647">
        <v>1100.8654925005601</v>
      </c>
      <c r="BE1647">
        <v>832.5</v>
      </c>
    </row>
    <row r="1648" spans="1:57" x14ac:dyDescent="0.25">
      <c r="A1648" s="2" t="s">
        <v>145</v>
      </c>
      <c r="B1648" s="31">
        <v>41583</v>
      </c>
      <c r="C1648" s="11" t="s">
        <v>829</v>
      </c>
      <c r="E1648">
        <v>260.05</v>
      </c>
      <c r="F1648">
        <v>0.114</v>
      </c>
      <c r="G1648">
        <v>0.16425000000000001</v>
      </c>
      <c r="H1648">
        <v>0.14174999999999999</v>
      </c>
      <c r="I1648">
        <v>0.14000000000000001</v>
      </c>
      <c r="J1648">
        <v>0.14050000000000001</v>
      </c>
      <c r="K1648">
        <v>0.14349999999999999</v>
      </c>
      <c r="L1648">
        <v>0.21475</v>
      </c>
      <c r="M1648">
        <v>0.24149999999999999</v>
      </c>
      <c r="V1648"/>
    </row>
    <row r="1649" spans="1:57" x14ac:dyDescent="0.25">
      <c r="A1649" s="2" t="s">
        <v>145</v>
      </c>
      <c r="B1649" s="31">
        <v>41586</v>
      </c>
      <c r="C1649" s="11" t="s">
        <v>829</v>
      </c>
      <c r="V1649"/>
      <c r="AC1649">
        <v>0.98437998828642004</v>
      </c>
      <c r="AU1649">
        <v>57</v>
      </c>
    </row>
    <row r="1650" spans="1:57" x14ac:dyDescent="0.25">
      <c r="A1650" s="2" t="s">
        <v>145</v>
      </c>
      <c r="B1650" s="31">
        <v>41590</v>
      </c>
      <c r="C1650" s="11" t="s">
        <v>829</v>
      </c>
      <c r="E1650">
        <v>239.35</v>
      </c>
      <c r="F1650">
        <v>0.104</v>
      </c>
      <c r="G1650">
        <v>0.15925</v>
      </c>
      <c r="H1650">
        <v>0.13250000000000001</v>
      </c>
      <c r="I1650">
        <v>0.12175</v>
      </c>
      <c r="J1650">
        <v>0.11824999999999999</v>
      </c>
      <c r="K1650">
        <v>0.1255</v>
      </c>
      <c r="L1650">
        <v>0.20250000000000001</v>
      </c>
      <c r="M1650">
        <v>0.23300000000000001</v>
      </c>
      <c r="V1650"/>
    </row>
    <row r="1651" spans="1:57" x14ac:dyDescent="0.25">
      <c r="A1651" s="2" t="s">
        <v>145</v>
      </c>
      <c r="B1651" s="31">
        <v>41596</v>
      </c>
      <c r="C1651" s="11" t="s">
        <v>829</v>
      </c>
      <c r="R1651">
        <v>2003.9743996700199</v>
      </c>
      <c r="S1651">
        <v>282.63814795117702</v>
      </c>
      <c r="V1651"/>
      <c r="AA1651">
        <v>3.45528263985873</v>
      </c>
      <c r="AJ1651">
        <v>5.4969255384869999</v>
      </c>
      <c r="AM1651">
        <v>346.799816395665</v>
      </c>
      <c r="AP1651">
        <f>AJ1651*1000000/AM1651</f>
        <v>15850.428052751737</v>
      </c>
      <c r="AV1651">
        <v>150</v>
      </c>
      <c r="AY1651">
        <v>279.18286531131798</v>
      </c>
      <c r="BD1651">
        <v>1086.19962866012</v>
      </c>
      <c r="BE1651">
        <v>765.892857142857</v>
      </c>
    </row>
    <row r="1652" spans="1:57" x14ac:dyDescent="0.25">
      <c r="A1652" s="2" t="s">
        <v>145</v>
      </c>
      <c r="B1652" s="31">
        <v>41596</v>
      </c>
      <c r="C1652" s="11" t="s">
        <v>829</v>
      </c>
      <c r="V1652"/>
      <c r="AC1652">
        <v>0.98418467436671697</v>
      </c>
    </row>
    <row r="1653" spans="1:57" x14ac:dyDescent="0.25">
      <c r="A1653" s="2" t="s">
        <v>145</v>
      </c>
      <c r="B1653" s="31">
        <v>41597</v>
      </c>
      <c r="C1653" s="11" t="s">
        <v>829</v>
      </c>
      <c r="E1653">
        <v>222.8</v>
      </c>
      <c r="F1653">
        <v>0.10150000000000001</v>
      </c>
      <c r="G1653">
        <v>0.15225</v>
      </c>
      <c r="H1653">
        <v>0.12675</v>
      </c>
      <c r="I1653">
        <v>0.11</v>
      </c>
      <c r="J1653">
        <v>9.8750000000000004E-2</v>
      </c>
      <c r="K1653">
        <v>0.1105</v>
      </c>
      <c r="L1653">
        <v>0.19</v>
      </c>
      <c r="M1653">
        <v>0.22425</v>
      </c>
      <c r="V1653"/>
    </row>
    <row r="1654" spans="1:57" x14ac:dyDescent="0.25">
      <c r="A1654" s="2" t="s">
        <v>145</v>
      </c>
      <c r="B1654" s="31">
        <v>41599</v>
      </c>
      <c r="C1654" s="11" t="s">
        <v>829</v>
      </c>
      <c r="V1654"/>
      <c r="AU1654">
        <v>70.2</v>
      </c>
    </row>
    <row r="1655" spans="1:57" x14ac:dyDescent="0.25">
      <c r="A1655" s="2" t="s">
        <v>145</v>
      </c>
      <c r="B1655" s="31">
        <v>41604</v>
      </c>
      <c r="C1655" s="11" t="s">
        <v>829</v>
      </c>
      <c r="E1655">
        <v>209.8</v>
      </c>
      <c r="F1655">
        <v>9.5000000000000001E-2</v>
      </c>
      <c r="G1655">
        <v>0.14949999999999999</v>
      </c>
      <c r="H1655">
        <v>0.12075</v>
      </c>
      <c r="I1655">
        <v>9.8750000000000004E-2</v>
      </c>
      <c r="J1655">
        <v>8.6249999999999993E-2</v>
      </c>
      <c r="K1655">
        <v>9.8750000000000004E-2</v>
      </c>
      <c r="L1655">
        <v>0.18149999999999999</v>
      </c>
      <c r="M1655">
        <v>0.2185</v>
      </c>
      <c r="V1655"/>
    </row>
    <row r="1656" spans="1:57" x14ac:dyDescent="0.25">
      <c r="A1656" s="2" t="s">
        <v>145</v>
      </c>
      <c r="B1656" s="31">
        <v>41607</v>
      </c>
      <c r="C1656" s="11" t="s">
        <v>829</v>
      </c>
      <c r="V1656"/>
      <c r="AU1656">
        <v>70.724999999999994</v>
      </c>
    </row>
    <row r="1657" spans="1:57" x14ac:dyDescent="0.25">
      <c r="A1657" s="2" t="s">
        <v>145</v>
      </c>
      <c r="B1657" s="31">
        <v>41610</v>
      </c>
      <c r="C1657" s="11" t="s">
        <v>829</v>
      </c>
      <c r="R1657">
        <v>2222.97388405536</v>
      </c>
      <c r="S1657">
        <v>445.53927694834698</v>
      </c>
      <c r="V1657"/>
      <c r="AA1657">
        <v>147.756057426301</v>
      </c>
      <c r="AJ1657">
        <v>4.1986445555564202</v>
      </c>
      <c r="AM1657">
        <v>306.12942682313701</v>
      </c>
      <c r="AP1657">
        <f>AJ1657*1000000/AM1657</f>
        <v>13715.259585228119</v>
      </c>
      <c r="AV1657">
        <v>140.47619047619</v>
      </c>
      <c r="AY1657">
        <v>297.78321952204601</v>
      </c>
      <c r="BD1657">
        <v>1141.18628684283</v>
      </c>
      <c r="BE1657">
        <v>600.47619047619003</v>
      </c>
    </row>
    <row r="1658" spans="1:57" x14ac:dyDescent="0.25">
      <c r="A1658" s="2" t="s">
        <v>145</v>
      </c>
      <c r="B1658" s="31">
        <v>41611</v>
      </c>
      <c r="C1658" s="11" t="s">
        <v>829</v>
      </c>
      <c r="E1658">
        <v>196.2</v>
      </c>
      <c r="F1658">
        <v>9.2749999999999999E-2</v>
      </c>
      <c r="G1658">
        <v>0.14149999999999999</v>
      </c>
      <c r="H1658">
        <v>0.11525000000000001</v>
      </c>
      <c r="I1658">
        <v>9.0499999999999997E-2</v>
      </c>
      <c r="J1658">
        <v>7.4249999999999997E-2</v>
      </c>
      <c r="K1658">
        <v>8.3750000000000005E-2</v>
      </c>
      <c r="L1658">
        <v>0.17050000000000001</v>
      </c>
      <c r="M1658">
        <v>0.21249999999999999</v>
      </c>
      <c r="V1658"/>
    </row>
    <row r="1659" spans="1:57" x14ac:dyDescent="0.25">
      <c r="A1659" s="2" t="s">
        <v>145</v>
      </c>
      <c r="B1659" s="31">
        <v>41613</v>
      </c>
      <c r="C1659" s="11" t="s">
        <v>829</v>
      </c>
      <c r="V1659"/>
      <c r="AC1659">
        <v>0.97743116910038796</v>
      </c>
    </row>
    <row r="1660" spans="1:57" x14ac:dyDescent="0.25">
      <c r="A1660" s="2" t="s">
        <v>145</v>
      </c>
      <c r="B1660" s="31">
        <v>41618</v>
      </c>
      <c r="C1660" s="11" t="s">
        <v>829</v>
      </c>
      <c r="E1660">
        <v>178.6</v>
      </c>
      <c r="F1660">
        <v>8.1000000000000003E-2</v>
      </c>
      <c r="G1660">
        <v>0.13275000000000001</v>
      </c>
      <c r="H1660">
        <v>0.108</v>
      </c>
      <c r="I1660">
        <v>8.1250000000000003E-2</v>
      </c>
      <c r="J1660">
        <v>6.1249999999999999E-2</v>
      </c>
      <c r="K1660">
        <v>6.9250000000000006E-2</v>
      </c>
      <c r="L1660">
        <v>0.15525</v>
      </c>
      <c r="M1660">
        <v>0.20424999999999999</v>
      </c>
      <c r="V1660"/>
    </row>
    <row r="1661" spans="1:57" x14ac:dyDescent="0.25">
      <c r="A1661" s="2" t="s">
        <v>145</v>
      </c>
      <c r="B1661" s="31">
        <v>41620</v>
      </c>
      <c r="C1661" s="11" t="s">
        <v>829</v>
      </c>
      <c r="V1661"/>
      <c r="AU1661">
        <v>81</v>
      </c>
    </row>
    <row r="1662" spans="1:57" x14ac:dyDescent="0.25">
      <c r="A1662" s="2" t="s">
        <v>145</v>
      </c>
      <c r="B1662" s="31">
        <v>41625</v>
      </c>
      <c r="C1662" s="11" t="s">
        <v>829</v>
      </c>
      <c r="E1662">
        <v>166</v>
      </c>
      <c r="F1662">
        <v>7.5249999999999997E-2</v>
      </c>
      <c r="G1662">
        <v>0.1255</v>
      </c>
      <c r="H1662">
        <v>0.10174999999999999</v>
      </c>
      <c r="I1662">
        <v>7.4249999999999997E-2</v>
      </c>
      <c r="J1662">
        <v>5.3749999999999999E-2</v>
      </c>
      <c r="K1662">
        <v>6.0999999999999999E-2</v>
      </c>
      <c r="L1662">
        <v>0.14324999999999999</v>
      </c>
      <c r="M1662">
        <v>0.19525000000000001</v>
      </c>
      <c r="R1662">
        <v>2842.3258907459699</v>
      </c>
      <c r="S1662">
        <v>1048.58405196185</v>
      </c>
      <c r="V1662"/>
      <c r="AA1662">
        <v>750.80083243980403</v>
      </c>
      <c r="AJ1662">
        <v>2.19637411360568</v>
      </c>
      <c r="AM1662">
        <v>183.568282237478</v>
      </c>
      <c r="AP1662">
        <f>AJ1662*1000000/AM1662</f>
        <v>11964.888960306782</v>
      </c>
      <c r="AV1662">
        <v>174.40476190476201</v>
      </c>
      <c r="AY1662">
        <v>297.78321952204601</v>
      </c>
      <c r="BD1662">
        <v>1078.1491087546499</v>
      </c>
      <c r="BE1662">
        <v>786.01190476190504</v>
      </c>
    </row>
    <row r="1663" spans="1:57" x14ac:dyDescent="0.25">
      <c r="A1663" s="2" t="s">
        <v>145</v>
      </c>
      <c r="B1663" s="31">
        <v>41627</v>
      </c>
      <c r="C1663" s="11" t="s">
        <v>829</v>
      </c>
      <c r="V1663"/>
      <c r="AU1663">
        <v>83</v>
      </c>
    </row>
    <row r="1664" spans="1:57" x14ac:dyDescent="0.25">
      <c r="A1664" s="2" t="s">
        <v>145</v>
      </c>
      <c r="B1664" s="31">
        <v>41628</v>
      </c>
      <c r="C1664" s="11" t="s">
        <v>829</v>
      </c>
      <c r="V1664"/>
      <c r="AC1664">
        <v>0.94008525118828501</v>
      </c>
    </row>
    <row r="1665" spans="1:73" x14ac:dyDescent="0.25">
      <c r="A1665" s="2" t="s">
        <v>145</v>
      </c>
      <c r="B1665" s="31">
        <v>41632</v>
      </c>
      <c r="C1665" s="11" t="s">
        <v>829</v>
      </c>
      <c r="E1665">
        <v>198.8</v>
      </c>
      <c r="F1665">
        <v>0.1825</v>
      </c>
      <c r="G1665">
        <v>0.17349999999999999</v>
      </c>
      <c r="H1665">
        <v>0.10925</v>
      </c>
      <c r="I1665">
        <v>7.3999999999999996E-2</v>
      </c>
      <c r="J1665">
        <v>5.6750000000000002E-2</v>
      </c>
      <c r="K1665">
        <v>6.3500000000000001E-2</v>
      </c>
      <c r="L1665">
        <v>0.14399999999999999</v>
      </c>
      <c r="M1665">
        <v>0.1905</v>
      </c>
      <c r="V1665"/>
    </row>
    <row r="1666" spans="1:73" x14ac:dyDescent="0.25">
      <c r="A1666" s="2" t="s">
        <v>145</v>
      </c>
      <c r="B1666" s="31">
        <v>41638</v>
      </c>
      <c r="C1666" s="11" t="s">
        <v>829</v>
      </c>
      <c r="V1666"/>
      <c r="AU1666">
        <v>87</v>
      </c>
    </row>
    <row r="1667" spans="1:73" x14ac:dyDescent="0.25">
      <c r="A1667" s="2" t="s">
        <v>145</v>
      </c>
      <c r="B1667" s="31">
        <v>41639</v>
      </c>
      <c r="C1667" s="11" t="s">
        <v>829</v>
      </c>
      <c r="E1667">
        <v>243.25</v>
      </c>
      <c r="F1667">
        <v>0.24775</v>
      </c>
      <c r="G1667">
        <v>0.26450000000000001</v>
      </c>
      <c r="H1667">
        <v>0.1585</v>
      </c>
      <c r="I1667">
        <v>8.1500000000000003E-2</v>
      </c>
      <c r="J1667">
        <v>5.8250000000000003E-2</v>
      </c>
      <c r="K1667">
        <v>7.0250000000000007E-2</v>
      </c>
      <c r="L1667">
        <v>0.14649999999999999</v>
      </c>
      <c r="M1667">
        <v>0.189</v>
      </c>
      <c r="V1667"/>
    </row>
    <row r="1668" spans="1:73" x14ac:dyDescent="0.25">
      <c r="A1668" s="2" t="s">
        <v>145</v>
      </c>
      <c r="B1668" s="31">
        <v>41645</v>
      </c>
      <c r="C1668" s="11" t="s">
        <v>829</v>
      </c>
      <c r="V1668"/>
      <c r="AC1668">
        <v>0.27416880744065603</v>
      </c>
      <c r="AU1668">
        <v>90.75</v>
      </c>
    </row>
    <row r="1669" spans="1:73" x14ac:dyDescent="0.25">
      <c r="A1669" s="2" t="s">
        <v>145</v>
      </c>
      <c r="B1669" s="31">
        <v>41646</v>
      </c>
      <c r="C1669" s="11" t="s">
        <v>829</v>
      </c>
      <c r="E1669">
        <v>249.15</v>
      </c>
      <c r="F1669">
        <v>0.2495</v>
      </c>
      <c r="G1669">
        <v>0.25974999999999998</v>
      </c>
      <c r="H1669">
        <v>0.17974999999999999</v>
      </c>
      <c r="I1669">
        <v>8.9749999999999996E-2</v>
      </c>
      <c r="J1669">
        <v>6.1499999999999999E-2</v>
      </c>
      <c r="K1669">
        <v>7.0749999999999993E-2</v>
      </c>
      <c r="L1669">
        <v>0.14624999999999999</v>
      </c>
      <c r="M1669">
        <v>0.1885</v>
      </c>
      <c r="V1669"/>
    </row>
    <row r="1670" spans="1:73" x14ac:dyDescent="0.25">
      <c r="A1670" s="2" t="s">
        <v>145</v>
      </c>
      <c r="B1670" s="31">
        <v>41652</v>
      </c>
      <c r="C1670" s="11" t="s">
        <v>829</v>
      </c>
      <c r="V1670"/>
      <c r="AU1670">
        <v>90.75</v>
      </c>
    </row>
    <row r="1671" spans="1:73" x14ac:dyDescent="0.25">
      <c r="A1671" s="2" t="s">
        <v>145</v>
      </c>
      <c r="B1671" s="31">
        <v>41653</v>
      </c>
      <c r="C1671" s="11" t="s">
        <v>829</v>
      </c>
      <c r="E1671">
        <v>242.85</v>
      </c>
      <c r="F1671">
        <v>0.21775</v>
      </c>
      <c r="G1671">
        <v>0.24149999999999999</v>
      </c>
      <c r="H1671">
        <v>0.17724999999999999</v>
      </c>
      <c r="I1671">
        <v>9.6750000000000003E-2</v>
      </c>
      <c r="J1671">
        <v>6.6500000000000004E-2</v>
      </c>
      <c r="K1671">
        <v>7.5249999999999997E-2</v>
      </c>
      <c r="L1671">
        <v>0.14824999999999999</v>
      </c>
      <c r="M1671">
        <v>0.191</v>
      </c>
      <c r="V1671"/>
      <c r="AC1671">
        <v>0</v>
      </c>
    </row>
    <row r="1672" spans="1:73" x14ac:dyDescent="0.25">
      <c r="A1672" s="2" t="s">
        <v>145</v>
      </c>
      <c r="B1672" s="31">
        <v>41660</v>
      </c>
      <c r="C1672" s="11" t="s">
        <v>829</v>
      </c>
      <c r="E1672">
        <v>238.5</v>
      </c>
      <c r="F1672">
        <v>0.19700000000000001</v>
      </c>
      <c r="G1672">
        <v>0.23300000000000001</v>
      </c>
      <c r="H1672">
        <v>0.17299999999999999</v>
      </c>
      <c r="I1672">
        <v>0.10224999999999999</v>
      </c>
      <c r="J1672">
        <v>7.0749999999999993E-2</v>
      </c>
      <c r="K1672">
        <v>7.8750000000000001E-2</v>
      </c>
      <c r="L1672">
        <v>0.14824999999999999</v>
      </c>
      <c r="M1672">
        <v>0.1895</v>
      </c>
      <c r="V1672"/>
    </row>
    <row r="1673" spans="1:73" x14ac:dyDescent="0.25">
      <c r="A1673" s="2" t="s">
        <v>145</v>
      </c>
      <c r="B1673" s="31">
        <v>41662</v>
      </c>
      <c r="C1673" s="11" t="s">
        <v>829</v>
      </c>
      <c r="V1673"/>
      <c r="AC1673">
        <v>0</v>
      </c>
      <c r="AU1673">
        <v>93</v>
      </c>
    </row>
    <row r="1674" spans="1:73" x14ac:dyDescent="0.25">
      <c r="A1674" s="2" t="s">
        <v>145</v>
      </c>
      <c r="B1674" s="31">
        <v>41664</v>
      </c>
      <c r="C1674" s="11" t="s">
        <v>829</v>
      </c>
      <c r="R1674">
        <v>2474.0820469697901</v>
      </c>
      <c r="S1674">
        <v>1159.6031345220499</v>
      </c>
      <c r="V1674" s="12"/>
      <c r="W1674">
        <v>3.9384780000000008E-2</v>
      </c>
      <c r="Y1674">
        <v>23906.626917524201</v>
      </c>
      <c r="AA1674">
        <v>861.81991500000004</v>
      </c>
      <c r="AM1674">
        <v>0</v>
      </c>
      <c r="AQ1674" t="s">
        <v>925</v>
      </c>
      <c r="AY1674">
        <v>297.78321952204601</v>
      </c>
      <c r="BD1674">
        <v>820.25531414114505</v>
      </c>
    </row>
    <row r="1675" spans="1:73" x14ac:dyDescent="0.25">
      <c r="A1675" s="2" t="s">
        <v>145</v>
      </c>
      <c r="B1675" s="31">
        <v>41667</v>
      </c>
      <c r="C1675" s="11" t="s">
        <v>829</v>
      </c>
      <c r="E1675">
        <v>237.95</v>
      </c>
      <c r="F1675">
        <v>0.18775</v>
      </c>
      <c r="G1675">
        <v>0.22675000000000001</v>
      </c>
      <c r="H1675">
        <v>0.17150000000000001</v>
      </c>
      <c r="I1675">
        <v>0.10675</v>
      </c>
      <c r="J1675">
        <v>7.7499999999999999E-2</v>
      </c>
      <c r="K1675">
        <v>8.3000000000000004E-2</v>
      </c>
      <c r="L1675">
        <v>0.14924999999999999</v>
      </c>
      <c r="M1675">
        <v>0.18725</v>
      </c>
      <c r="V1675"/>
    </row>
    <row r="1676" spans="1:73" x14ac:dyDescent="0.25">
      <c r="A1676" s="13" t="s">
        <v>145</v>
      </c>
      <c r="C1676" s="11" t="s">
        <v>829</v>
      </c>
      <c r="V1676"/>
      <c r="AQ1676" t="s">
        <v>925</v>
      </c>
      <c r="BG1676" s="14">
        <v>239.24199999999996</v>
      </c>
      <c r="BH1676" s="14">
        <v>426.63400000000001</v>
      </c>
      <c r="BI1676" s="14">
        <v>515.0535000000001</v>
      </c>
      <c r="BJ1676" s="14">
        <v>632.05149999999992</v>
      </c>
      <c r="BK1676" s="14">
        <v>821.09050000000002</v>
      </c>
      <c r="BL1676" s="14">
        <v>863.88199999999995</v>
      </c>
      <c r="BM1676" s="14">
        <v>1037.3965000000003</v>
      </c>
      <c r="BN1676" s="14">
        <v>1154.3944999999999</v>
      </c>
      <c r="BO1676" s="14">
        <v>1483.0930000000003</v>
      </c>
      <c r="BP1676" s="14">
        <v>2107.5804999999991</v>
      </c>
      <c r="BQ1676" s="14">
        <v>2302.75</v>
      </c>
      <c r="BR1676" s="14">
        <v>2117.7979999999998</v>
      </c>
      <c r="BS1676" s="14">
        <v>2377.9629999999993</v>
      </c>
      <c r="BT1676" s="14">
        <v>2700.148947368421</v>
      </c>
      <c r="BU1676" s="14">
        <v>2503.5162500000001</v>
      </c>
    </row>
    <row r="1677" spans="1:73" x14ac:dyDescent="0.25">
      <c r="A1677" s="2" t="s">
        <v>142</v>
      </c>
      <c r="B1677" s="31">
        <v>41386</v>
      </c>
      <c r="C1677" s="11" t="s">
        <v>829</v>
      </c>
      <c r="V1677"/>
      <c r="AB1677">
        <v>3.9</v>
      </c>
      <c r="AI1677">
        <v>2.1</v>
      </c>
      <c r="AU1677">
        <v>17.5</v>
      </c>
    </row>
    <row r="1678" spans="1:73" x14ac:dyDescent="0.25">
      <c r="A1678" s="2" t="s">
        <v>142</v>
      </c>
      <c r="B1678" s="31">
        <v>41387</v>
      </c>
      <c r="C1678" s="11" t="s">
        <v>829</v>
      </c>
      <c r="E1678">
        <v>374.32499999999999</v>
      </c>
      <c r="F1678">
        <v>0.263625</v>
      </c>
      <c r="G1678">
        <v>0.28249999999999997</v>
      </c>
      <c r="H1678">
        <v>0.26374999999999998</v>
      </c>
      <c r="I1678">
        <v>0.20624999999999999</v>
      </c>
      <c r="J1678">
        <v>0.24249999999999999</v>
      </c>
      <c r="K1678">
        <v>0.24249999999999999</v>
      </c>
      <c r="L1678">
        <v>0.18825</v>
      </c>
      <c r="M1678">
        <v>0.18225</v>
      </c>
      <c r="V1678"/>
    </row>
    <row r="1679" spans="1:73" x14ac:dyDescent="0.25">
      <c r="A1679" s="2" t="s">
        <v>142</v>
      </c>
      <c r="B1679" s="31">
        <v>41394</v>
      </c>
      <c r="C1679" s="11" t="s">
        <v>829</v>
      </c>
      <c r="E1679">
        <v>368.25</v>
      </c>
      <c r="F1679">
        <v>0.2495</v>
      </c>
      <c r="G1679">
        <v>0.28175</v>
      </c>
      <c r="H1679">
        <v>0.26300000000000001</v>
      </c>
      <c r="I1679">
        <v>0.20275000000000001</v>
      </c>
      <c r="J1679">
        <v>0.23799999999999999</v>
      </c>
      <c r="K1679">
        <v>0.24049999999999999</v>
      </c>
      <c r="L1679">
        <v>0.185</v>
      </c>
      <c r="M1679">
        <v>0.18074999999999999</v>
      </c>
      <c r="V1679"/>
    </row>
    <row r="1680" spans="1:73" x14ac:dyDescent="0.25">
      <c r="A1680" s="2" t="s">
        <v>142</v>
      </c>
      <c r="B1680" s="31">
        <v>41396</v>
      </c>
      <c r="C1680" s="11" t="s">
        <v>829</v>
      </c>
      <c r="V1680"/>
      <c r="AB1680">
        <v>5</v>
      </c>
      <c r="AI1680">
        <v>3.85</v>
      </c>
      <c r="AU1680">
        <v>22.25</v>
      </c>
    </row>
    <row r="1681" spans="1:57" x14ac:dyDescent="0.25">
      <c r="A1681" s="2" t="s">
        <v>142</v>
      </c>
      <c r="B1681" s="31">
        <v>41397</v>
      </c>
      <c r="C1681" s="11" t="s">
        <v>829</v>
      </c>
      <c r="V1681"/>
      <c r="AC1681">
        <v>0.20034810498982</v>
      </c>
    </row>
    <row r="1682" spans="1:57" x14ac:dyDescent="0.25">
      <c r="A1682" s="2" t="s">
        <v>142</v>
      </c>
      <c r="B1682" s="31">
        <v>41408</v>
      </c>
      <c r="C1682" s="11" t="s">
        <v>829</v>
      </c>
      <c r="E1682">
        <v>359</v>
      </c>
      <c r="F1682">
        <v>0.23200000000000001</v>
      </c>
      <c r="G1682">
        <v>0.27424999999999999</v>
      </c>
      <c r="H1682">
        <v>0.25674999999999998</v>
      </c>
      <c r="I1682">
        <v>0.19850000000000001</v>
      </c>
      <c r="J1682">
        <v>0.23350000000000001</v>
      </c>
      <c r="K1682">
        <v>0.23275000000000001</v>
      </c>
      <c r="L1682">
        <v>0.183</v>
      </c>
      <c r="M1682">
        <v>0.18425</v>
      </c>
      <c r="V1682"/>
      <c r="AC1682">
        <v>0.43562341935058402</v>
      </c>
    </row>
    <row r="1683" spans="1:57" x14ac:dyDescent="0.25">
      <c r="A1683" s="2" t="s">
        <v>142</v>
      </c>
      <c r="B1683" s="31">
        <v>41410</v>
      </c>
      <c r="C1683" s="11" t="s">
        <v>829</v>
      </c>
      <c r="V1683"/>
      <c r="AB1683">
        <v>6.35</v>
      </c>
      <c r="AI1683">
        <v>5.05</v>
      </c>
      <c r="AU1683">
        <v>24.25</v>
      </c>
    </row>
    <row r="1684" spans="1:57" x14ac:dyDescent="0.25">
      <c r="A1684" s="2" t="s">
        <v>142</v>
      </c>
      <c r="B1684" s="31">
        <v>41423</v>
      </c>
      <c r="C1684" s="11" t="s">
        <v>829</v>
      </c>
      <c r="E1684">
        <v>349.32499999999999</v>
      </c>
      <c r="F1684">
        <v>0.22612499999999999</v>
      </c>
      <c r="G1684">
        <v>0.26500000000000001</v>
      </c>
      <c r="H1684">
        <v>0.25124999999999997</v>
      </c>
      <c r="I1684">
        <v>0.19</v>
      </c>
      <c r="J1684">
        <v>0.23</v>
      </c>
      <c r="K1684">
        <v>0.22850000000000001</v>
      </c>
      <c r="L1684">
        <v>0.17849999999999999</v>
      </c>
      <c r="M1684">
        <v>0.17724999999999999</v>
      </c>
      <c r="V1684"/>
      <c r="AB1684">
        <v>7.2</v>
      </c>
      <c r="AI1684">
        <v>6.15</v>
      </c>
    </row>
    <row r="1685" spans="1:57" x14ac:dyDescent="0.25">
      <c r="A1685" s="2" t="s">
        <v>142</v>
      </c>
      <c r="B1685" s="31">
        <v>41425</v>
      </c>
      <c r="C1685" s="11" t="s">
        <v>829</v>
      </c>
      <c r="V1685"/>
      <c r="AC1685">
        <v>0.71376127790974697</v>
      </c>
      <c r="AU1685">
        <v>24.5</v>
      </c>
    </row>
    <row r="1686" spans="1:57" x14ac:dyDescent="0.25">
      <c r="A1686" s="2" t="s">
        <v>142</v>
      </c>
      <c r="B1686" s="31">
        <v>41436</v>
      </c>
      <c r="C1686" s="11" t="s">
        <v>829</v>
      </c>
      <c r="E1686">
        <v>341.67500000000001</v>
      </c>
      <c r="F1686">
        <v>0.21812500000000001</v>
      </c>
      <c r="G1686">
        <v>0.26</v>
      </c>
      <c r="H1686">
        <v>0.24575</v>
      </c>
      <c r="I1686">
        <v>0.183</v>
      </c>
      <c r="J1686">
        <v>0.22550000000000001</v>
      </c>
      <c r="K1686">
        <v>0.22475000000000001</v>
      </c>
      <c r="L1686">
        <v>0.17524999999999999</v>
      </c>
      <c r="M1686">
        <v>0.17599999999999999</v>
      </c>
      <c r="V1686"/>
    </row>
    <row r="1687" spans="1:57" x14ac:dyDescent="0.25">
      <c r="A1687" s="2" t="s">
        <v>142</v>
      </c>
      <c r="B1687" s="31">
        <v>41438</v>
      </c>
      <c r="C1687" s="11" t="s">
        <v>829</v>
      </c>
      <c r="V1687"/>
      <c r="AB1687">
        <v>8.15</v>
      </c>
      <c r="AC1687">
        <v>0.76449582783405201</v>
      </c>
      <c r="AI1687">
        <v>7.1</v>
      </c>
      <c r="AU1687">
        <v>25.25</v>
      </c>
    </row>
    <row r="1688" spans="1:57" x14ac:dyDescent="0.25">
      <c r="A1688" s="2" t="s">
        <v>142</v>
      </c>
      <c r="B1688" s="31">
        <v>41450</v>
      </c>
      <c r="C1688" s="11" t="s">
        <v>829</v>
      </c>
      <c r="E1688">
        <v>420.35</v>
      </c>
      <c r="F1688">
        <v>0.25924999999999998</v>
      </c>
      <c r="G1688">
        <v>0.28425</v>
      </c>
      <c r="H1688">
        <v>0.27474999999999999</v>
      </c>
      <c r="I1688">
        <v>0.25824999999999998</v>
      </c>
      <c r="J1688">
        <v>0.28875000000000001</v>
      </c>
      <c r="K1688">
        <v>0.29649999999999999</v>
      </c>
      <c r="L1688">
        <v>0.23050000000000001</v>
      </c>
      <c r="M1688">
        <v>0.20949999999999999</v>
      </c>
      <c r="V1688"/>
      <c r="AB1688">
        <v>8.6999999999999993</v>
      </c>
      <c r="AC1688">
        <v>0.92240056879783205</v>
      </c>
      <c r="AI1688">
        <v>7.45</v>
      </c>
    </row>
    <row r="1689" spans="1:57" x14ac:dyDescent="0.25">
      <c r="A1689" s="2" t="s">
        <v>142</v>
      </c>
      <c r="B1689" s="31">
        <v>41457</v>
      </c>
      <c r="C1689" s="11" t="s">
        <v>829</v>
      </c>
      <c r="V1689"/>
      <c r="AU1689">
        <v>26.5</v>
      </c>
    </row>
    <row r="1690" spans="1:57" x14ac:dyDescent="0.25">
      <c r="A1690" s="2" t="s">
        <v>142</v>
      </c>
      <c r="B1690" s="31">
        <v>41459</v>
      </c>
      <c r="C1690" s="11" t="s">
        <v>829</v>
      </c>
      <c r="R1690">
        <v>226.897023809524</v>
      </c>
      <c r="S1690">
        <v>0</v>
      </c>
      <c r="V1690"/>
      <c r="AA1690">
        <v>0</v>
      </c>
      <c r="AJ1690">
        <v>2.387222941717289</v>
      </c>
      <c r="AM1690">
        <v>136.44411816604801</v>
      </c>
      <c r="AP1690">
        <f>AJ1690*1000000/AM1690</f>
        <v>17495.975449906291</v>
      </c>
      <c r="AV1690">
        <v>157.73809523809501</v>
      </c>
      <c r="AY1690">
        <v>0</v>
      </c>
      <c r="BD1690">
        <v>87.534178137118005</v>
      </c>
      <c r="BE1690">
        <v>1367.61904761905</v>
      </c>
    </row>
    <row r="1691" spans="1:57" x14ac:dyDescent="0.25">
      <c r="A1691" s="2" t="s">
        <v>142</v>
      </c>
      <c r="B1691" s="31">
        <v>41465</v>
      </c>
      <c r="C1691" s="11" t="s">
        <v>829</v>
      </c>
      <c r="V1691"/>
      <c r="AB1691">
        <v>9.15</v>
      </c>
      <c r="AI1691">
        <v>8.1</v>
      </c>
      <c r="AU1691">
        <v>27.25</v>
      </c>
    </row>
    <row r="1692" spans="1:57" x14ac:dyDescent="0.25">
      <c r="A1692" s="2" t="s">
        <v>142</v>
      </c>
      <c r="B1692" s="31">
        <v>41466</v>
      </c>
      <c r="C1692" s="11" t="s">
        <v>829</v>
      </c>
      <c r="E1692">
        <v>405.75</v>
      </c>
      <c r="F1692">
        <v>0.23874999999999999</v>
      </c>
      <c r="G1692">
        <v>0.27524999999999999</v>
      </c>
      <c r="H1692">
        <v>0.26774999999999999</v>
      </c>
      <c r="I1692">
        <v>0.23724999999999999</v>
      </c>
      <c r="J1692">
        <v>0.27474999999999999</v>
      </c>
      <c r="K1692">
        <v>0.28449999999999998</v>
      </c>
      <c r="L1692">
        <v>0.22950000000000001</v>
      </c>
      <c r="M1692">
        <v>0.221</v>
      </c>
      <c r="V1692"/>
      <c r="AC1692">
        <v>0.95509358282104195</v>
      </c>
    </row>
    <row r="1693" spans="1:57" x14ac:dyDescent="0.25">
      <c r="A1693" s="2" t="s">
        <v>142</v>
      </c>
      <c r="B1693" s="31">
        <v>41481</v>
      </c>
      <c r="C1693" s="11" t="s">
        <v>829</v>
      </c>
      <c r="V1693"/>
      <c r="AU1693">
        <v>30</v>
      </c>
    </row>
    <row r="1694" spans="1:57" x14ac:dyDescent="0.25">
      <c r="A1694" s="2" t="s">
        <v>142</v>
      </c>
      <c r="B1694" s="31">
        <v>41484</v>
      </c>
      <c r="C1694" s="11" t="s">
        <v>829</v>
      </c>
      <c r="V1694"/>
      <c r="AB1694">
        <v>10</v>
      </c>
      <c r="AC1694">
        <v>0.97341501800613905</v>
      </c>
      <c r="AI1694">
        <v>8.75</v>
      </c>
    </row>
    <row r="1695" spans="1:57" x14ac:dyDescent="0.25">
      <c r="A1695" s="2" t="s">
        <v>142</v>
      </c>
      <c r="B1695" s="31">
        <v>41485</v>
      </c>
      <c r="C1695" s="11" t="s">
        <v>829</v>
      </c>
      <c r="E1695">
        <v>393.02499999999998</v>
      </c>
      <c r="F1695">
        <v>0.236375</v>
      </c>
      <c r="G1695">
        <v>0.27100000000000002</v>
      </c>
      <c r="H1695">
        <v>0.26100000000000001</v>
      </c>
      <c r="I1695">
        <v>0.21925</v>
      </c>
      <c r="J1695">
        <v>0.26174999999999998</v>
      </c>
      <c r="K1695">
        <v>0.26974999999999999</v>
      </c>
      <c r="L1695">
        <v>0.22275</v>
      </c>
      <c r="M1695">
        <v>0.22325</v>
      </c>
      <c r="V1695"/>
    </row>
    <row r="1696" spans="1:57" x14ac:dyDescent="0.25">
      <c r="A1696" s="2" t="s">
        <v>142</v>
      </c>
      <c r="B1696" s="31">
        <v>41495</v>
      </c>
      <c r="C1696" s="11" t="s">
        <v>829</v>
      </c>
      <c r="V1696"/>
      <c r="AU1696">
        <v>31</v>
      </c>
    </row>
    <row r="1697" spans="1:57" x14ac:dyDescent="0.25">
      <c r="A1697" s="2" t="s">
        <v>142</v>
      </c>
      <c r="B1697" s="31">
        <v>41500</v>
      </c>
      <c r="C1697" s="11" t="s">
        <v>829</v>
      </c>
      <c r="V1697"/>
      <c r="AB1697">
        <v>10.75</v>
      </c>
      <c r="AI1697">
        <v>9.6999999999999993</v>
      </c>
    </row>
    <row r="1698" spans="1:57" x14ac:dyDescent="0.25">
      <c r="A1698" s="2" t="s">
        <v>142</v>
      </c>
      <c r="B1698" s="31">
        <v>41515</v>
      </c>
      <c r="C1698" s="11" t="s">
        <v>829</v>
      </c>
      <c r="E1698">
        <v>360.55</v>
      </c>
      <c r="F1698">
        <v>0.19925000000000001</v>
      </c>
      <c r="G1698">
        <v>0.248</v>
      </c>
      <c r="H1698">
        <v>0.24875</v>
      </c>
      <c r="I1698">
        <v>0.19125</v>
      </c>
      <c r="J1698">
        <v>0.23824999999999999</v>
      </c>
      <c r="K1698">
        <v>0.252</v>
      </c>
      <c r="L1698">
        <v>0.20624999999999999</v>
      </c>
      <c r="M1698">
        <v>0.219</v>
      </c>
      <c r="V1698"/>
    </row>
    <row r="1699" spans="1:57" x14ac:dyDescent="0.25">
      <c r="A1699" s="2" t="s">
        <v>142</v>
      </c>
      <c r="B1699" s="31">
        <v>41516</v>
      </c>
      <c r="C1699" s="11" t="s">
        <v>829</v>
      </c>
      <c r="V1699"/>
      <c r="AB1699">
        <v>11.75</v>
      </c>
      <c r="AC1699">
        <v>0.94213357872731796</v>
      </c>
      <c r="AI1699">
        <v>10.55</v>
      </c>
    </row>
    <row r="1700" spans="1:57" x14ac:dyDescent="0.25">
      <c r="A1700" s="2" t="s">
        <v>142</v>
      </c>
      <c r="B1700" s="31">
        <v>41520</v>
      </c>
      <c r="C1700" s="11" t="s">
        <v>829</v>
      </c>
      <c r="R1700">
        <v>624.357142857143</v>
      </c>
      <c r="S1700">
        <v>0</v>
      </c>
      <c r="V1700"/>
      <c r="AA1700">
        <v>0</v>
      </c>
      <c r="AJ1700">
        <v>6.2677068354927918</v>
      </c>
      <c r="AM1700">
        <v>278.170481554086</v>
      </c>
      <c r="AP1700">
        <f>AJ1700*1000000/AM1700</f>
        <v>22531.890517197568</v>
      </c>
      <c r="AV1700">
        <v>170.23809523809501</v>
      </c>
      <c r="AY1700">
        <v>0</v>
      </c>
      <c r="BD1700">
        <v>254.253211849108</v>
      </c>
      <c r="BE1700">
        <v>1257.67857142857</v>
      </c>
    </row>
    <row r="1701" spans="1:57" x14ac:dyDescent="0.25">
      <c r="A1701" s="2" t="s">
        <v>142</v>
      </c>
      <c r="B1701" s="31">
        <v>41526</v>
      </c>
      <c r="C1701" s="11" t="s">
        <v>829</v>
      </c>
      <c r="V1701"/>
      <c r="AB1701">
        <v>12.15</v>
      </c>
      <c r="AI1701">
        <v>11.1</v>
      </c>
    </row>
    <row r="1702" spans="1:57" x14ac:dyDescent="0.25">
      <c r="A1702" s="2" t="s">
        <v>142</v>
      </c>
      <c r="B1702" s="31">
        <v>41527</v>
      </c>
      <c r="C1702" s="11" t="s">
        <v>829</v>
      </c>
      <c r="V1702"/>
      <c r="AC1702">
        <v>0.98686350261228095</v>
      </c>
    </row>
    <row r="1703" spans="1:57" x14ac:dyDescent="0.25">
      <c r="A1703" s="2" t="s">
        <v>142</v>
      </c>
      <c r="B1703" s="31">
        <v>41530</v>
      </c>
      <c r="C1703" s="11" t="s">
        <v>829</v>
      </c>
      <c r="V1703"/>
      <c r="AU1703">
        <v>32</v>
      </c>
    </row>
    <row r="1704" spans="1:57" x14ac:dyDescent="0.25">
      <c r="A1704" s="2" t="s">
        <v>142</v>
      </c>
      <c r="B1704" s="31">
        <v>41533</v>
      </c>
      <c r="C1704" s="11" t="s">
        <v>829</v>
      </c>
      <c r="E1704">
        <v>322.25</v>
      </c>
      <c r="F1704">
        <v>0.16950000000000001</v>
      </c>
      <c r="G1704">
        <v>0.2135</v>
      </c>
      <c r="H1704">
        <v>0.2155</v>
      </c>
      <c r="I1704">
        <v>0.16025</v>
      </c>
      <c r="J1704">
        <v>0.21675</v>
      </c>
      <c r="K1704">
        <v>0.23499999999999999</v>
      </c>
      <c r="L1704">
        <v>0.192</v>
      </c>
      <c r="M1704">
        <v>0.20874999999999999</v>
      </c>
      <c r="V1704"/>
    </row>
    <row r="1705" spans="1:57" x14ac:dyDescent="0.25">
      <c r="A1705" s="2" t="s">
        <v>142</v>
      </c>
      <c r="B1705" s="31">
        <v>41542</v>
      </c>
      <c r="C1705" s="11" t="s">
        <v>829</v>
      </c>
      <c r="E1705">
        <v>318.42500000000001</v>
      </c>
      <c r="F1705">
        <v>0.21087500000000001</v>
      </c>
      <c r="G1705">
        <v>0.20799999999999999</v>
      </c>
      <c r="H1705">
        <v>0.20499999999999999</v>
      </c>
      <c r="I1705">
        <v>0.14774999999999999</v>
      </c>
      <c r="J1705">
        <v>0.20774999999999999</v>
      </c>
      <c r="K1705">
        <v>0.22450000000000001</v>
      </c>
      <c r="L1705">
        <v>0.18375</v>
      </c>
      <c r="M1705">
        <v>0.20449999999999999</v>
      </c>
      <c r="V1705"/>
    </row>
    <row r="1706" spans="1:57" x14ac:dyDescent="0.25">
      <c r="A1706" s="2" t="s">
        <v>142</v>
      </c>
      <c r="B1706" s="31">
        <v>41544</v>
      </c>
      <c r="C1706" s="11" t="s">
        <v>829</v>
      </c>
      <c r="V1706"/>
      <c r="AB1706">
        <v>13.25</v>
      </c>
      <c r="AI1706">
        <v>12.15</v>
      </c>
    </row>
    <row r="1707" spans="1:57" x14ac:dyDescent="0.25">
      <c r="A1707" s="2" t="s">
        <v>142</v>
      </c>
      <c r="B1707" s="31">
        <v>41548</v>
      </c>
      <c r="C1707" s="11" t="s">
        <v>829</v>
      </c>
      <c r="E1707">
        <v>305.39999999999998</v>
      </c>
      <c r="F1707">
        <v>0.17</v>
      </c>
      <c r="G1707">
        <v>0.20674999999999999</v>
      </c>
      <c r="H1707">
        <v>0.19775000000000001</v>
      </c>
      <c r="I1707">
        <v>0.14174999999999999</v>
      </c>
      <c r="J1707">
        <v>0.20300000000000001</v>
      </c>
      <c r="K1707">
        <v>0.223</v>
      </c>
      <c r="L1707">
        <v>0.183</v>
      </c>
      <c r="M1707">
        <v>0.20175000000000001</v>
      </c>
      <c r="V1707"/>
    </row>
    <row r="1708" spans="1:57" x14ac:dyDescent="0.25">
      <c r="A1708" s="2" t="s">
        <v>142</v>
      </c>
      <c r="B1708" s="31">
        <v>41555</v>
      </c>
      <c r="C1708" s="11" t="s">
        <v>829</v>
      </c>
      <c r="E1708">
        <v>283.64999999999998</v>
      </c>
      <c r="F1708">
        <v>0.152</v>
      </c>
      <c r="G1708">
        <v>0.19025</v>
      </c>
      <c r="H1708">
        <v>0.17474999999999999</v>
      </c>
      <c r="I1708">
        <v>0.12375</v>
      </c>
      <c r="J1708">
        <v>0.19175</v>
      </c>
      <c r="K1708">
        <v>0.21249999999999999</v>
      </c>
      <c r="L1708">
        <v>0.17674999999999999</v>
      </c>
      <c r="M1708">
        <v>0.19650000000000001</v>
      </c>
      <c r="V1708"/>
    </row>
    <row r="1709" spans="1:57" x14ac:dyDescent="0.25">
      <c r="A1709" s="2" t="s">
        <v>142</v>
      </c>
      <c r="B1709" s="31">
        <v>41558</v>
      </c>
      <c r="C1709" s="11" t="s">
        <v>829</v>
      </c>
      <c r="V1709"/>
      <c r="AB1709">
        <v>14.35</v>
      </c>
      <c r="AI1709">
        <v>13.2</v>
      </c>
      <c r="AU1709">
        <v>37.25</v>
      </c>
    </row>
    <row r="1710" spans="1:57" x14ac:dyDescent="0.25">
      <c r="A1710" s="2" t="s">
        <v>142</v>
      </c>
      <c r="B1710" s="31">
        <v>41562</v>
      </c>
      <c r="C1710" s="11" t="s">
        <v>829</v>
      </c>
      <c r="E1710">
        <v>270.75</v>
      </c>
      <c r="F1710">
        <v>0.13950000000000001</v>
      </c>
      <c r="G1710">
        <v>0.18049999999999999</v>
      </c>
      <c r="H1710">
        <v>0.16275000000000001</v>
      </c>
      <c r="I1710">
        <v>0.113</v>
      </c>
      <c r="J1710">
        <v>0.1855</v>
      </c>
      <c r="K1710">
        <v>0.20699999999999999</v>
      </c>
      <c r="L1710">
        <v>0.17150000000000001</v>
      </c>
      <c r="M1710">
        <v>0.19400000000000001</v>
      </c>
      <c r="V1710"/>
    </row>
    <row r="1711" spans="1:57" x14ac:dyDescent="0.25">
      <c r="A1711" s="2" t="s">
        <v>142</v>
      </c>
      <c r="B1711" s="31">
        <v>41563</v>
      </c>
      <c r="C1711" s="11" t="s">
        <v>829</v>
      </c>
      <c r="V1711"/>
      <c r="AC1711">
        <v>0.97410706721021501</v>
      </c>
    </row>
    <row r="1712" spans="1:57" x14ac:dyDescent="0.25">
      <c r="A1712" s="2" t="s">
        <v>142</v>
      </c>
      <c r="B1712" s="31">
        <v>41569</v>
      </c>
      <c r="C1712" s="11" t="s">
        <v>829</v>
      </c>
      <c r="E1712">
        <v>241.25</v>
      </c>
      <c r="F1712">
        <v>0.111</v>
      </c>
      <c r="G1712">
        <v>0.15975</v>
      </c>
      <c r="H1712">
        <v>0.13600000000000001</v>
      </c>
      <c r="I1712">
        <v>8.9249999999999996E-2</v>
      </c>
      <c r="J1712">
        <v>0.16350000000000001</v>
      </c>
      <c r="K1712">
        <v>0.19175</v>
      </c>
      <c r="L1712">
        <v>0.16625000000000001</v>
      </c>
      <c r="M1712">
        <v>0.18875</v>
      </c>
      <c r="R1712">
        <v>1362.8234278234299</v>
      </c>
      <c r="S1712">
        <v>0</v>
      </c>
      <c r="V1712"/>
      <c r="AA1712">
        <v>0</v>
      </c>
      <c r="AJ1712">
        <v>7.7770623965616901</v>
      </c>
      <c r="AM1712">
        <v>380.587227265114</v>
      </c>
      <c r="AP1712">
        <f>AJ1712*1000000/AM1712</f>
        <v>20434.375721033462</v>
      </c>
      <c r="AV1712">
        <v>160.71428571428601</v>
      </c>
      <c r="AY1712">
        <v>0</v>
      </c>
      <c r="BD1712">
        <v>774.78903753974203</v>
      </c>
      <c r="BE1712">
        <v>801.66666666666697</v>
      </c>
    </row>
    <row r="1713" spans="1:57" x14ac:dyDescent="0.25">
      <c r="A1713" s="2" t="s">
        <v>142</v>
      </c>
      <c r="B1713" s="31">
        <v>41570</v>
      </c>
      <c r="C1713" s="11" t="s">
        <v>829</v>
      </c>
      <c r="V1713"/>
      <c r="AB1713">
        <v>14.4</v>
      </c>
      <c r="AI1713">
        <v>13.6</v>
      </c>
    </row>
    <row r="1714" spans="1:57" x14ac:dyDescent="0.25">
      <c r="A1714" s="2" t="s">
        <v>142</v>
      </c>
      <c r="B1714" s="31">
        <v>41576</v>
      </c>
      <c r="C1714" s="11" t="s">
        <v>829</v>
      </c>
      <c r="E1714">
        <v>221</v>
      </c>
      <c r="F1714">
        <v>9.8250000000000004E-2</v>
      </c>
      <c r="G1714">
        <v>0.14774999999999999</v>
      </c>
      <c r="H1714">
        <v>0.12175</v>
      </c>
      <c r="I1714">
        <v>7.7499999999999999E-2</v>
      </c>
      <c r="J1714">
        <v>0.14524999999999999</v>
      </c>
      <c r="K1714">
        <v>0.17549999999999999</v>
      </c>
      <c r="L1714">
        <v>0.15775</v>
      </c>
      <c r="M1714">
        <v>0.18124999999999999</v>
      </c>
      <c r="V1714"/>
      <c r="AB1714">
        <v>14.4</v>
      </c>
      <c r="AI1714">
        <v>14.4</v>
      </c>
      <c r="AU1714">
        <v>43.5</v>
      </c>
    </row>
    <row r="1715" spans="1:57" x14ac:dyDescent="0.25">
      <c r="A1715" s="2" t="s">
        <v>142</v>
      </c>
      <c r="B1715" s="31">
        <v>41582</v>
      </c>
      <c r="C1715" s="11" t="s">
        <v>829</v>
      </c>
      <c r="R1715">
        <v>1620.5776179914001</v>
      </c>
      <c r="S1715">
        <v>108.037587496201</v>
      </c>
      <c r="V1715"/>
      <c r="AA1715">
        <v>0</v>
      </c>
      <c r="AJ1715">
        <v>6.2177981873402501</v>
      </c>
      <c r="AM1715">
        <v>337.72940464559701</v>
      </c>
      <c r="AP1715">
        <f>AJ1715*1000000/AM1715</f>
        <v>18410.591739457861</v>
      </c>
      <c r="AU1715">
        <v>53.5</v>
      </c>
      <c r="AV1715">
        <v>147.02380952381</v>
      </c>
      <c r="AY1715">
        <v>108.037587496201</v>
      </c>
      <c r="BD1715">
        <v>968.93367032483002</v>
      </c>
      <c r="BE1715">
        <v>657.55952380952397</v>
      </c>
    </row>
    <row r="1716" spans="1:57" x14ac:dyDescent="0.25">
      <c r="A1716" s="2" t="s">
        <v>142</v>
      </c>
      <c r="B1716" s="31">
        <v>41583</v>
      </c>
      <c r="C1716" s="11" t="s">
        <v>829</v>
      </c>
      <c r="E1716">
        <v>205.95</v>
      </c>
      <c r="F1716">
        <v>8.9749999999999996E-2</v>
      </c>
      <c r="G1716">
        <v>0.14099999999999999</v>
      </c>
      <c r="H1716">
        <v>0.11525000000000001</v>
      </c>
      <c r="I1716">
        <v>6.9500000000000006E-2</v>
      </c>
      <c r="J1716">
        <v>0.12875</v>
      </c>
      <c r="K1716">
        <v>0.16</v>
      </c>
      <c r="L1716">
        <v>0.14974999999999999</v>
      </c>
      <c r="M1716">
        <v>0.17574999999999999</v>
      </c>
      <c r="V1716"/>
    </row>
    <row r="1717" spans="1:57" x14ac:dyDescent="0.25">
      <c r="A1717" s="2" t="s">
        <v>142</v>
      </c>
      <c r="B1717" s="31">
        <v>41586</v>
      </c>
      <c r="C1717" s="11" t="s">
        <v>829</v>
      </c>
      <c r="V1717"/>
      <c r="AC1717">
        <v>0.96851917268705801</v>
      </c>
      <c r="AU1717">
        <v>59.25</v>
      </c>
    </row>
    <row r="1718" spans="1:57" x14ac:dyDescent="0.25">
      <c r="A1718" s="2" t="s">
        <v>142</v>
      </c>
      <c r="B1718" s="31">
        <v>41590</v>
      </c>
      <c r="C1718" s="11" t="s">
        <v>829</v>
      </c>
      <c r="E1718">
        <v>194.85</v>
      </c>
      <c r="F1718">
        <v>8.3500000000000005E-2</v>
      </c>
      <c r="G1718">
        <v>0.13550000000000001</v>
      </c>
      <c r="H1718">
        <v>0.11025</v>
      </c>
      <c r="I1718">
        <v>6.6250000000000003E-2</v>
      </c>
      <c r="J1718">
        <v>0.11774999999999999</v>
      </c>
      <c r="K1718">
        <v>0.14749999999999999</v>
      </c>
      <c r="L1718">
        <v>0.14299999999999999</v>
      </c>
      <c r="M1718">
        <v>0.17050000000000001</v>
      </c>
      <c r="V1718"/>
    </row>
    <row r="1719" spans="1:57" x14ac:dyDescent="0.25">
      <c r="A1719" s="2" t="s">
        <v>142</v>
      </c>
      <c r="B1719" s="31">
        <v>41596</v>
      </c>
      <c r="C1719" s="11" t="s">
        <v>829</v>
      </c>
      <c r="R1719">
        <v>1948.06739988236</v>
      </c>
      <c r="S1719">
        <v>271.14874703958702</v>
      </c>
      <c r="V1719"/>
      <c r="AA1719">
        <v>13.9802400139942</v>
      </c>
      <c r="AJ1719">
        <v>5.3198033883655</v>
      </c>
      <c r="AM1719">
        <v>316.34622536928202</v>
      </c>
      <c r="AP1719">
        <f>AJ1719*1000000/AM1719</f>
        <v>16816.395966651751</v>
      </c>
      <c r="AV1719">
        <v>138.69047619047601</v>
      </c>
      <c r="AY1719">
        <v>257.16850702559202</v>
      </c>
      <c r="BD1719">
        <v>1078.18005071273</v>
      </c>
      <c r="BE1719">
        <v>738.392857142857</v>
      </c>
    </row>
    <row r="1720" spans="1:57" x14ac:dyDescent="0.25">
      <c r="A1720" s="2" t="s">
        <v>142</v>
      </c>
      <c r="B1720" s="31">
        <v>41596</v>
      </c>
      <c r="C1720" s="11" t="s">
        <v>829</v>
      </c>
      <c r="V1720"/>
      <c r="AC1720">
        <v>0.96417049165882895</v>
      </c>
    </row>
    <row r="1721" spans="1:57" x14ac:dyDescent="0.25">
      <c r="A1721" s="2" t="s">
        <v>142</v>
      </c>
      <c r="B1721" s="31">
        <v>41597</v>
      </c>
      <c r="C1721" s="11" t="s">
        <v>829</v>
      </c>
      <c r="E1721">
        <v>186.35</v>
      </c>
      <c r="F1721">
        <v>8.7499999999999994E-2</v>
      </c>
      <c r="G1721">
        <v>0.13250000000000001</v>
      </c>
      <c r="H1721">
        <v>0.10775</v>
      </c>
      <c r="I1721">
        <v>6.3750000000000001E-2</v>
      </c>
      <c r="J1721">
        <v>0.10825</v>
      </c>
      <c r="K1721">
        <v>0.13700000000000001</v>
      </c>
      <c r="L1721">
        <v>0.13350000000000001</v>
      </c>
      <c r="M1721">
        <v>0.1615</v>
      </c>
      <c r="V1721"/>
    </row>
    <row r="1722" spans="1:57" x14ac:dyDescent="0.25">
      <c r="A1722" s="2" t="s">
        <v>142</v>
      </c>
      <c r="B1722" s="31">
        <v>41599</v>
      </c>
      <c r="C1722" s="11" t="s">
        <v>829</v>
      </c>
      <c r="V1722"/>
      <c r="AU1722">
        <v>70.424999999999997</v>
      </c>
    </row>
    <row r="1723" spans="1:57" x14ac:dyDescent="0.25">
      <c r="A1723" s="2" t="s">
        <v>142</v>
      </c>
      <c r="B1723" s="31">
        <v>41604</v>
      </c>
      <c r="C1723" s="11" t="s">
        <v>829</v>
      </c>
      <c r="E1723">
        <v>180.1</v>
      </c>
      <c r="F1723">
        <v>8.1750000000000003E-2</v>
      </c>
      <c r="G1723">
        <v>0.13100000000000001</v>
      </c>
      <c r="H1723">
        <v>0.1065</v>
      </c>
      <c r="I1723">
        <v>6.1499999999999999E-2</v>
      </c>
      <c r="J1723">
        <v>0.10174999999999999</v>
      </c>
      <c r="K1723">
        <v>0.13</v>
      </c>
      <c r="L1723">
        <v>0.12925</v>
      </c>
      <c r="M1723">
        <v>0.15875</v>
      </c>
      <c r="V1723"/>
    </row>
    <row r="1724" spans="1:57" x14ac:dyDescent="0.25">
      <c r="A1724" s="2" t="s">
        <v>142</v>
      </c>
      <c r="B1724" s="31">
        <v>41607</v>
      </c>
      <c r="C1724" s="11" t="s">
        <v>829</v>
      </c>
      <c r="V1724"/>
      <c r="AU1724">
        <v>70.8</v>
      </c>
    </row>
    <row r="1725" spans="1:57" x14ac:dyDescent="0.25">
      <c r="A1725" s="2" t="s">
        <v>142</v>
      </c>
      <c r="B1725" s="31">
        <v>41610</v>
      </c>
      <c r="C1725" s="11" t="s">
        <v>829</v>
      </c>
      <c r="R1725">
        <v>2109.7287606477498</v>
      </c>
      <c r="S1725">
        <v>455.553146100616</v>
      </c>
      <c r="V1725"/>
      <c r="AA1725">
        <v>190.56940146327699</v>
      </c>
      <c r="AJ1725">
        <v>3.7765601968632301</v>
      </c>
      <c r="AM1725">
        <v>269.45820045230101</v>
      </c>
      <c r="AP1725">
        <f>AJ1725*1000000/AM1725</f>
        <v>14015.384169136651</v>
      </c>
      <c r="AV1725">
        <v>149.40476190476201</v>
      </c>
      <c r="AY1725">
        <v>264.98374463733899</v>
      </c>
      <c r="BD1725">
        <v>1104.23025375682</v>
      </c>
      <c r="BE1725">
        <v>657.5</v>
      </c>
    </row>
    <row r="1726" spans="1:57" x14ac:dyDescent="0.25">
      <c r="A1726" s="2" t="s">
        <v>142</v>
      </c>
      <c r="B1726" s="31">
        <v>41611</v>
      </c>
      <c r="C1726" s="11" t="s">
        <v>829</v>
      </c>
      <c r="E1726">
        <v>171.5</v>
      </c>
      <c r="F1726">
        <v>8.1750000000000003E-2</v>
      </c>
      <c r="G1726">
        <v>0.1275</v>
      </c>
      <c r="H1726">
        <v>0.10299999999999999</v>
      </c>
      <c r="I1726">
        <v>5.9499999999999997E-2</v>
      </c>
      <c r="J1726">
        <v>9.325E-2</v>
      </c>
      <c r="K1726">
        <v>0.1205</v>
      </c>
      <c r="L1726">
        <v>0.1225</v>
      </c>
      <c r="M1726">
        <v>0.14949999999999999</v>
      </c>
      <c r="V1726"/>
    </row>
    <row r="1727" spans="1:57" x14ac:dyDescent="0.25">
      <c r="A1727" s="2" t="s">
        <v>142</v>
      </c>
      <c r="B1727" s="31">
        <v>41613</v>
      </c>
      <c r="C1727" s="11" t="s">
        <v>829</v>
      </c>
      <c r="V1727"/>
      <c r="AC1727">
        <v>0.94900999890107895</v>
      </c>
    </row>
    <row r="1728" spans="1:57" x14ac:dyDescent="0.25">
      <c r="A1728" s="2" t="s">
        <v>142</v>
      </c>
      <c r="B1728" s="31">
        <v>41618</v>
      </c>
      <c r="C1728" s="11" t="s">
        <v>829</v>
      </c>
      <c r="E1728">
        <v>159.65</v>
      </c>
      <c r="F1728">
        <v>7.2249999999999995E-2</v>
      </c>
      <c r="G1728">
        <v>0.12175</v>
      </c>
      <c r="H1728">
        <v>9.9500000000000005E-2</v>
      </c>
      <c r="I1728">
        <v>5.425E-2</v>
      </c>
      <c r="J1728">
        <v>8.1000000000000003E-2</v>
      </c>
      <c r="K1728">
        <v>0.11175</v>
      </c>
      <c r="L1728">
        <v>0.11550000000000001</v>
      </c>
      <c r="M1728">
        <v>0.14224999999999999</v>
      </c>
      <c r="V1728"/>
    </row>
    <row r="1729" spans="1:73" x14ac:dyDescent="0.25">
      <c r="A1729" s="2" t="s">
        <v>142</v>
      </c>
      <c r="B1729" s="31">
        <v>41620</v>
      </c>
      <c r="C1729" s="11" t="s">
        <v>829</v>
      </c>
      <c r="V1729"/>
      <c r="AU1729">
        <v>81</v>
      </c>
    </row>
    <row r="1730" spans="1:73" x14ac:dyDescent="0.25">
      <c r="A1730" s="2" t="s">
        <v>142</v>
      </c>
      <c r="B1730" s="31">
        <v>41625</v>
      </c>
      <c r="C1730" s="11" t="s">
        <v>829</v>
      </c>
      <c r="E1730">
        <v>149.05000000000001</v>
      </c>
      <c r="F1730">
        <v>6.8750000000000006E-2</v>
      </c>
      <c r="G1730">
        <v>0.11774999999999999</v>
      </c>
      <c r="H1730">
        <v>9.6500000000000002E-2</v>
      </c>
      <c r="I1730">
        <v>5.0250000000000003E-2</v>
      </c>
      <c r="J1730">
        <v>6.9750000000000006E-2</v>
      </c>
      <c r="K1730">
        <v>0.10125000000000001</v>
      </c>
      <c r="L1730">
        <v>0.107</v>
      </c>
      <c r="M1730">
        <v>0.13400000000000001</v>
      </c>
      <c r="R1730">
        <v>2370.9786599317099</v>
      </c>
      <c r="S1730">
        <v>855.54094425843402</v>
      </c>
      <c r="V1730"/>
      <c r="AA1730">
        <v>590.55719962109504</v>
      </c>
      <c r="AJ1730">
        <v>2.0383446717260498</v>
      </c>
      <c r="AM1730">
        <v>162.57468853335899</v>
      </c>
      <c r="AP1730">
        <f>AJ1730*1000000/AM1730</f>
        <v>12537.896828310997</v>
      </c>
      <c r="AV1730">
        <v>145.23809523809501</v>
      </c>
      <c r="AY1730">
        <v>264.98374463733899</v>
      </c>
      <c r="BD1730">
        <v>965.17603000641395</v>
      </c>
      <c r="BE1730">
        <v>605.29761904761904</v>
      </c>
    </row>
    <row r="1731" spans="1:73" x14ac:dyDescent="0.25">
      <c r="A1731" s="2" t="s">
        <v>142</v>
      </c>
      <c r="B1731" s="31">
        <v>41627</v>
      </c>
      <c r="C1731" s="11" t="s">
        <v>829</v>
      </c>
      <c r="V1731"/>
      <c r="AU1731">
        <v>83</v>
      </c>
    </row>
    <row r="1732" spans="1:73" x14ac:dyDescent="0.25">
      <c r="A1732" s="2" t="s">
        <v>142</v>
      </c>
      <c r="B1732" s="31">
        <v>41628</v>
      </c>
      <c r="C1732" s="11" t="s">
        <v>829</v>
      </c>
      <c r="V1732"/>
      <c r="AC1732">
        <v>0.80719004246637605</v>
      </c>
    </row>
    <row r="1733" spans="1:73" x14ac:dyDescent="0.25">
      <c r="A1733" s="2" t="s">
        <v>142</v>
      </c>
      <c r="B1733" s="31">
        <v>41632</v>
      </c>
      <c r="C1733" s="11" t="s">
        <v>829</v>
      </c>
      <c r="E1733">
        <v>145.05000000000001</v>
      </c>
      <c r="F1733">
        <v>7.2999999999999995E-2</v>
      </c>
      <c r="G1733">
        <v>0.11650000000000001</v>
      </c>
      <c r="H1733">
        <v>9.5500000000000002E-2</v>
      </c>
      <c r="I1733">
        <v>4.8750000000000002E-2</v>
      </c>
      <c r="J1733">
        <v>6.7000000000000004E-2</v>
      </c>
      <c r="K1733">
        <v>9.7500000000000003E-2</v>
      </c>
      <c r="L1733">
        <v>0.10150000000000001</v>
      </c>
      <c r="M1733">
        <v>0.1255</v>
      </c>
      <c r="V1733"/>
    </row>
    <row r="1734" spans="1:73" x14ac:dyDescent="0.25">
      <c r="A1734" s="2" t="s">
        <v>142</v>
      </c>
      <c r="B1734" s="31">
        <v>41638</v>
      </c>
      <c r="C1734" s="11" t="s">
        <v>829</v>
      </c>
      <c r="V1734"/>
      <c r="AU1734">
        <v>87.5</v>
      </c>
    </row>
    <row r="1735" spans="1:73" x14ac:dyDescent="0.25">
      <c r="A1735" s="2" t="s">
        <v>142</v>
      </c>
      <c r="B1735" s="31">
        <v>41639</v>
      </c>
      <c r="C1735" s="11" t="s">
        <v>829</v>
      </c>
      <c r="E1735">
        <v>144.80000000000001</v>
      </c>
      <c r="F1735">
        <v>7.2499999999999995E-2</v>
      </c>
      <c r="G1735">
        <v>0.11475</v>
      </c>
      <c r="H1735">
        <v>9.425E-2</v>
      </c>
      <c r="I1735">
        <v>4.8500000000000001E-2</v>
      </c>
      <c r="J1735">
        <v>6.7000000000000004E-2</v>
      </c>
      <c r="K1735">
        <v>9.7750000000000004E-2</v>
      </c>
      <c r="L1735">
        <v>0.10299999999999999</v>
      </c>
      <c r="M1735">
        <v>0.12625</v>
      </c>
      <c r="V1735"/>
    </row>
    <row r="1736" spans="1:73" x14ac:dyDescent="0.25">
      <c r="A1736" s="2" t="s">
        <v>142</v>
      </c>
      <c r="B1736" s="31">
        <v>41645</v>
      </c>
      <c r="C1736" s="11" t="s">
        <v>829</v>
      </c>
      <c r="V1736"/>
      <c r="AC1736">
        <v>1.80002454505984E-2</v>
      </c>
      <c r="AU1736">
        <v>91</v>
      </c>
    </row>
    <row r="1737" spans="1:73" x14ac:dyDescent="0.25">
      <c r="A1737" s="2" t="s">
        <v>142</v>
      </c>
      <c r="B1737" s="31">
        <v>41646</v>
      </c>
      <c r="C1737" s="11" t="s">
        <v>829</v>
      </c>
      <c r="E1737">
        <v>143.30000000000001</v>
      </c>
      <c r="F1737">
        <v>6.4250000000000002E-2</v>
      </c>
      <c r="G1737">
        <v>0.11475</v>
      </c>
      <c r="H1737">
        <v>9.5000000000000001E-2</v>
      </c>
      <c r="I1737">
        <v>4.9000000000000002E-2</v>
      </c>
      <c r="J1737">
        <v>6.8250000000000005E-2</v>
      </c>
      <c r="K1737">
        <v>9.9000000000000005E-2</v>
      </c>
      <c r="L1737">
        <v>0.10299999999999999</v>
      </c>
      <c r="M1737">
        <v>0.12325</v>
      </c>
      <c r="V1737"/>
    </row>
    <row r="1738" spans="1:73" x14ac:dyDescent="0.25">
      <c r="A1738" s="2" t="s">
        <v>142</v>
      </c>
      <c r="B1738" s="31">
        <v>41652</v>
      </c>
      <c r="C1738" s="11" t="s">
        <v>829</v>
      </c>
      <c r="V1738"/>
      <c r="AU1738">
        <v>92</v>
      </c>
    </row>
    <row r="1739" spans="1:73" x14ac:dyDescent="0.25">
      <c r="A1739" s="2" t="s">
        <v>142</v>
      </c>
      <c r="B1739" s="31">
        <v>41653</v>
      </c>
      <c r="C1739" s="11" t="s">
        <v>829</v>
      </c>
      <c r="E1739">
        <v>144.80000000000001</v>
      </c>
      <c r="F1739">
        <v>6.225E-2</v>
      </c>
      <c r="G1739">
        <v>0.11425</v>
      </c>
      <c r="H1739">
        <v>9.4500000000000001E-2</v>
      </c>
      <c r="I1739">
        <v>4.9500000000000002E-2</v>
      </c>
      <c r="J1739">
        <v>7.1999999999999995E-2</v>
      </c>
      <c r="K1739">
        <v>0.10274999999999999</v>
      </c>
      <c r="L1739">
        <v>0.105</v>
      </c>
      <c r="M1739">
        <v>0.12375</v>
      </c>
      <c r="V1739"/>
      <c r="AC1739">
        <v>0</v>
      </c>
    </row>
    <row r="1740" spans="1:73" x14ac:dyDescent="0.25">
      <c r="A1740" s="2" t="s">
        <v>142</v>
      </c>
      <c r="B1740" s="31">
        <v>41660</v>
      </c>
      <c r="C1740" s="11" t="s">
        <v>829</v>
      </c>
      <c r="E1740">
        <v>146.69999999999999</v>
      </c>
      <c r="F1740">
        <v>6.0749999999999998E-2</v>
      </c>
      <c r="G1740">
        <v>0.11525000000000001</v>
      </c>
      <c r="H1740">
        <v>9.5750000000000002E-2</v>
      </c>
      <c r="I1740">
        <v>5.0999999999999997E-2</v>
      </c>
      <c r="J1740">
        <v>7.3499999999999996E-2</v>
      </c>
      <c r="K1740">
        <v>0.10525</v>
      </c>
      <c r="L1740">
        <v>0.107</v>
      </c>
      <c r="M1740">
        <v>0.125</v>
      </c>
      <c r="V1740"/>
    </row>
    <row r="1741" spans="1:73" x14ac:dyDescent="0.25">
      <c r="A1741" s="2" t="s">
        <v>142</v>
      </c>
      <c r="B1741" s="31">
        <v>41662</v>
      </c>
      <c r="C1741" s="11" t="s">
        <v>829</v>
      </c>
      <c r="V1741"/>
      <c r="AU1741">
        <v>93</v>
      </c>
    </row>
    <row r="1742" spans="1:73" x14ac:dyDescent="0.25">
      <c r="A1742" s="2" t="s">
        <v>142</v>
      </c>
      <c r="B1742" s="31">
        <v>41664</v>
      </c>
      <c r="C1742" s="11" t="s">
        <v>829</v>
      </c>
      <c r="R1742">
        <v>2121.67460174898</v>
      </c>
      <c r="S1742">
        <v>947.294439637339</v>
      </c>
      <c r="V1742" s="12"/>
      <c r="W1742">
        <v>3.1794556875000005E-2</v>
      </c>
      <c r="Y1742">
        <v>17324.2225803978</v>
      </c>
      <c r="AA1742">
        <v>682.31069500000001</v>
      </c>
      <c r="AQ1742" t="s">
        <v>925</v>
      </c>
      <c r="AY1742">
        <v>264.98374463733899</v>
      </c>
      <c r="BD1742">
        <v>734.85205635114403</v>
      </c>
    </row>
    <row r="1743" spans="1:73" x14ac:dyDescent="0.25">
      <c r="A1743" s="2" t="s">
        <v>142</v>
      </c>
      <c r="B1743" s="31">
        <v>41667</v>
      </c>
      <c r="C1743" s="11" t="s">
        <v>829</v>
      </c>
      <c r="E1743">
        <v>11.85</v>
      </c>
      <c r="F1743">
        <v>5.9249999999999997E-2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V1743" s="12"/>
    </row>
    <row r="1744" spans="1:73" x14ac:dyDescent="0.25">
      <c r="A1744" s="13" t="s">
        <v>142</v>
      </c>
      <c r="C1744" s="11" t="s">
        <v>829</v>
      </c>
      <c r="V1744"/>
      <c r="AQ1744" t="s">
        <v>925</v>
      </c>
      <c r="BG1744" s="14">
        <v>224.51049999999995</v>
      </c>
      <c r="BH1744" s="14">
        <v>435.66199999999998</v>
      </c>
      <c r="BI1744" s="14">
        <v>535.73250000000007</v>
      </c>
      <c r="BJ1744" s="14">
        <v>622.32199999999989</v>
      </c>
      <c r="BK1744" s="14">
        <v>785.46649999999977</v>
      </c>
      <c r="BL1744" s="14">
        <v>906.33799999999997</v>
      </c>
      <c r="BM1744" s="14">
        <v>1017.7850000000001</v>
      </c>
      <c r="BN1744" s="14">
        <v>1152.1680000000001</v>
      </c>
      <c r="BO1744" s="14">
        <v>1334.009</v>
      </c>
      <c r="BP1744" s="14">
        <v>1986.7394999999997</v>
      </c>
      <c r="BQ1744" s="14">
        <v>2317.4205000000002</v>
      </c>
      <c r="BR1744" s="14">
        <v>2219.1189999999997</v>
      </c>
      <c r="BS1744" s="14">
        <v>2375.8584999999998</v>
      </c>
      <c r="BT1744" s="14">
        <v>2432.9544999999994</v>
      </c>
      <c r="BU1744" s="14">
        <v>2149.25875</v>
      </c>
    </row>
    <row r="1745" spans="1:57" x14ac:dyDescent="0.25">
      <c r="A1745" s="2" t="s">
        <v>143</v>
      </c>
      <c r="B1745" s="31">
        <v>41386</v>
      </c>
      <c r="C1745" s="11" t="s">
        <v>829</v>
      </c>
      <c r="V1745"/>
      <c r="AB1745">
        <v>3.9</v>
      </c>
      <c r="AI1745">
        <v>2</v>
      </c>
      <c r="AU1745">
        <v>15.75</v>
      </c>
    </row>
    <row r="1746" spans="1:57" x14ac:dyDescent="0.25">
      <c r="A1746" s="2" t="s">
        <v>143</v>
      </c>
      <c r="B1746" s="31">
        <v>41387</v>
      </c>
      <c r="C1746" s="11" t="s">
        <v>829</v>
      </c>
      <c r="E1746">
        <v>401.15</v>
      </c>
      <c r="F1746">
        <v>0.26924999999999999</v>
      </c>
      <c r="G1746">
        <v>0.28649999999999998</v>
      </c>
      <c r="H1746">
        <v>0.27600000000000002</v>
      </c>
      <c r="I1746">
        <v>0.27450000000000002</v>
      </c>
      <c r="J1746">
        <v>0.29125000000000001</v>
      </c>
      <c r="K1746">
        <v>0.22275</v>
      </c>
      <c r="L1746">
        <v>0.20374999999999999</v>
      </c>
      <c r="M1746">
        <v>0.18174999999999999</v>
      </c>
      <c r="V1746"/>
    </row>
    <row r="1747" spans="1:57" x14ac:dyDescent="0.25">
      <c r="A1747" s="2" t="s">
        <v>143</v>
      </c>
      <c r="B1747" s="31">
        <v>41394</v>
      </c>
      <c r="C1747" s="11" t="s">
        <v>829</v>
      </c>
      <c r="E1747">
        <v>395.25</v>
      </c>
      <c r="F1747">
        <v>0.253</v>
      </c>
      <c r="G1747">
        <v>0.28249999999999997</v>
      </c>
      <c r="H1747">
        <v>0.27374999999999999</v>
      </c>
      <c r="I1747">
        <v>0.27174999999999999</v>
      </c>
      <c r="J1747">
        <v>0.29149999999999998</v>
      </c>
      <c r="K1747">
        <v>0.2195</v>
      </c>
      <c r="L1747">
        <v>0.20300000000000001</v>
      </c>
      <c r="M1747">
        <v>0.18124999999999999</v>
      </c>
      <c r="V1747"/>
    </row>
    <row r="1748" spans="1:57" x14ac:dyDescent="0.25">
      <c r="A1748" s="2" t="s">
        <v>143</v>
      </c>
      <c r="B1748" s="31">
        <v>41396</v>
      </c>
      <c r="C1748" s="11" t="s">
        <v>829</v>
      </c>
      <c r="V1748"/>
      <c r="AB1748">
        <v>4.95</v>
      </c>
      <c r="AI1748">
        <v>3.8</v>
      </c>
      <c r="AU1748">
        <v>21.75</v>
      </c>
    </row>
    <row r="1749" spans="1:57" x14ac:dyDescent="0.25">
      <c r="A1749" s="2" t="s">
        <v>143</v>
      </c>
      <c r="B1749" s="31">
        <v>41397</v>
      </c>
      <c r="C1749" s="11" t="s">
        <v>829</v>
      </c>
      <c r="V1749"/>
      <c r="AC1749">
        <v>0.22411051883682101</v>
      </c>
    </row>
    <row r="1750" spans="1:57" x14ac:dyDescent="0.25">
      <c r="A1750" s="2" t="s">
        <v>143</v>
      </c>
      <c r="B1750" s="31">
        <v>41408</v>
      </c>
      <c r="C1750" s="11" t="s">
        <v>829</v>
      </c>
      <c r="E1750">
        <v>387.22500000000002</v>
      </c>
      <c r="F1750">
        <v>0.24037500000000001</v>
      </c>
      <c r="G1750">
        <v>0.27575</v>
      </c>
      <c r="H1750">
        <v>0.26974999999999999</v>
      </c>
      <c r="I1750">
        <v>0.26474999999999999</v>
      </c>
      <c r="J1750">
        <v>0.28825000000000001</v>
      </c>
      <c r="K1750">
        <v>0.2175</v>
      </c>
      <c r="L1750">
        <v>0.20200000000000001</v>
      </c>
      <c r="M1750">
        <v>0.17774999999999999</v>
      </c>
      <c r="V1750"/>
      <c r="AC1750">
        <v>0.46861322112933401</v>
      </c>
    </row>
    <row r="1751" spans="1:57" x14ac:dyDescent="0.25">
      <c r="A1751" s="2" t="s">
        <v>143</v>
      </c>
      <c r="B1751" s="31">
        <v>41410</v>
      </c>
      <c r="C1751" s="11" t="s">
        <v>829</v>
      </c>
      <c r="V1751"/>
      <c r="AB1751">
        <v>5.95</v>
      </c>
      <c r="AI1751">
        <v>4.9000000000000004</v>
      </c>
      <c r="AU1751">
        <v>24</v>
      </c>
    </row>
    <row r="1752" spans="1:57" x14ac:dyDescent="0.25">
      <c r="A1752" s="2" t="s">
        <v>143</v>
      </c>
      <c r="B1752" s="31">
        <v>41423</v>
      </c>
      <c r="C1752" s="11" t="s">
        <v>829</v>
      </c>
      <c r="E1752">
        <v>379.75</v>
      </c>
      <c r="F1752">
        <v>0.22900000000000001</v>
      </c>
      <c r="G1752">
        <v>0.26950000000000002</v>
      </c>
      <c r="H1752">
        <v>0.26300000000000001</v>
      </c>
      <c r="I1752">
        <v>0.25874999999999998</v>
      </c>
      <c r="J1752">
        <v>0.28299999999999997</v>
      </c>
      <c r="K1752">
        <v>0.2155</v>
      </c>
      <c r="L1752">
        <v>0.20125000000000001</v>
      </c>
      <c r="M1752">
        <v>0.17874999999999999</v>
      </c>
      <c r="V1752"/>
      <c r="AB1752">
        <v>7</v>
      </c>
      <c r="AI1752">
        <v>5.9</v>
      </c>
    </row>
    <row r="1753" spans="1:57" x14ac:dyDescent="0.25">
      <c r="A1753" s="2" t="s">
        <v>143</v>
      </c>
      <c r="B1753" s="31">
        <v>41425</v>
      </c>
      <c r="C1753" s="11" t="s">
        <v>829</v>
      </c>
      <c r="V1753"/>
      <c r="AC1753">
        <v>0.70510357668446499</v>
      </c>
      <c r="AU1753">
        <v>24.75</v>
      </c>
    </row>
    <row r="1754" spans="1:57" x14ac:dyDescent="0.25">
      <c r="A1754" s="2" t="s">
        <v>143</v>
      </c>
      <c r="B1754" s="31">
        <v>41436</v>
      </c>
      <c r="C1754" s="11" t="s">
        <v>829</v>
      </c>
      <c r="E1754">
        <v>370.2</v>
      </c>
      <c r="F1754">
        <v>0.2175</v>
      </c>
      <c r="G1754">
        <v>0.26224999999999998</v>
      </c>
      <c r="H1754">
        <v>0.25724999999999998</v>
      </c>
      <c r="I1754">
        <v>0.25024999999999997</v>
      </c>
      <c r="J1754">
        <v>0.27875</v>
      </c>
      <c r="K1754">
        <v>0.21099999999999999</v>
      </c>
      <c r="L1754">
        <v>0.19775000000000001</v>
      </c>
      <c r="M1754">
        <v>0.17624999999999999</v>
      </c>
      <c r="V1754"/>
    </row>
    <row r="1755" spans="1:57" x14ac:dyDescent="0.25">
      <c r="A1755" s="2" t="s">
        <v>143</v>
      </c>
      <c r="B1755" s="31">
        <v>41438</v>
      </c>
      <c r="C1755" s="11" t="s">
        <v>829</v>
      </c>
      <c r="V1755"/>
      <c r="AB1755">
        <v>7.95</v>
      </c>
      <c r="AC1755">
        <v>0.774650813327591</v>
      </c>
      <c r="AI1755">
        <v>6.9</v>
      </c>
      <c r="AU1755">
        <v>25.25</v>
      </c>
    </row>
    <row r="1756" spans="1:57" x14ac:dyDescent="0.25">
      <c r="A1756" s="2" t="s">
        <v>143</v>
      </c>
      <c r="B1756" s="31">
        <v>41450</v>
      </c>
      <c r="C1756" s="11" t="s">
        <v>829</v>
      </c>
      <c r="E1756">
        <v>422.07499999999999</v>
      </c>
      <c r="F1756">
        <v>0.29962499999999997</v>
      </c>
      <c r="G1756">
        <v>0.29375000000000001</v>
      </c>
      <c r="H1756">
        <v>0.27550000000000002</v>
      </c>
      <c r="I1756">
        <v>0.26974999999999999</v>
      </c>
      <c r="J1756">
        <v>0.29549999999999998</v>
      </c>
      <c r="K1756">
        <v>0.25674999999999998</v>
      </c>
      <c r="L1756">
        <v>0.22475000000000001</v>
      </c>
      <c r="M1756">
        <v>0.19475000000000001</v>
      </c>
      <c r="V1756"/>
      <c r="AB1756">
        <v>8.5500000000000007</v>
      </c>
      <c r="AC1756">
        <v>0.94385341631775599</v>
      </c>
      <c r="AI1756">
        <v>7.1</v>
      </c>
    </row>
    <row r="1757" spans="1:57" x14ac:dyDescent="0.25">
      <c r="A1757" s="2" t="s">
        <v>143</v>
      </c>
      <c r="B1757" s="31">
        <v>41457</v>
      </c>
      <c r="C1757" s="11" t="s">
        <v>829</v>
      </c>
      <c r="V1757"/>
      <c r="AU1757">
        <v>27</v>
      </c>
    </row>
    <row r="1758" spans="1:57" x14ac:dyDescent="0.25">
      <c r="A1758" s="2" t="s">
        <v>143</v>
      </c>
      <c r="B1758" s="31">
        <v>41459</v>
      </c>
      <c r="C1758" s="11" t="s">
        <v>829</v>
      </c>
      <c r="R1758">
        <v>249.91249999999999</v>
      </c>
      <c r="S1758">
        <v>0</v>
      </c>
      <c r="V1758"/>
      <c r="AA1758">
        <v>0</v>
      </c>
      <c r="AJ1758">
        <v>2.6411303739170742</v>
      </c>
      <c r="AM1758">
        <v>149.643660688804</v>
      </c>
      <c r="AP1758">
        <f>AJ1758*1000000/AM1758</f>
        <v>17649.463811297133</v>
      </c>
      <c r="AV1758">
        <v>172.02380952381</v>
      </c>
      <c r="AY1758">
        <v>0</v>
      </c>
      <c r="BD1758">
        <v>96.235808744906095</v>
      </c>
      <c r="BE1758">
        <v>1391.36904761905</v>
      </c>
    </row>
    <row r="1759" spans="1:57" x14ac:dyDescent="0.25">
      <c r="A1759" s="2" t="s">
        <v>143</v>
      </c>
      <c r="B1759" s="31">
        <v>41465</v>
      </c>
      <c r="C1759" s="11" t="s">
        <v>829</v>
      </c>
      <c r="V1759"/>
      <c r="AB1759">
        <v>9</v>
      </c>
      <c r="AI1759">
        <v>7.9</v>
      </c>
      <c r="AU1759">
        <v>27.5</v>
      </c>
    </row>
    <row r="1760" spans="1:57" x14ac:dyDescent="0.25">
      <c r="A1760" s="2" t="s">
        <v>143</v>
      </c>
      <c r="B1760" s="31">
        <v>41466</v>
      </c>
      <c r="C1760" s="11" t="s">
        <v>829</v>
      </c>
      <c r="E1760">
        <v>417</v>
      </c>
      <c r="F1760">
        <v>0.25824999999999998</v>
      </c>
      <c r="G1760">
        <v>0.28575</v>
      </c>
      <c r="H1760">
        <v>0.27274999999999999</v>
      </c>
      <c r="I1760">
        <v>0.27200000000000002</v>
      </c>
      <c r="J1760">
        <v>0.29849999999999999</v>
      </c>
      <c r="K1760">
        <v>0.25700000000000001</v>
      </c>
      <c r="L1760">
        <v>0.23300000000000001</v>
      </c>
      <c r="M1760">
        <v>0.20774999999999999</v>
      </c>
      <c r="V1760"/>
      <c r="AC1760">
        <v>0.964076687328561</v>
      </c>
    </row>
    <row r="1761" spans="1:57" x14ac:dyDescent="0.25">
      <c r="A1761" s="2" t="s">
        <v>143</v>
      </c>
      <c r="B1761" s="31">
        <v>41481</v>
      </c>
      <c r="C1761" s="11" t="s">
        <v>829</v>
      </c>
      <c r="V1761"/>
      <c r="AU1761">
        <v>30</v>
      </c>
    </row>
    <row r="1762" spans="1:57" x14ac:dyDescent="0.25">
      <c r="A1762" s="2" t="s">
        <v>143</v>
      </c>
      <c r="B1762" s="31">
        <v>41484</v>
      </c>
      <c r="C1762" s="11" t="s">
        <v>829</v>
      </c>
      <c r="V1762"/>
      <c r="AB1762">
        <v>9.9</v>
      </c>
      <c r="AC1762">
        <v>0.97984586789362804</v>
      </c>
      <c r="AI1762">
        <v>8.8000000000000007</v>
      </c>
    </row>
    <row r="1763" spans="1:57" x14ac:dyDescent="0.25">
      <c r="A1763" s="2" t="s">
        <v>143</v>
      </c>
      <c r="B1763" s="31">
        <v>41485</v>
      </c>
      <c r="C1763" s="11" t="s">
        <v>829</v>
      </c>
      <c r="E1763">
        <v>411</v>
      </c>
      <c r="F1763">
        <v>0.24625</v>
      </c>
      <c r="G1763">
        <v>0.27750000000000002</v>
      </c>
      <c r="H1763">
        <v>0.26724999999999999</v>
      </c>
      <c r="I1763">
        <v>0.26774999999999999</v>
      </c>
      <c r="J1763">
        <v>0.29375000000000001</v>
      </c>
      <c r="K1763">
        <v>0.25224999999999997</v>
      </c>
      <c r="L1763">
        <v>0.23350000000000001</v>
      </c>
      <c r="M1763">
        <v>0.21675</v>
      </c>
      <c r="V1763"/>
    </row>
    <row r="1764" spans="1:57" x14ac:dyDescent="0.25">
      <c r="A1764" s="2" t="s">
        <v>143</v>
      </c>
      <c r="B1764" s="31">
        <v>41495</v>
      </c>
      <c r="C1764" s="11" t="s">
        <v>829</v>
      </c>
      <c r="V1764"/>
      <c r="AU1764">
        <v>31</v>
      </c>
    </row>
    <row r="1765" spans="1:57" x14ac:dyDescent="0.25">
      <c r="A1765" s="2" t="s">
        <v>143</v>
      </c>
      <c r="B1765" s="31">
        <v>41500</v>
      </c>
      <c r="C1765" s="11" t="s">
        <v>829</v>
      </c>
      <c r="V1765"/>
      <c r="AB1765">
        <v>10.65</v>
      </c>
      <c r="AI1765">
        <v>9.35</v>
      </c>
    </row>
    <row r="1766" spans="1:57" x14ac:dyDescent="0.25">
      <c r="A1766" s="2" t="s">
        <v>143</v>
      </c>
      <c r="B1766" s="31">
        <v>41515</v>
      </c>
      <c r="C1766" s="11" t="s">
        <v>829</v>
      </c>
      <c r="E1766">
        <v>383.97500000000002</v>
      </c>
      <c r="F1766">
        <v>0.198125</v>
      </c>
      <c r="G1766">
        <v>0.2505</v>
      </c>
      <c r="H1766">
        <v>0.252</v>
      </c>
      <c r="I1766">
        <v>0.24725</v>
      </c>
      <c r="J1766">
        <v>0.28675</v>
      </c>
      <c r="K1766">
        <v>0.24049999999999999</v>
      </c>
      <c r="L1766">
        <v>0.22975000000000001</v>
      </c>
      <c r="M1766">
        <v>0.215</v>
      </c>
      <c r="V1766"/>
    </row>
    <row r="1767" spans="1:57" x14ac:dyDescent="0.25">
      <c r="A1767" s="2" t="s">
        <v>143</v>
      </c>
      <c r="B1767" s="31">
        <v>41516</v>
      </c>
      <c r="C1767" s="11" t="s">
        <v>829</v>
      </c>
      <c r="V1767"/>
      <c r="AB1767">
        <v>11.8</v>
      </c>
      <c r="AC1767">
        <v>0.94595099617835499</v>
      </c>
      <c r="AI1767">
        <v>10.4</v>
      </c>
    </row>
    <row r="1768" spans="1:57" x14ac:dyDescent="0.25">
      <c r="A1768" s="2" t="s">
        <v>143</v>
      </c>
      <c r="B1768" s="31">
        <v>41520</v>
      </c>
      <c r="C1768" s="11" t="s">
        <v>829</v>
      </c>
      <c r="R1768">
        <v>627.47023809523796</v>
      </c>
      <c r="S1768">
        <v>0</v>
      </c>
      <c r="V1768"/>
      <c r="AA1768">
        <v>0</v>
      </c>
      <c r="AJ1768">
        <v>6.2240336677711134</v>
      </c>
      <c r="AM1768">
        <v>279.77525061768</v>
      </c>
      <c r="AP1768">
        <f>AJ1768*1000000/AM1768</f>
        <v>22246.548449263704</v>
      </c>
      <c r="AV1768">
        <v>154.166666666667</v>
      </c>
      <c r="AY1768">
        <v>0</v>
      </c>
      <c r="BD1768">
        <v>233.92020932238299</v>
      </c>
      <c r="BE1768">
        <v>1076.7261904761899</v>
      </c>
    </row>
    <row r="1769" spans="1:57" x14ac:dyDescent="0.25">
      <c r="A1769" s="2" t="s">
        <v>143</v>
      </c>
      <c r="B1769" s="31">
        <v>41526</v>
      </c>
      <c r="C1769" s="11" t="s">
        <v>829</v>
      </c>
      <c r="V1769"/>
      <c r="AB1769">
        <v>12.15</v>
      </c>
      <c r="AI1769">
        <v>10.9</v>
      </c>
    </row>
    <row r="1770" spans="1:57" x14ac:dyDescent="0.25">
      <c r="A1770" s="2" t="s">
        <v>143</v>
      </c>
      <c r="B1770" s="31">
        <v>41527</v>
      </c>
      <c r="C1770" s="11" t="s">
        <v>829</v>
      </c>
      <c r="V1770"/>
      <c r="AC1770">
        <v>0.99021413656034096</v>
      </c>
    </row>
    <row r="1771" spans="1:57" x14ac:dyDescent="0.25">
      <c r="A1771" s="2" t="s">
        <v>143</v>
      </c>
      <c r="B1771" s="31">
        <v>41530</v>
      </c>
      <c r="C1771" s="11" t="s">
        <v>829</v>
      </c>
      <c r="V1771"/>
      <c r="AU1771">
        <v>32</v>
      </c>
    </row>
    <row r="1772" spans="1:57" x14ac:dyDescent="0.25">
      <c r="A1772" s="2" t="s">
        <v>143</v>
      </c>
      <c r="B1772" s="31">
        <v>41533</v>
      </c>
      <c r="C1772" s="11" t="s">
        <v>829</v>
      </c>
      <c r="E1772">
        <v>345.77499999999998</v>
      </c>
      <c r="F1772">
        <v>0.15437500000000001</v>
      </c>
      <c r="G1772">
        <v>0.21174999999999999</v>
      </c>
      <c r="H1772">
        <v>0.21775</v>
      </c>
      <c r="I1772">
        <v>0.21775</v>
      </c>
      <c r="J1772">
        <v>0.27274999999999999</v>
      </c>
      <c r="K1772">
        <v>0.22650000000000001</v>
      </c>
      <c r="L1772">
        <v>0.21975</v>
      </c>
      <c r="M1772">
        <v>0.20824999999999999</v>
      </c>
      <c r="V1772"/>
    </row>
    <row r="1773" spans="1:57" x14ac:dyDescent="0.25">
      <c r="A1773" s="2" t="s">
        <v>143</v>
      </c>
      <c r="B1773" s="31">
        <v>41542</v>
      </c>
      <c r="C1773" s="11" t="s">
        <v>829</v>
      </c>
      <c r="E1773">
        <v>343.52499999999998</v>
      </c>
      <c r="F1773">
        <v>0.19437499999999999</v>
      </c>
      <c r="G1773">
        <v>0.20474999999999999</v>
      </c>
      <c r="H1773">
        <v>0.20774999999999999</v>
      </c>
      <c r="I1773">
        <v>0.20649999999999999</v>
      </c>
      <c r="J1773">
        <v>0.26150000000000001</v>
      </c>
      <c r="K1773">
        <v>0.2185</v>
      </c>
      <c r="L1773">
        <v>0.2175</v>
      </c>
      <c r="M1773">
        <v>0.20674999999999999</v>
      </c>
      <c r="V1773"/>
    </row>
    <row r="1774" spans="1:57" x14ac:dyDescent="0.25">
      <c r="A1774" s="2" t="s">
        <v>143</v>
      </c>
      <c r="B1774" s="31">
        <v>41544</v>
      </c>
      <c r="C1774" s="11" t="s">
        <v>829</v>
      </c>
      <c r="V1774"/>
      <c r="AB1774">
        <v>13.3</v>
      </c>
      <c r="AI1774">
        <v>12.15</v>
      </c>
    </row>
    <row r="1775" spans="1:57" x14ac:dyDescent="0.25">
      <c r="A1775" s="2" t="s">
        <v>143</v>
      </c>
      <c r="B1775" s="31">
        <v>41548</v>
      </c>
      <c r="C1775" s="11" t="s">
        <v>829</v>
      </c>
      <c r="E1775">
        <v>326.64999999999998</v>
      </c>
      <c r="F1775">
        <v>0.12875</v>
      </c>
      <c r="G1775">
        <v>0.20349999999999999</v>
      </c>
      <c r="H1775">
        <v>0.20624999999999999</v>
      </c>
      <c r="I1775">
        <v>0.20200000000000001</v>
      </c>
      <c r="J1775">
        <v>0.25824999999999998</v>
      </c>
      <c r="K1775">
        <v>0.21425</v>
      </c>
      <c r="L1775">
        <v>0.21525</v>
      </c>
      <c r="M1775">
        <v>0.20499999999999999</v>
      </c>
      <c r="V1775"/>
    </row>
    <row r="1776" spans="1:57" x14ac:dyDescent="0.25">
      <c r="A1776" s="2" t="s">
        <v>143</v>
      </c>
      <c r="B1776" s="31">
        <v>41555</v>
      </c>
      <c r="C1776" s="11" t="s">
        <v>829</v>
      </c>
      <c r="E1776">
        <v>306.64999999999998</v>
      </c>
      <c r="F1776">
        <v>0.113</v>
      </c>
      <c r="G1776">
        <v>0.1905</v>
      </c>
      <c r="H1776">
        <v>0.18575</v>
      </c>
      <c r="I1776">
        <v>0.1845</v>
      </c>
      <c r="J1776">
        <v>0.24675</v>
      </c>
      <c r="K1776">
        <v>0.20275000000000001</v>
      </c>
      <c r="L1776">
        <v>0.20974999999999999</v>
      </c>
      <c r="M1776">
        <v>0.20025000000000001</v>
      </c>
      <c r="V1776"/>
    </row>
    <row r="1777" spans="1:57" x14ac:dyDescent="0.25">
      <c r="A1777" s="2" t="s">
        <v>143</v>
      </c>
      <c r="B1777" s="31">
        <v>41558</v>
      </c>
      <c r="C1777" s="11" t="s">
        <v>829</v>
      </c>
      <c r="V1777"/>
      <c r="AB1777">
        <v>14.25</v>
      </c>
      <c r="AI1777">
        <v>13.05</v>
      </c>
      <c r="AU1777">
        <v>37.75</v>
      </c>
    </row>
    <row r="1778" spans="1:57" x14ac:dyDescent="0.25">
      <c r="A1778" s="2" t="s">
        <v>143</v>
      </c>
      <c r="B1778" s="31">
        <v>41562</v>
      </c>
      <c r="C1778" s="11" t="s">
        <v>829</v>
      </c>
      <c r="E1778">
        <v>294.7</v>
      </c>
      <c r="F1778">
        <v>0.10125000000000001</v>
      </c>
      <c r="G1778">
        <v>0.18149999999999999</v>
      </c>
      <c r="H1778">
        <v>0.17574999999999999</v>
      </c>
      <c r="I1778">
        <v>0.17599999999999999</v>
      </c>
      <c r="J1778">
        <v>0.23824999999999999</v>
      </c>
      <c r="K1778">
        <v>0.19700000000000001</v>
      </c>
      <c r="L1778">
        <v>0.20424999999999999</v>
      </c>
      <c r="M1778">
        <v>0.19950000000000001</v>
      </c>
      <c r="V1778"/>
    </row>
    <row r="1779" spans="1:57" x14ac:dyDescent="0.25">
      <c r="A1779" s="2" t="s">
        <v>143</v>
      </c>
      <c r="B1779" s="31">
        <v>41563</v>
      </c>
      <c r="C1779" s="11" t="s">
        <v>829</v>
      </c>
      <c r="V1779"/>
      <c r="AC1779">
        <v>0.97848648001141603</v>
      </c>
    </row>
    <row r="1780" spans="1:57" x14ac:dyDescent="0.25">
      <c r="A1780" s="2" t="s">
        <v>143</v>
      </c>
      <c r="B1780" s="31">
        <v>41569</v>
      </c>
      <c r="C1780" s="11" t="s">
        <v>829</v>
      </c>
      <c r="E1780">
        <v>266.85000000000002</v>
      </c>
      <c r="F1780">
        <v>8.1500000000000003E-2</v>
      </c>
      <c r="G1780">
        <v>0.16450000000000001</v>
      </c>
      <c r="H1780">
        <v>0.1525</v>
      </c>
      <c r="I1780">
        <v>0.14849999999999999</v>
      </c>
      <c r="J1780">
        <v>0.21274999999999999</v>
      </c>
      <c r="K1780">
        <v>0.18375</v>
      </c>
      <c r="L1780">
        <v>0.19875000000000001</v>
      </c>
      <c r="M1780">
        <v>0.192</v>
      </c>
      <c r="R1780">
        <v>1264.4690685196199</v>
      </c>
      <c r="S1780">
        <v>0</v>
      </c>
      <c r="V1780"/>
      <c r="AA1780">
        <v>0</v>
      </c>
      <c r="AJ1780">
        <v>7.6460656976249304</v>
      </c>
      <c r="AM1780">
        <v>360.01356189730001</v>
      </c>
      <c r="AP1780">
        <f>AJ1780*1000000/AM1780</f>
        <v>21238.27129547442</v>
      </c>
      <c r="AV1780">
        <v>140.47619047619</v>
      </c>
      <c r="AY1780">
        <v>0</v>
      </c>
      <c r="BD1780">
        <v>740.75388452105904</v>
      </c>
      <c r="BE1780">
        <v>646.30952380952397</v>
      </c>
    </row>
    <row r="1781" spans="1:57" x14ac:dyDescent="0.25">
      <c r="A1781" s="2" t="s">
        <v>143</v>
      </c>
      <c r="B1781" s="31">
        <v>41570</v>
      </c>
      <c r="C1781" s="11" t="s">
        <v>829</v>
      </c>
      <c r="V1781"/>
      <c r="AB1781">
        <v>14.4</v>
      </c>
      <c r="AI1781">
        <v>13.75</v>
      </c>
    </row>
    <row r="1782" spans="1:57" x14ac:dyDescent="0.25">
      <c r="A1782" s="2" t="s">
        <v>143</v>
      </c>
      <c r="B1782" s="31">
        <v>41576</v>
      </c>
      <c r="C1782" s="11" t="s">
        <v>829</v>
      </c>
      <c r="E1782">
        <v>247.75</v>
      </c>
      <c r="F1782">
        <v>7.0999999999999994E-2</v>
      </c>
      <c r="G1782">
        <v>0.15375</v>
      </c>
      <c r="H1782">
        <v>0.13900000000000001</v>
      </c>
      <c r="I1782">
        <v>0.12775</v>
      </c>
      <c r="J1782">
        <v>0.19025</v>
      </c>
      <c r="K1782">
        <v>0.16775000000000001</v>
      </c>
      <c r="L1782">
        <v>0.19525000000000001</v>
      </c>
      <c r="M1782">
        <v>0.19400000000000001</v>
      </c>
      <c r="V1782"/>
      <c r="AB1782">
        <v>14.4</v>
      </c>
      <c r="AI1782">
        <v>14.4</v>
      </c>
      <c r="AU1782">
        <v>43.5</v>
      </c>
    </row>
    <row r="1783" spans="1:57" x14ac:dyDescent="0.25">
      <c r="A1783" s="2" t="s">
        <v>143</v>
      </c>
      <c r="B1783" s="31">
        <v>41582</v>
      </c>
      <c r="C1783" s="11" t="s">
        <v>829</v>
      </c>
      <c r="R1783">
        <v>1697.77490338695</v>
      </c>
      <c r="S1783">
        <v>90.914567003961295</v>
      </c>
      <c r="V1783"/>
      <c r="AA1783">
        <v>0</v>
      </c>
      <c r="AJ1783">
        <v>6.49265726513367</v>
      </c>
      <c r="AM1783">
        <v>368.32647508461997</v>
      </c>
      <c r="AP1783">
        <f>AJ1783*1000000/AM1783</f>
        <v>17627.45201425457</v>
      </c>
      <c r="AU1783">
        <v>55</v>
      </c>
      <c r="AV1783">
        <v>152.97619047619</v>
      </c>
      <c r="AY1783">
        <v>90.914567003961295</v>
      </c>
      <c r="BD1783">
        <v>1006.0240635934</v>
      </c>
      <c r="BE1783">
        <v>768.86904761904805</v>
      </c>
    </row>
    <row r="1784" spans="1:57" x14ac:dyDescent="0.25">
      <c r="A1784" s="2" t="s">
        <v>143</v>
      </c>
      <c r="B1784" s="31">
        <v>41583</v>
      </c>
      <c r="C1784" s="11" t="s">
        <v>829</v>
      </c>
      <c r="E1784">
        <v>227.05</v>
      </c>
      <c r="F1784">
        <v>6.4500000000000002E-2</v>
      </c>
      <c r="G1784">
        <v>0.14449999999999999</v>
      </c>
      <c r="H1784">
        <v>0.12825</v>
      </c>
      <c r="I1784">
        <v>0.1115</v>
      </c>
      <c r="J1784">
        <v>0.16675000000000001</v>
      </c>
      <c r="K1784">
        <v>0.14974999999999999</v>
      </c>
      <c r="L1784">
        <v>0.18375</v>
      </c>
      <c r="M1784">
        <v>0.18625</v>
      </c>
      <c r="V1784"/>
    </row>
    <row r="1785" spans="1:57" x14ac:dyDescent="0.25">
      <c r="A1785" s="2" t="s">
        <v>143</v>
      </c>
      <c r="B1785" s="31">
        <v>41586</v>
      </c>
      <c r="C1785" s="11" t="s">
        <v>829</v>
      </c>
      <c r="V1785"/>
      <c r="AC1785">
        <v>0.96273598520689396</v>
      </c>
      <c r="AU1785">
        <v>59.75</v>
      </c>
    </row>
    <row r="1786" spans="1:57" x14ac:dyDescent="0.25">
      <c r="A1786" s="2" t="s">
        <v>143</v>
      </c>
      <c r="B1786" s="31">
        <v>41590</v>
      </c>
      <c r="C1786" s="11" t="s">
        <v>829</v>
      </c>
      <c r="E1786">
        <v>216.6</v>
      </c>
      <c r="F1786">
        <v>6.0749999999999998E-2</v>
      </c>
      <c r="G1786">
        <v>0.14199999999999999</v>
      </c>
      <c r="H1786">
        <v>0.12375</v>
      </c>
      <c r="I1786">
        <v>0.10475</v>
      </c>
      <c r="J1786">
        <v>0.15475</v>
      </c>
      <c r="K1786">
        <v>0.13675000000000001</v>
      </c>
      <c r="L1786">
        <v>0.17649999999999999</v>
      </c>
      <c r="M1786">
        <v>0.18375</v>
      </c>
      <c r="V1786"/>
    </row>
    <row r="1787" spans="1:57" x14ac:dyDescent="0.25">
      <c r="A1787" s="2" t="s">
        <v>143</v>
      </c>
      <c r="B1787" s="31">
        <v>41596</v>
      </c>
      <c r="C1787" s="11" t="s">
        <v>829</v>
      </c>
      <c r="R1787">
        <v>1996.7879625524299</v>
      </c>
      <c r="S1787">
        <v>280.92967238115</v>
      </c>
      <c r="V1787"/>
      <c r="AA1787">
        <v>11.1536805863099</v>
      </c>
      <c r="AJ1787">
        <v>5.7135892885851502</v>
      </c>
      <c r="AM1787">
        <v>323.34682873755798</v>
      </c>
      <c r="AP1787">
        <f>AJ1787*1000000/AM1787</f>
        <v>17670.157183519317</v>
      </c>
      <c r="AV1787">
        <v>138.69047619047601</v>
      </c>
      <c r="AY1787">
        <v>269.77599179484002</v>
      </c>
      <c r="BD1787">
        <v>1102.3813742232601</v>
      </c>
      <c r="BE1787">
        <v>660.11904761904805</v>
      </c>
    </row>
    <row r="1788" spans="1:57" x14ac:dyDescent="0.25">
      <c r="A1788" s="2" t="s">
        <v>143</v>
      </c>
      <c r="B1788" s="31">
        <v>41596</v>
      </c>
      <c r="C1788" s="11" t="s">
        <v>829</v>
      </c>
      <c r="V1788"/>
      <c r="AC1788">
        <v>0.96327461063401798</v>
      </c>
    </row>
    <row r="1789" spans="1:57" x14ac:dyDescent="0.25">
      <c r="A1789" s="2" t="s">
        <v>143</v>
      </c>
      <c r="B1789" s="31">
        <v>41597</v>
      </c>
      <c r="C1789" s="11" t="s">
        <v>829</v>
      </c>
      <c r="E1789">
        <v>206.4</v>
      </c>
      <c r="F1789">
        <v>6.0249999999999998E-2</v>
      </c>
      <c r="G1789">
        <v>0.13950000000000001</v>
      </c>
      <c r="H1789">
        <v>0.12225</v>
      </c>
      <c r="I1789">
        <v>9.7250000000000003E-2</v>
      </c>
      <c r="J1789">
        <v>0.14074999999999999</v>
      </c>
      <c r="K1789">
        <v>0.1255</v>
      </c>
      <c r="L1789">
        <v>0.16875000000000001</v>
      </c>
      <c r="M1789">
        <v>0.17774999999999999</v>
      </c>
      <c r="V1789"/>
    </row>
    <row r="1790" spans="1:57" x14ac:dyDescent="0.25">
      <c r="A1790" s="2" t="s">
        <v>143</v>
      </c>
      <c r="B1790" s="31">
        <v>41599</v>
      </c>
      <c r="C1790" s="11" t="s">
        <v>829</v>
      </c>
      <c r="V1790"/>
      <c r="AU1790">
        <v>70.424999999999997</v>
      </c>
    </row>
    <row r="1791" spans="1:57" x14ac:dyDescent="0.25">
      <c r="A1791" s="2" t="s">
        <v>143</v>
      </c>
      <c r="B1791" s="31">
        <v>41604</v>
      </c>
      <c r="C1791" s="11" t="s">
        <v>829</v>
      </c>
      <c r="E1791">
        <v>232.65</v>
      </c>
      <c r="F1791">
        <v>0.12275</v>
      </c>
      <c r="G1791">
        <v>0.18575</v>
      </c>
      <c r="H1791">
        <v>0.13375000000000001</v>
      </c>
      <c r="I1791">
        <v>0.10174999999999999</v>
      </c>
      <c r="J1791">
        <v>0.14424999999999999</v>
      </c>
      <c r="K1791">
        <v>0.1285</v>
      </c>
      <c r="L1791">
        <v>0.17</v>
      </c>
      <c r="M1791">
        <v>0.17649999999999999</v>
      </c>
      <c r="V1791"/>
    </row>
    <row r="1792" spans="1:57" x14ac:dyDescent="0.25">
      <c r="A1792" s="2" t="s">
        <v>143</v>
      </c>
      <c r="B1792" s="31">
        <v>41607</v>
      </c>
      <c r="C1792" s="11" t="s">
        <v>829</v>
      </c>
      <c r="V1792"/>
      <c r="AU1792">
        <v>70.8</v>
      </c>
    </row>
    <row r="1793" spans="1:57" x14ac:dyDescent="0.25">
      <c r="A1793" s="2" t="s">
        <v>143</v>
      </c>
      <c r="B1793" s="31">
        <v>41610</v>
      </c>
      <c r="C1793" s="11" t="s">
        <v>829</v>
      </c>
      <c r="R1793">
        <v>2130.6560161990801</v>
      </c>
      <c r="S1793">
        <v>450.87699856339202</v>
      </c>
      <c r="V1793"/>
      <c r="AA1793">
        <v>168.78927445061501</v>
      </c>
      <c r="AJ1793">
        <v>4.1477986688160398</v>
      </c>
      <c r="AM1793">
        <v>282.85263381032598</v>
      </c>
      <c r="AP1793">
        <f>AJ1793*1000000/AM1793</f>
        <v>14664.168450336763</v>
      </c>
      <c r="AV1793">
        <v>134.52380952381</v>
      </c>
      <c r="AY1793">
        <v>282.08772411277698</v>
      </c>
      <c r="BD1793">
        <v>1103.5933025454101</v>
      </c>
      <c r="BE1793">
        <v>752.32142857142901</v>
      </c>
    </row>
    <row r="1794" spans="1:57" x14ac:dyDescent="0.25">
      <c r="A1794" s="2" t="s">
        <v>143</v>
      </c>
      <c r="B1794" s="31">
        <v>41611</v>
      </c>
      <c r="C1794" s="11" t="s">
        <v>829</v>
      </c>
      <c r="E1794">
        <v>248</v>
      </c>
      <c r="F1794">
        <v>0.14549999999999999</v>
      </c>
      <c r="G1794">
        <v>0.21925</v>
      </c>
      <c r="H1794">
        <v>0.14774999999999999</v>
      </c>
      <c r="I1794">
        <v>0.10675</v>
      </c>
      <c r="J1794">
        <v>0.14974999999999999</v>
      </c>
      <c r="K1794">
        <v>0.12825</v>
      </c>
      <c r="L1794">
        <v>0.16900000000000001</v>
      </c>
      <c r="M1794">
        <v>0.17374999999999999</v>
      </c>
      <c r="V1794"/>
    </row>
    <row r="1795" spans="1:57" x14ac:dyDescent="0.25">
      <c r="A1795" s="2" t="s">
        <v>143</v>
      </c>
      <c r="B1795" s="31">
        <v>41613</v>
      </c>
      <c r="C1795" s="11" t="s">
        <v>829</v>
      </c>
      <c r="V1795"/>
      <c r="AC1795">
        <v>0.97775058173032803</v>
      </c>
    </row>
    <row r="1796" spans="1:57" x14ac:dyDescent="0.25">
      <c r="A1796" s="2" t="s">
        <v>143</v>
      </c>
      <c r="B1796" s="31">
        <v>41618</v>
      </c>
      <c r="C1796" s="11" t="s">
        <v>829</v>
      </c>
      <c r="E1796">
        <v>254.05</v>
      </c>
      <c r="F1796">
        <v>0.13100000000000001</v>
      </c>
      <c r="G1796">
        <v>0.23599999999999999</v>
      </c>
      <c r="H1796">
        <v>0.16500000000000001</v>
      </c>
      <c r="I1796">
        <v>0.11425</v>
      </c>
      <c r="J1796">
        <v>0.15275</v>
      </c>
      <c r="K1796">
        <v>0.13175000000000001</v>
      </c>
      <c r="L1796">
        <v>0.16800000000000001</v>
      </c>
      <c r="M1796">
        <v>0.17150000000000001</v>
      </c>
      <c r="V1796"/>
    </row>
    <row r="1797" spans="1:57" x14ac:dyDescent="0.25">
      <c r="A1797" s="2" t="s">
        <v>143</v>
      </c>
      <c r="B1797" s="31">
        <v>41620</v>
      </c>
      <c r="C1797" s="11" t="s">
        <v>829</v>
      </c>
      <c r="V1797"/>
      <c r="AU1797">
        <v>81</v>
      </c>
    </row>
    <row r="1798" spans="1:57" x14ac:dyDescent="0.25">
      <c r="A1798" s="2" t="s">
        <v>143</v>
      </c>
      <c r="B1798" s="31">
        <v>41625</v>
      </c>
      <c r="C1798" s="11" t="s">
        <v>829</v>
      </c>
      <c r="E1798">
        <v>278.35000000000002</v>
      </c>
      <c r="F1798">
        <v>0.17374999999999999</v>
      </c>
      <c r="G1798">
        <v>0.26924999999999999</v>
      </c>
      <c r="H1798">
        <v>0.20250000000000001</v>
      </c>
      <c r="I1798">
        <v>0.125</v>
      </c>
      <c r="J1798">
        <v>0.15725</v>
      </c>
      <c r="K1798">
        <v>0.13175000000000001</v>
      </c>
      <c r="L1798">
        <v>0.16550000000000001</v>
      </c>
      <c r="M1798">
        <v>0.16675000000000001</v>
      </c>
      <c r="R1798">
        <v>2922.36627486731</v>
      </c>
      <c r="S1798">
        <v>1071.16734325886</v>
      </c>
      <c r="V1798"/>
      <c r="AA1798">
        <v>789.07961914608097</v>
      </c>
      <c r="AJ1798">
        <v>4.95389238058047</v>
      </c>
      <c r="AM1798">
        <v>314.36554102984002</v>
      </c>
      <c r="AP1798">
        <f>AJ1798*1000000/AM1798</f>
        <v>15758.382309816328</v>
      </c>
      <c r="AV1798">
        <v>172.61904761904799</v>
      </c>
      <c r="AY1798">
        <v>282.08772411277698</v>
      </c>
      <c r="BD1798">
        <v>1131.7014462442501</v>
      </c>
      <c r="BE1798">
        <v>813.92857142857099</v>
      </c>
    </row>
    <row r="1799" spans="1:57" x14ac:dyDescent="0.25">
      <c r="A1799" s="2" t="s">
        <v>143</v>
      </c>
      <c r="B1799" s="31">
        <v>41627</v>
      </c>
      <c r="C1799" s="11" t="s">
        <v>829</v>
      </c>
      <c r="V1799"/>
      <c r="AU1799">
        <v>83</v>
      </c>
    </row>
    <row r="1800" spans="1:57" x14ac:dyDescent="0.25">
      <c r="A1800" s="2" t="s">
        <v>143</v>
      </c>
      <c r="B1800" s="31">
        <v>41628</v>
      </c>
      <c r="C1800" s="11" t="s">
        <v>829</v>
      </c>
      <c r="V1800"/>
      <c r="AC1800">
        <v>0.98882777807271205</v>
      </c>
    </row>
    <row r="1801" spans="1:57" x14ac:dyDescent="0.25">
      <c r="A1801" s="2" t="s">
        <v>143</v>
      </c>
      <c r="B1801" s="31">
        <v>41632</v>
      </c>
      <c r="C1801" s="11" t="s">
        <v>829</v>
      </c>
      <c r="E1801">
        <v>300.55</v>
      </c>
      <c r="F1801">
        <v>0.20399999999999999</v>
      </c>
      <c r="G1801">
        <v>0.28225</v>
      </c>
      <c r="H1801">
        <v>0.24099999999999999</v>
      </c>
      <c r="I1801">
        <v>0.151</v>
      </c>
      <c r="J1801">
        <v>0.16400000000000001</v>
      </c>
      <c r="K1801">
        <v>0.13125000000000001</v>
      </c>
      <c r="L1801">
        <v>0.16375000000000001</v>
      </c>
      <c r="M1801">
        <v>0.16550000000000001</v>
      </c>
      <c r="V1801"/>
    </row>
    <row r="1802" spans="1:57" x14ac:dyDescent="0.25">
      <c r="A1802" s="2" t="s">
        <v>143</v>
      </c>
      <c r="B1802" s="31">
        <v>41638</v>
      </c>
      <c r="C1802" s="11" t="s">
        <v>829</v>
      </c>
      <c r="V1802"/>
      <c r="AU1802">
        <v>87</v>
      </c>
    </row>
    <row r="1803" spans="1:57" x14ac:dyDescent="0.25">
      <c r="A1803" s="2" t="s">
        <v>143</v>
      </c>
      <c r="B1803" s="31">
        <v>41639</v>
      </c>
      <c r="C1803" s="11" t="s">
        <v>829</v>
      </c>
      <c r="E1803">
        <v>286.25</v>
      </c>
      <c r="F1803">
        <v>0.16475000000000001</v>
      </c>
      <c r="G1803">
        <v>0.26100000000000001</v>
      </c>
      <c r="H1803">
        <v>0.22650000000000001</v>
      </c>
      <c r="I1803">
        <v>0.15325</v>
      </c>
      <c r="J1803">
        <v>0.17100000000000001</v>
      </c>
      <c r="K1803">
        <v>0.13425000000000001</v>
      </c>
      <c r="L1803">
        <v>0.1605</v>
      </c>
      <c r="M1803">
        <v>0.16</v>
      </c>
      <c r="V1803"/>
    </row>
    <row r="1804" spans="1:57" x14ac:dyDescent="0.25">
      <c r="A1804" s="2" t="s">
        <v>143</v>
      </c>
      <c r="B1804" s="31">
        <v>41645</v>
      </c>
      <c r="C1804" s="11" t="s">
        <v>829</v>
      </c>
      <c r="V1804"/>
      <c r="AC1804">
        <v>0.78291666610608701</v>
      </c>
      <c r="AU1804">
        <v>87.5</v>
      </c>
    </row>
    <row r="1805" spans="1:57" x14ac:dyDescent="0.25">
      <c r="A1805" s="2" t="s">
        <v>143</v>
      </c>
      <c r="B1805" s="31">
        <v>41646</v>
      </c>
      <c r="C1805" s="11" t="s">
        <v>829</v>
      </c>
      <c r="E1805">
        <v>243.8</v>
      </c>
      <c r="F1805">
        <v>7.5749999999999998E-2</v>
      </c>
      <c r="G1805">
        <v>0.20574999999999999</v>
      </c>
      <c r="H1805">
        <v>0.1915</v>
      </c>
      <c r="I1805">
        <v>0.13875000000000001</v>
      </c>
      <c r="J1805">
        <v>0.16425000000000001</v>
      </c>
      <c r="K1805">
        <v>0.129</v>
      </c>
      <c r="L1805">
        <v>0.157</v>
      </c>
      <c r="M1805">
        <v>0.157</v>
      </c>
      <c r="V1805"/>
    </row>
    <row r="1806" spans="1:57" x14ac:dyDescent="0.25">
      <c r="A1806" s="2" t="s">
        <v>143</v>
      </c>
      <c r="B1806" s="31">
        <v>41652</v>
      </c>
      <c r="C1806" s="11" t="s">
        <v>829</v>
      </c>
      <c r="V1806"/>
      <c r="AU1806">
        <v>89.75</v>
      </c>
    </row>
    <row r="1807" spans="1:57" x14ac:dyDescent="0.25">
      <c r="A1807" s="2" t="s">
        <v>143</v>
      </c>
      <c r="B1807" s="31">
        <v>41653</v>
      </c>
      <c r="C1807" s="11" t="s">
        <v>829</v>
      </c>
      <c r="E1807">
        <v>226.2</v>
      </c>
      <c r="F1807">
        <v>6.5750000000000003E-2</v>
      </c>
      <c r="G1807">
        <v>0.18</v>
      </c>
      <c r="H1807">
        <v>0.16500000000000001</v>
      </c>
      <c r="I1807">
        <v>0.1265</v>
      </c>
      <c r="J1807">
        <v>0.15775</v>
      </c>
      <c r="K1807">
        <v>0.126</v>
      </c>
      <c r="L1807">
        <v>0.15475</v>
      </c>
      <c r="M1807">
        <v>0.15525</v>
      </c>
      <c r="V1807"/>
      <c r="AC1807">
        <v>0.30249058887758001</v>
      </c>
    </row>
    <row r="1808" spans="1:57" x14ac:dyDescent="0.25">
      <c r="A1808" s="2" t="s">
        <v>143</v>
      </c>
      <c r="B1808" s="31">
        <v>41660</v>
      </c>
      <c r="C1808" s="11" t="s">
        <v>829</v>
      </c>
      <c r="E1808">
        <v>216.4</v>
      </c>
      <c r="F1808">
        <v>0.06</v>
      </c>
      <c r="G1808">
        <v>0.16900000000000001</v>
      </c>
      <c r="H1808">
        <v>0.152</v>
      </c>
      <c r="I1808">
        <v>0.1195</v>
      </c>
      <c r="J1808">
        <v>0.154</v>
      </c>
      <c r="K1808">
        <v>0.12425</v>
      </c>
      <c r="L1808">
        <v>0.1525</v>
      </c>
      <c r="M1808">
        <v>0.15075</v>
      </c>
      <c r="V1808"/>
    </row>
    <row r="1809" spans="1:73" x14ac:dyDescent="0.25">
      <c r="A1809" s="2" t="s">
        <v>143</v>
      </c>
      <c r="B1809" s="31">
        <v>41662</v>
      </c>
      <c r="C1809" s="11" t="s">
        <v>829</v>
      </c>
      <c r="V1809"/>
      <c r="AC1809">
        <v>0</v>
      </c>
      <c r="AU1809">
        <v>93</v>
      </c>
    </row>
    <row r="1810" spans="1:73" x14ac:dyDescent="0.25">
      <c r="A1810" s="2" t="s">
        <v>143</v>
      </c>
      <c r="B1810" s="31">
        <v>41664</v>
      </c>
      <c r="C1810" s="11" t="s">
        <v>829</v>
      </c>
      <c r="R1810">
        <v>2408.9480068087701</v>
      </c>
      <c r="S1810">
        <v>1221.2595441127801</v>
      </c>
      <c r="V1810"/>
      <c r="W1810">
        <v>4.3304985000000004E-2</v>
      </c>
      <c r="Y1810">
        <v>21687.383565656499</v>
      </c>
      <c r="AA1810">
        <v>939.17182000000003</v>
      </c>
      <c r="AJ1810">
        <v>0</v>
      </c>
      <c r="AQ1810" t="s">
        <v>925</v>
      </c>
      <c r="AY1810">
        <v>282.08772411277698</v>
      </c>
      <c r="BD1810">
        <v>780.86968134003996</v>
      </c>
    </row>
    <row r="1811" spans="1:73" x14ac:dyDescent="0.25">
      <c r="A1811" s="2" t="s">
        <v>143</v>
      </c>
      <c r="B1811" s="31">
        <v>41667</v>
      </c>
      <c r="C1811" s="11" t="s">
        <v>829</v>
      </c>
      <c r="E1811">
        <v>214.8</v>
      </c>
      <c r="F1811">
        <v>5.7500000000000002E-2</v>
      </c>
      <c r="G1811">
        <v>0.16500000000000001</v>
      </c>
      <c r="H1811">
        <v>0.152</v>
      </c>
      <c r="I1811">
        <v>0.11975</v>
      </c>
      <c r="J1811">
        <v>0.157</v>
      </c>
      <c r="K1811">
        <v>0.1245</v>
      </c>
      <c r="L1811">
        <v>0.15049999999999999</v>
      </c>
      <c r="M1811">
        <v>0.14774999999999999</v>
      </c>
      <c r="V1811"/>
      <c r="AQ1811" t="s">
        <v>925</v>
      </c>
    </row>
    <row r="1812" spans="1:73" x14ac:dyDescent="0.25">
      <c r="A1812" s="13" t="s">
        <v>143</v>
      </c>
      <c r="C1812" s="11" t="s">
        <v>829</v>
      </c>
      <c r="V1812"/>
      <c r="AQ1812" t="s">
        <v>925</v>
      </c>
      <c r="BG1812" s="14">
        <v>226.61499999999995</v>
      </c>
      <c r="BH1812" s="14">
        <v>413.06149999999997</v>
      </c>
      <c r="BI1812" s="14">
        <v>490.745</v>
      </c>
      <c r="BJ1812" s="14">
        <v>621.46800000000007</v>
      </c>
      <c r="BK1812" s="14">
        <v>762.01199999999994</v>
      </c>
      <c r="BL1812" s="14">
        <v>807.51799999999992</v>
      </c>
      <c r="BM1812" s="14">
        <v>906.1244999999999</v>
      </c>
      <c r="BN1812" s="14">
        <v>1029.1309999999999</v>
      </c>
      <c r="BO1812" s="14">
        <v>1306.5894999999998</v>
      </c>
      <c r="BP1812" s="14">
        <v>2021.5399999999997</v>
      </c>
      <c r="BQ1812" s="14">
        <v>2356.4605000000001</v>
      </c>
      <c r="BR1812" s="14">
        <v>2301.1945000000005</v>
      </c>
      <c r="BS1812" s="14">
        <v>2478.4910000000004</v>
      </c>
      <c r="BT1812" s="14">
        <v>2406.0839999999998</v>
      </c>
      <c r="BU1812" s="14">
        <v>2193.1025</v>
      </c>
    </row>
    <row r="1813" spans="1:73" x14ac:dyDescent="0.25">
      <c r="A1813" s="2" t="s">
        <v>80</v>
      </c>
      <c r="B1813" s="31">
        <v>33483</v>
      </c>
      <c r="C1813" s="11"/>
      <c r="E1813">
        <v>416.53999999999996</v>
      </c>
      <c r="F1813">
        <v>0.27400000000000002</v>
      </c>
      <c r="G1813">
        <v>0.2954</v>
      </c>
      <c r="H1813">
        <v>0.28160000000000002</v>
      </c>
      <c r="I1813">
        <v>0.24840000000000001</v>
      </c>
      <c r="J1813">
        <v>0.23874999999999999</v>
      </c>
      <c r="K1813">
        <v>0.26919999999999999</v>
      </c>
      <c r="L1813">
        <v>0.26740000000000003</v>
      </c>
      <c r="M1813">
        <v>0.20795</v>
      </c>
      <c r="Q1813" s="14"/>
      <c r="R1813" s="14"/>
      <c r="S1813" s="14"/>
      <c r="T1813" s="14"/>
      <c r="U1813" s="14"/>
      <c r="V1813"/>
      <c r="AA1813" s="14"/>
      <c r="AE1813" s="14"/>
      <c r="AF1813" s="14"/>
      <c r="AG1813" s="14"/>
      <c r="AK1813" s="14"/>
      <c r="AL1813" s="14"/>
      <c r="AM1813" s="14"/>
      <c r="AN1813" s="14"/>
      <c r="AO1813" s="14"/>
      <c r="AP1813" s="14"/>
      <c r="AY1813" s="14"/>
      <c r="AZ1813" s="14"/>
      <c r="BA1813" s="14"/>
      <c r="BB1813" s="14"/>
      <c r="BC1813" s="14"/>
      <c r="BD1813" s="14"/>
    </row>
    <row r="1814" spans="1:73" x14ac:dyDescent="0.25">
      <c r="A1814" s="2" t="s">
        <v>80</v>
      </c>
      <c r="B1814" s="31">
        <v>33491</v>
      </c>
      <c r="C1814" s="11"/>
      <c r="E1814">
        <v>418.79</v>
      </c>
      <c r="F1814">
        <v>0.28499999999999998</v>
      </c>
      <c r="G1814">
        <v>0.29925000000000002</v>
      </c>
      <c r="H1814">
        <v>0.28094999999999998</v>
      </c>
      <c r="I1814">
        <v>0.2487</v>
      </c>
      <c r="J1814">
        <v>0.2387</v>
      </c>
      <c r="K1814">
        <v>0.26615</v>
      </c>
      <c r="L1814">
        <v>0.26624999999999999</v>
      </c>
      <c r="M1814">
        <v>0.20895</v>
      </c>
      <c r="Q1814" s="14"/>
      <c r="R1814" s="14"/>
      <c r="S1814" s="14"/>
      <c r="T1814" s="14"/>
      <c r="U1814" s="14"/>
      <c r="V1814"/>
      <c r="AA1814" s="14"/>
      <c r="AE1814" s="14"/>
      <c r="AF1814" s="14"/>
      <c r="AG1814" s="14"/>
      <c r="AK1814" s="14"/>
      <c r="AL1814" s="14"/>
      <c r="AM1814" s="14"/>
      <c r="AN1814" s="14"/>
      <c r="AO1814" s="14"/>
      <c r="AP1814" s="14"/>
      <c r="AY1814" s="14"/>
      <c r="AZ1814" s="14"/>
      <c r="BA1814" s="14"/>
      <c r="BB1814" s="14"/>
      <c r="BC1814" s="14"/>
      <c r="BD1814" s="14"/>
    </row>
    <row r="1815" spans="1:73" x14ac:dyDescent="0.25">
      <c r="A1815" s="2" t="s">
        <v>80</v>
      </c>
      <c r="B1815" s="31">
        <v>33497</v>
      </c>
      <c r="C1815" s="11"/>
      <c r="E1815">
        <v>431.30999999999995</v>
      </c>
      <c r="F1815">
        <v>0.30199999999999999</v>
      </c>
      <c r="G1815">
        <v>0.30235000000000001</v>
      </c>
      <c r="H1815">
        <v>0.28885</v>
      </c>
      <c r="I1815">
        <v>0.26255000000000001</v>
      </c>
      <c r="J1815">
        <v>0.25380000000000003</v>
      </c>
      <c r="K1815">
        <v>0.27260000000000001</v>
      </c>
      <c r="L1815">
        <v>0.26555000000000001</v>
      </c>
      <c r="M1815">
        <v>0.20885000000000001</v>
      </c>
      <c r="Q1815" s="14"/>
      <c r="R1815" s="14"/>
      <c r="S1815" s="14"/>
      <c r="T1815" s="14"/>
      <c r="U1815" s="14"/>
      <c r="V1815"/>
      <c r="AA1815" s="14"/>
      <c r="AE1815" s="14"/>
      <c r="AF1815" s="14"/>
      <c r="AG1815" s="14"/>
      <c r="AK1815" s="14"/>
      <c r="AL1815" s="14"/>
      <c r="AM1815" s="14"/>
      <c r="AN1815" s="14"/>
      <c r="AO1815" s="14"/>
      <c r="AP1815" s="14"/>
      <c r="AY1815" s="14"/>
      <c r="AZ1815" s="14"/>
      <c r="BA1815" s="14"/>
      <c r="BB1815" s="14"/>
      <c r="BC1815" s="14"/>
      <c r="BD1815" s="14"/>
    </row>
    <row r="1816" spans="1:73" x14ac:dyDescent="0.25">
      <c r="A1816" s="2" t="s">
        <v>80</v>
      </c>
      <c r="B1816" s="31">
        <v>33504</v>
      </c>
      <c r="C1816" s="11"/>
      <c r="E1816">
        <v>429.45000000000005</v>
      </c>
      <c r="F1816">
        <v>0.29649999999999999</v>
      </c>
      <c r="G1816">
        <v>0.30175000000000002</v>
      </c>
      <c r="H1816">
        <v>0.2883</v>
      </c>
      <c r="I1816">
        <v>0.26200000000000001</v>
      </c>
      <c r="J1816">
        <v>0.25324999999999998</v>
      </c>
      <c r="K1816">
        <v>0.27205000000000001</v>
      </c>
      <c r="L1816">
        <v>0.26500000000000001</v>
      </c>
      <c r="M1816">
        <v>0.2084</v>
      </c>
      <c r="Q1816" s="14"/>
      <c r="R1816" s="14"/>
      <c r="S1816" s="14"/>
      <c r="T1816" s="14"/>
      <c r="U1816" s="14"/>
      <c r="V1816"/>
      <c r="AA1816" s="14"/>
      <c r="AE1816" s="14"/>
      <c r="AF1816" s="14"/>
      <c r="AG1816" s="14"/>
      <c r="AK1816" s="14"/>
      <c r="AL1816" s="14"/>
      <c r="AM1816" s="14"/>
      <c r="AN1816" s="14"/>
      <c r="AO1816" s="14"/>
      <c r="AP1816" s="14"/>
      <c r="AY1816" s="14"/>
      <c r="AZ1816" s="14"/>
      <c r="BA1816" s="14"/>
      <c r="BB1816" s="14"/>
      <c r="BC1816" s="14"/>
      <c r="BD1816" s="14"/>
    </row>
    <row r="1817" spans="1:73" x14ac:dyDescent="0.25">
      <c r="A1817" s="2" t="s">
        <v>80</v>
      </c>
      <c r="B1817" s="31">
        <v>33505</v>
      </c>
      <c r="C1817" s="11"/>
      <c r="Q1817" s="14"/>
      <c r="R1817" s="14">
        <v>176.9</v>
      </c>
      <c r="S1817" s="14"/>
      <c r="T1817" s="14"/>
      <c r="U1817" s="14"/>
      <c r="V1817"/>
      <c r="AA1817" s="14"/>
      <c r="AE1817" s="14"/>
      <c r="AF1817" s="14"/>
      <c r="AG1817" s="14"/>
      <c r="AJ1817">
        <v>2.445180342</v>
      </c>
      <c r="AK1817" s="14"/>
      <c r="AL1817" s="14"/>
      <c r="AM1817" s="14">
        <v>107.97524296895159</v>
      </c>
      <c r="AN1817" s="14"/>
      <c r="AO1817" s="14"/>
      <c r="AP1817" s="14">
        <v>223.73953576864537</v>
      </c>
      <c r="AV1817">
        <v>187.5</v>
      </c>
      <c r="AY1817" s="14"/>
      <c r="AZ1817" s="14"/>
      <c r="BA1817" s="14"/>
      <c r="BB1817" s="14"/>
      <c r="BC1817" s="14"/>
      <c r="BD1817" s="14">
        <v>68.924757031048429</v>
      </c>
      <c r="BE1817">
        <v>657.5</v>
      </c>
    </row>
    <row r="1818" spans="1:73" x14ac:dyDescent="0.25">
      <c r="A1818" s="2" t="s">
        <v>80</v>
      </c>
      <c r="B1818" s="31">
        <v>33512</v>
      </c>
      <c r="C1818" s="11"/>
      <c r="E1818">
        <v>406.59000000000003</v>
      </c>
      <c r="F1818">
        <v>0.25800000000000001</v>
      </c>
      <c r="G1818">
        <v>0.27200000000000002</v>
      </c>
      <c r="H1818">
        <v>0.27500000000000002</v>
      </c>
      <c r="I1818">
        <v>0.24745</v>
      </c>
      <c r="J1818">
        <v>0.24335000000000001</v>
      </c>
      <c r="K1818">
        <v>0.26784999999999998</v>
      </c>
      <c r="L1818">
        <v>0.26565</v>
      </c>
      <c r="M1818">
        <v>0.20365</v>
      </c>
      <c r="Q1818" s="14"/>
      <c r="R1818" s="14"/>
      <c r="S1818" s="14"/>
      <c r="T1818" s="14"/>
      <c r="U1818" s="14"/>
      <c r="V1818"/>
      <c r="AA1818" s="14"/>
      <c r="AE1818" s="14"/>
      <c r="AF1818" s="14"/>
      <c r="AG1818" s="14"/>
      <c r="AK1818" s="14"/>
      <c r="AL1818" s="14"/>
      <c r="AM1818" s="14"/>
      <c r="AN1818" s="14"/>
      <c r="AO1818" s="14"/>
      <c r="AP1818" s="14"/>
      <c r="AY1818" s="14"/>
      <c r="AZ1818" s="14"/>
      <c r="BA1818" s="14"/>
      <c r="BB1818" s="14"/>
      <c r="BC1818" s="14"/>
      <c r="BD1818" s="14"/>
    </row>
    <row r="1819" spans="1:73" x14ac:dyDescent="0.25">
      <c r="A1819" s="2" t="s">
        <v>80</v>
      </c>
      <c r="B1819" s="31">
        <v>33519</v>
      </c>
      <c r="C1819" s="11"/>
      <c r="E1819">
        <v>415</v>
      </c>
      <c r="F1819">
        <v>0.27150000000000002</v>
      </c>
      <c r="G1819">
        <v>0.29335</v>
      </c>
      <c r="H1819">
        <v>0.27875</v>
      </c>
      <c r="I1819">
        <v>0.24575</v>
      </c>
      <c r="J1819">
        <v>0.24554999999999999</v>
      </c>
      <c r="K1819">
        <v>0.26590000000000003</v>
      </c>
      <c r="L1819">
        <v>0.26350000000000001</v>
      </c>
      <c r="M1819">
        <v>0.2107</v>
      </c>
      <c r="Q1819" s="14"/>
      <c r="R1819" s="14"/>
      <c r="S1819" s="14"/>
      <c r="T1819" s="14"/>
      <c r="U1819" s="14"/>
      <c r="V1819"/>
      <c r="AA1819" s="14"/>
      <c r="AE1819" s="14"/>
      <c r="AF1819" s="14"/>
      <c r="AG1819" s="14"/>
      <c r="AK1819" s="14"/>
      <c r="AL1819" s="14"/>
      <c r="AM1819" s="14"/>
      <c r="AN1819" s="14"/>
      <c r="AO1819" s="14"/>
      <c r="AP1819" s="14"/>
      <c r="AY1819" s="14"/>
      <c r="AZ1819" s="14"/>
      <c r="BA1819" s="14"/>
      <c r="BB1819" s="14"/>
      <c r="BC1819" s="14"/>
      <c r="BD1819" s="14"/>
    </row>
    <row r="1820" spans="1:73" x14ac:dyDescent="0.25">
      <c r="A1820" s="2" t="s">
        <v>80</v>
      </c>
      <c r="B1820" s="31">
        <v>33521</v>
      </c>
      <c r="C1820" s="11"/>
      <c r="Q1820" s="14"/>
      <c r="R1820" s="14">
        <v>419.20000000000005</v>
      </c>
      <c r="S1820" s="14"/>
      <c r="T1820" s="14"/>
      <c r="U1820" s="14"/>
      <c r="V1820"/>
      <c r="AA1820" s="14"/>
      <c r="AE1820" s="14"/>
      <c r="AF1820" s="14"/>
      <c r="AG1820" s="14"/>
      <c r="AJ1820">
        <v>6.9373268399999999</v>
      </c>
      <c r="AK1820" s="14"/>
      <c r="AL1820" s="14"/>
      <c r="AM1820" s="14">
        <v>233.60221861471859</v>
      </c>
      <c r="AN1820" s="14"/>
      <c r="AO1820" s="14"/>
      <c r="AP1820" s="14">
        <v>295.71342389847172</v>
      </c>
      <c r="AV1820">
        <v>235</v>
      </c>
      <c r="AY1820" s="14"/>
      <c r="AZ1820" s="14"/>
      <c r="BA1820" s="14"/>
      <c r="BB1820" s="14"/>
      <c r="BC1820" s="14"/>
      <c r="BD1820" s="14">
        <v>185.59778138528139</v>
      </c>
      <c r="BE1820">
        <v>760</v>
      </c>
    </row>
    <row r="1821" spans="1:73" x14ac:dyDescent="0.25">
      <c r="A1821" s="2" t="s">
        <v>80</v>
      </c>
      <c r="B1821" s="31">
        <v>33525</v>
      </c>
      <c r="C1821" s="11"/>
      <c r="E1821">
        <v>406.44000000000005</v>
      </c>
      <c r="F1821">
        <v>0.25700000000000001</v>
      </c>
      <c r="G1821">
        <v>0.27575</v>
      </c>
      <c r="H1821">
        <v>0.27565000000000001</v>
      </c>
      <c r="I1821">
        <v>0.24460000000000001</v>
      </c>
      <c r="J1821">
        <v>0.23769999999999999</v>
      </c>
      <c r="K1821">
        <v>0.26800000000000002</v>
      </c>
      <c r="L1821">
        <v>0.26374999999999998</v>
      </c>
      <c r="M1821">
        <v>0.20974999999999999</v>
      </c>
      <c r="Q1821" s="14"/>
      <c r="R1821" s="14"/>
      <c r="S1821" s="14"/>
      <c r="T1821" s="14"/>
      <c r="U1821" s="14"/>
      <c r="V1821"/>
      <c r="AA1821" s="14"/>
      <c r="AE1821" s="14"/>
      <c r="AF1821" s="14"/>
      <c r="AG1821" s="14"/>
      <c r="AK1821" s="14"/>
      <c r="AL1821" s="14"/>
      <c r="AM1821" s="14"/>
      <c r="AN1821" s="14"/>
      <c r="AO1821" s="14"/>
      <c r="AP1821" s="14"/>
      <c r="AY1821" s="14"/>
      <c r="AZ1821" s="14"/>
      <c r="BA1821" s="14"/>
      <c r="BB1821" s="14"/>
      <c r="BC1821" s="14"/>
      <c r="BD1821" s="14"/>
    </row>
    <row r="1822" spans="1:73" x14ac:dyDescent="0.25">
      <c r="A1822" s="2" t="s">
        <v>80</v>
      </c>
      <c r="B1822" s="31">
        <v>33532</v>
      </c>
      <c r="C1822" s="11"/>
      <c r="E1822">
        <v>396.97</v>
      </c>
      <c r="F1822">
        <v>0.245</v>
      </c>
      <c r="G1822">
        <v>0.26755000000000001</v>
      </c>
      <c r="H1822">
        <v>0.26769999999999999</v>
      </c>
      <c r="I1822">
        <v>0.23874999999999999</v>
      </c>
      <c r="J1822">
        <v>0.23050000000000001</v>
      </c>
      <c r="K1822">
        <v>0.26269999999999999</v>
      </c>
      <c r="L1822">
        <v>0.26365</v>
      </c>
      <c r="M1822">
        <v>0.20899999999999999</v>
      </c>
      <c r="Q1822" s="14"/>
      <c r="R1822" s="14"/>
      <c r="S1822" s="14"/>
      <c r="T1822" s="14"/>
      <c r="U1822" s="14"/>
      <c r="V1822"/>
      <c r="AA1822" s="14"/>
      <c r="AE1822" s="14"/>
      <c r="AF1822" s="14"/>
      <c r="AG1822" s="14"/>
      <c r="AK1822" s="14"/>
      <c r="AL1822" s="14"/>
      <c r="AM1822" s="14"/>
      <c r="AN1822" s="14"/>
      <c r="AO1822" s="14"/>
      <c r="AP1822" s="14"/>
      <c r="AY1822" s="14"/>
      <c r="AZ1822" s="14"/>
      <c r="BA1822" s="14"/>
      <c r="BB1822" s="14"/>
      <c r="BC1822" s="14"/>
      <c r="BD1822" s="14"/>
    </row>
    <row r="1823" spans="1:73" x14ac:dyDescent="0.25">
      <c r="A1823" s="2" t="s">
        <v>80</v>
      </c>
      <c r="B1823" s="31">
        <v>33533</v>
      </c>
      <c r="C1823" s="11"/>
      <c r="Q1823" s="14"/>
      <c r="R1823" s="14">
        <v>589.625</v>
      </c>
      <c r="S1823" s="14"/>
      <c r="T1823" s="14"/>
      <c r="U1823" s="14"/>
      <c r="V1823"/>
      <c r="AA1823" s="14"/>
      <c r="AE1823" s="14"/>
      <c r="AF1823" s="14"/>
      <c r="AG1823" s="14"/>
      <c r="AJ1823">
        <v>7.7521683020000003</v>
      </c>
      <c r="AK1823" s="14"/>
      <c r="AL1823" s="14"/>
      <c r="AM1823" s="14">
        <v>287.60125142533172</v>
      </c>
      <c r="AN1823" s="14"/>
      <c r="AO1823" s="14"/>
      <c r="AP1823" s="14">
        <v>266.45650363924477</v>
      </c>
      <c r="AV1823">
        <v>205</v>
      </c>
      <c r="AY1823" s="14"/>
      <c r="AZ1823" s="14"/>
      <c r="BA1823" s="14"/>
      <c r="BB1823" s="14"/>
      <c r="BC1823" s="14"/>
      <c r="BD1823" s="14">
        <v>302.02374857466822</v>
      </c>
      <c r="BE1823">
        <v>650</v>
      </c>
    </row>
    <row r="1824" spans="1:73" x14ac:dyDescent="0.25">
      <c r="A1824" s="2" t="s">
        <v>80</v>
      </c>
      <c r="B1824" s="31">
        <v>33540</v>
      </c>
      <c r="C1824" s="11"/>
      <c r="E1824">
        <v>395.03</v>
      </c>
      <c r="F1824">
        <v>0.25800000000000001</v>
      </c>
      <c r="G1824">
        <v>0.27155000000000001</v>
      </c>
      <c r="H1824">
        <v>0.26369999999999999</v>
      </c>
      <c r="I1824">
        <v>0.2293</v>
      </c>
      <c r="J1824">
        <v>0.22635</v>
      </c>
      <c r="K1824">
        <v>0.25850000000000001</v>
      </c>
      <c r="L1824">
        <v>0.26200000000000001</v>
      </c>
      <c r="M1824">
        <v>0.20574999999999999</v>
      </c>
      <c r="Q1824" s="14"/>
      <c r="R1824" s="14"/>
      <c r="S1824" s="14"/>
      <c r="T1824" s="14"/>
      <c r="U1824" s="14"/>
      <c r="V1824"/>
      <c r="AA1824" s="14"/>
      <c r="AE1824" s="14"/>
      <c r="AF1824" s="14"/>
      <c r="AG1824" s="14"/>
      <c r="AK1824" s="14"/>
      <c r="AL1824" s="14"/>
      <c r="AM1824" s="14"/>
      <c r="AN1824" s="14"/>
      <c r="AO1824" s="14"/>
      <c r="AP1824" s="14"/>
      <c r="AY1824" s="14"/>
      <c r="AZ1824" s="14"/>
      <c r="BA1824" s="14"/>
      <c r="BB1824" s="14"/>
      <c r="BC1824" s="14"/>
      <c r="BD1824" s="14"/>
    </row>
    <row r="1825" spans="1:57" x14ac:dyDescent="0.25">
      <c r="A1825" s="2" t="s">
        <v>80</v>
      </c>
      <c r="B1825" s="31">
        <v>33546</v>
      </c>
      <c r="C1825" s="11"/>
      <c r="E1825">
        <v>404.17999999999995</v>
      </c>
      <c r="F1825">
        <v>0.28449999999999998</v>
      </c>
      <c r="G1825">
        <v>0.29244999999999999</v>
      </c>
      <c r="H1825">
        <v>0.26755000000000001</v>
      </c>
      <c r="I1825">
        <v>0.23164999999999999</v>
      </c>
      <c r="J1825">
        <v>0.21845000000000001</v>
      </c>
      <c r="K1825">
        <v>0.2581</v>
      </c>
      <c r="L1825">
        <v>0.26095000000000002</v>
      </c>
      <c r="M1825">
        <v>0.20724999999999999</v>
      </c>
      <c r="Q1825" s="14"/>
      <c r="R1825" s="14"/>
      <c r="S1825" s="14"/>
      <c r="T1825" s="14"/>
      <c r="U1825" s="14"/>
      <c r="V1825"/>
      <c r="AA1825" s="14"/>
      <c r="AE1825" s="14"/>
      <c r="AF1825" s="14"/>
      <c r="AG1825" s="14"/>
      <c r="AK1825" s="14"/>
      <c r="AL1825" s="14"/>
      <c r="AM1825" s="14"/>
      <c r="AN1825" s="14"/>
      <c r="AO1825" s="14"/>
      <c r="AP1825" s="14"/>
      <c r="AY1825" s="14"/>
      <c r="AZ1825" s="14"/>
      <c r="BA1825" s="14"/>
      <c r="BB1825" s="14"/>
      <c r="BC1825" s="14"/>
      <c r="BD1825" s="14"/>
    </row>
    <row r="1826" spans="1:57" x14ac:dyDescent="0.25">
      <c r="A1826" s="2" t="s">
        <v>80</v>
      </c>
      <c r="B1826" s="31">
        <v>33547</v>
      </c>
      <c r="C1826" s="11"/>
      <c r="Q1826" s="14">
        <v>20.823239999999998</v>
      </c>
      <c r="R1826" s="14">
        <v>963.05</v>
      </c>
      <c r="S1826" s="14"/>
      <c r="T1826" s="14"/>
      <c r="U1826" s="14"/>
      <c r="V1826"/>
      <c r="AA1826" s="14"/>
      <c r="AE1826" s="14"/>
      <c r="AF1826" s="14"/>
      <c r="AG1826" s="14">
        <v>4.5250000000000341</v>
      </c>
      <c r="AJ1826">
        <v>9.7284178820000005</v>
      </c>
      <c r="AK1826" s="14"/>
      <c r="AL1826" s="14"/>
      <c r="AM1826" s="14">
        <v>361.81232314506013</v>
      </c>
      <c r="AN1826" s="14"/>
      <c r="AO1826" s="14"/>
      <c r="AP1826" s="14">
        <v>268.71847668964944</v>
      </c>
      <c r="AV1826">
        <v>252.5</v>
      </c>
      <c r="AY1826" s="14"/>
      <c r="AZ1826" s="14"/>
      <c r="BA1826" s="14"/>
      <c r="BB1826" s="14"/>
      <c r="BC1826" s="14"/>
      <c r="BD1826" s="14">
        <v>596.7126768549399</v>
      </c>
      <c r="BE1826">
        <v>702.5</v>
      </c>
    </row>
    <row r="1827" spans="1:57" x14ac:dyDescent="0.25">
      <c r="A1827" s="2" t="s">
        <v>80</v>
      </c>
      <c r="B1827" s="31">
        <v>33553</v>
      </c>
      <c r="C1827" s="11"/>
      <c r="E1827">
        <v>400.12</v>
      </c>
      <c r="F1827">
        <v>0.27200000000000002</v>
      </c>
      <c r="G1827">
        <v>0.28510000000000002</v>
      </c>
      <c r="H1827">
        <v>0.27155000000000001</v>
      </c>
      <c r="I1827">
        <v>0.23100000000000001</v>
      </c>
      <c r="J1827">
        <v>0.21820000000000001</v>
      </c>
      <c r="K1827">
        <v>0.25850000000000001</v>
      </c>
      <c r="L1827">
        <v>0.2586</v>
      </c>
      <c r="M1827">
        <v>0.20565</v>
      </c>
      <c r="Q1827" s="14"/>
      <c r="R1827" s="14"/>
      <c r="S1827" s="14"/>
      <c r="T1827" s="14"/>
      <c r="U1827" s="14"/>
      <c r="V1827"/>
      <c r="AA1827" s="14"/>
      <c r="AE1827" s="14"/>
      <c r="AF1827" s="14"/>
      <c r="AG1827" s="14"/>
      <c r="AK1827" s="14"/>
      <c r="AL1827" s="14"/>
      <c r="AM1827" s="14"/>
      <c r="AN1827" s="14"/>
      <c r="AO1827" s="14"/>
      <c r="AP1827" s="14"/>
      <c r="AY1827" s="14"/>
      <c r="AZ1827" s="14"/>
      <c r="BA1827" s="14"/>
      <c r="BB1827" s="14"/>
      <c r="BC1827" s="14"/>
      <c r="BD1827" s="14"/>
    </row>
    <row r="1828" spans="1:57" x14ac:dyDescent="0.25">
      <c r="A1828" s="2" t="s">
        <v>80</v>
      </c>
      <c r="B1828" s="31">
        <v>33560</v>
      </c>
      <c r="C1828" s="11"/>
      <c r="E1828">
        <v>390.82</v>
      </c>
      <c r="F1828">
        <v>0.25950000000000001</v>
      </c>
      <c r="G1828">
        <v>0.27029999999999998</v>
      </c>
      <c r="H1828">
        <v>0.26085000000000003</v>
      </c>
      <c r="I1828">
        <v>0.22140000000000001</v>
      </c>
      <c r="J1828">
        <v>0.20974999999999999</v>
      </c>
      <c r="K1828">
        <v>0.25595000000000001</v>
      </c>
      <c r="L1828">
        <v>0.26624999999999999</v>
      </c>
      <c r="M1828">
        <v>0.21010000000000001</v>
      </c>
      <c r="Q1828" s="14"/>
      <c r="R1828" s="14"/>
      <c r="S1828" s="14"/>
      <c r="T1828" s="14"/>
      <c r="U1828" s="14"/>
      <c r="V1828"/>
      <c r="AA1828" s="14"/>
      <c r="AE1828" s="14"/>
      <c r="AF1828" s="14"/>
      <c r="AG1828" s="14"/>
      <c r="AK1828" s="14"/>
      <c r="AL1828" s="14"/>
      <c r="AM1828" s="14"/>
      <c r="AN1828" s="14"/>
      <c r="AO1828" s="14"/>
      <c r="AP1828" s="14"/>
      <c r="AY1828" s="14"/>
      <c r="AZ1828" s="14"/>
      <c r="BA1828" s="14"/>
      <c r="BB1828" s="14"/>
      <c r="BC1828" s="14"/>
      <c r="BD1828" s="14"/>
    </row>
    <row r="1829" spans="1:57" x14ac:dyDescent="0.25">
      <c r="A1829" s="2" t="s">
        <v>80</v>
      </c>
      <c r="B1829" s="31">
        <v>33561</v>
      </c>
      <c r="C1829" s="11"/>
      <c r="Q1829" s="14">
        <v>16.97469308980784</v>
      </c>
      <c r="R1829" s="14">
        <v>1307.0749999999998</v>
      </c>
      <c r="S1829" s="14">
        <v>209.2</v>
      </c>
      <c r="T1829" s="14">
        <v>1.5699999999999999E-2</v>
      </c>
      <c r="U1829" s="14">
        <v>3.3094000000000001</v>
      </c>
      <c r="V1829"/>
      <c r="AA1829" s="14">
        <v>0</v>
      </c>
      <c r="AE1829" s="14">
        <v>0.96</v>
      </c>
      <c r="AF1829" s="14">
        <v>3.7134999999999127E-2</v>
      </c>
      <c r="AG1829" s="14">
        <v>3.8499999999999091</v>
      </c>
      <c r="AJ1829">
        <v>7.4438309</v>
      </c>
      <c r="AK1829" s="14">
        <v>2.75E-2</v>
      </c>
      <c r="AL1829" s="14">
        <v>8.2226707149549405</v>
      </c>
      <c r="AM1829" s="14">
        <v>296.78687799745808</v>
      </c>
      <c r="AN1829" s="14"/>
      <c r="AO1829" s="14"/>
      <c r="AP1829" s="14">
        <v>252.25139523084727</v>
      </c>
      <c r="AV1829">
        <v>197.5</v>
      </c>
      <c r="AW1829">
        <v>3.28444</v>
      </c>
      <c r="AY1829" s="14">
        <v>254.63040113376925</v>
      </c>
      <c r="AZ1829" s="14"/>
      <c r="BA1829" s="14">
        <v>7.0499999999999998E-3</v>
      </c>
      <c r="BB1829" s="14">
        <v>5.5456149833543886</v>
      </c>
      <c r="BC1829" s="14"/>
      <c r="BD1829" s="14">
        <v>797.23812200254201</v>
      </c>
      <c r="BE1829">
        <v>622.5</v>
      </c>
    </row>
    <row r="1830" spans="1:57" x14ac:dyDescent="0.25">
      <c r="A1830" s="2" t="s">
        <v>80</v>
      </c>
      <c r="B1830" s="31">
        <v>33568</v>
      </c>
      <c r="C1830" s="11"/>
      <c r="Q1830" s="14">
        <v>16.518178530475922</v>
      </c>
      <c r="R1830" s="14">
        <v>1501.2750000000001</v>
      </c>
      <c r="S1830" s="14">
        <v>216.97499999999999</v>
      </c>
      <c r="T1830" s="14">
        <v>1.37E-2</v>
      </c>
      <c r="U1830" s="14">
        <v>2.9288249999999998</v>
      </c>
      <c r="V1830"/>
      <c r="AA1830" s="14">
        <v>0</v>
      </c>
      <c r="AE1830" s="14">
        <v>0.90500000000000003</v>
      </c>
      <c r="AF1830" s="14">
        <v>6.7077500000000623E-2</v>
      </c>
      <c r="AG1830" s="14">
        <v>7.4250000000000682</v>
      </c>
      <c r="AJ1830">
        <v>6.1079999999999997</v>
      </c>
      <c r="AK1830" s="14">
        <v>2.7199999999999998E-2</v>
      </c>
      <c r="AL1830" s="14">
        <v>6.8581049873941424</v>
      </c>
      <c r="AM1830" s="14">
        <v>252.83176271898637</v>
      </c>
      <c r="AN1830" s="14"/>
      <c r="AO1830" s="14"/>
      <c r="AP1830" s="14">
        <v>242.00101999184005</v>
      </c>
      <c r="AV1830">
        <v>197.5</v>
      </c>
      <c r="AW1830">
        <v>2.9725575000000002</v>
      </c>
      <c r="AY1830" s="14">
        <v>254.63040113376925</v>
      </c>
      <c r="AZ1830" s="14"/>
      <c r="BA1830" s="14">
        <v>6.6999999999999994E-3</v>
      </c>
      <c r="BB1830" s="14">
        <v>6.7700539087045062</v>
      </c>
      <c r="BC1830" s="14"/>
      <c r="BD1830" s="14">
        <v>1024.0432372810137</v>
      </c>
      <c r="BE1830">
        <v>530</v>
      </c>
    </row>
    <row r="1831" spans="1:57" x14ac:dyDescent="0.25">
      <c r="A1831" s="2" t="s">
        <v>80</v>
      </c>
      <c r="B1831" s="31">
        <v>33574</v>
      </c>
      <c r="C1831" s="11"/>
      <c r="E1831">
        <v>388.13</v>
      </c>
      <c r="F1831">
        <v>0.2535</v>
      </c>
      <c r="G1831">
        <v>0.29060000000000002</v>
      </c>
      <c r="H1831">
        <v>0.26390000000000002</v>
      </c>
      <c r="I1831">
        <v>0.21995000000000001</v>
      </c>
      <c r="J1831">
        <v>0.2011</v>
      </c>
      <c r="K1831">
        <v>0.24995000000000001</v>
      </c>
      <c r="L1831">
        <v>0.25900000000000001</v>
      </c>
      <c r="M1831">
        <v>0.20265</v>
      </c>
      <c r="Q1831" s="14">
        <v>23.224855658839076</v>
      </c>
      <c r="R1831" s="14">
        <v>1751.7750000000001</v>
      </c>
      <c r="S1831" s="14">
        <v>300.70000000000005</v>
      </c>
      <c r="T1831" s="14">
        <v>1.6800000000000002E-2</v>
      </c>
      <c r="U1831" s="14">
        <v>5.0774500000000007</v>
      </c>
      <c r="V1831"/>
      <c r="AA1831" s="14">
        <v>46.069598866230763</v>
      </c>
      <c r="AE1831" s="14">
        <v>1.0649999999999999</v>
      </c>
      <c r="AF1831" s="14">
        <v>5.7015000000000239E-2</v>
      </c>
      <c r="AG1831" s="14">
        <v>5.3500000000000227</v>
      </c>
      <c r="AJ1831">
        <v>6.1319999999999997</v>
      </c>
      <c r="AK1831" s="14">
        <v>3.295E-2</v>
      </c>
      <c r="AL1831" s="14">
        <v>9.177757720799093</v>
      </c>
      <c r="AM1831" s="14">
        <v>278.80272160160933</v>
      </c>
      <c r="AN1831" s="14"/>
      <c r="AO1831" s="14"/>
      <c r="AP1831" s="14">
        <v>220.28747782556923</v>
      </c>
      <c r="AV1831">
        <v>220</v>
      </c>
      <c r="AW1831">
        <v>5.0517599999999998</v>
      </c>
      <c r="AY1831" s="14">
        <v>254.63040113376925</v>
      </c>
      <c r="AZ1831" s="14"/>
      <c r="BA1831" s="14">
        <v>7.8499999999999993E-3</v>
      </c>
      <c r="BB1831" s="14">
        <v>9.0130328521978242</v>
      </c>
      <c r="BC1831" s="14"/>
      <c r="BD1831" s="14">
        <v>1166.9222783983907</v>
      </c>
      <c r="BE1831">
        <v>582.5</v>
      </c>
    </row>
    <row r="1832" spans="1:57" x14ac:dyDescent="0.25">
      <c r="A1832" s="2" t="s">
        <v>80</v>
      </c>
      <c r="B1832" s="31">
        <v>33581</v>
      </c>
      <c r="C1832" s="11"/>
      <c r="E1832">
        <v>398.44000000000005</v>
      </c>
      <c r="F1832">
        <v>0.29899999999999999</v>
      </c>
      <c r="G1832">
        <v>0.30330000000000001</v>
      </c>
      <c r="H1832">
        <v>0.27005000000000001</v>
      </c>
      <c r="I1832">
        <v>0.22195000000000001</v>
      </c>
      <c r="J1832">
        <v>0.19769999999999999</v>
      </c>
      <c r="K1832">
        <v>0.24579999999999999</v>
      </c>
      <c r="L1832">
        <v>0.25555</v>
      </c>
      <c r="M1832">
        <v>0.19885</v>
      </c>
      <c r="Q1832" s="14">
        <v>30.176561076084887</v>
      </c>
      <c r="R1832" s="14">
        <v>2299.75</v>
      </c>
      <c r="S1832" s="14">
        <v>465</v>
      </c>
      <c r="T1832" s="14">
        <v>1.67E-2</v>
      </c>
      <c r="U1832" s="14">
        <v>7.8278999999999996</v>
      </c>
      <c r="V1832"/>
      <c r="AA1832" s="14">
        <v>210.36959886623072</v>
      </c>
      <c r="AE1832" s="14">
        <v>1.06</v>
      </c>
      <c r="AF1832" s="14">
        <v>5.2419999999999273E-2</v>
      </c>
      <c r="AG1832" s="14">
        <v>4.9499999999999318</v>
      </c>
      <c r="AJ1832">
        <v>7.7640000000000002</v>
      </c>
      <c r="AK1832" s="14">
        <v>3.2599999999999997E-2</v>
      </c>
      <c r="AL1832" s="14">
        <v>10.742754078445811</v>
      </c>
      <c r="AM1832" s="14">
        <v>333.06652624967512</v>
      </c>
      <c r="AN1832" s="14"/>
      <c r="AO1832" s="14"/>
      <c r="AP1832" s="14">
        <v>235.44298537234044</v>
      </c>
      <c r="AV1832">
        <v>270</v>
      </c>
      <c r="AW1832">
        <v>7.7655000000000003</v>
      </c>
      <c r="AY1832" s="14">
        <v>254.63040113376925</v>
      </c>
      <c r="AZ1832" s="14"/>
      <c r="BA1832" s="14">
        <v>7.8499999999999993E-3</v>
      </c>
      <c r="BB1832" s="14">
        <v>11.662910979598024</v>
      </c>
      <c r="BC1832" s="14"/>
      <c r="BD1832" s="14">
        <v>1496.7334737503249</v>
      </c>
      <c r="BE1832">
        <v>650</v>
      </c>
    </row>
    <row r="1833" spans="1:57" x14ac:dyDescent="0.25">
      <c r="A1833" s="2" t="s">
        <v>80</v>
      </c>
      <c r="B1833" s="31">
        <v>33585</v>
      </c>
      <c r="C1833" s="11"/>
      <c r="Q1833" s="14">
        <v>26.043576015999484</v>
      </c>
      <c r="R1833" s="14">
        <v>2326.25</v>
      </c>
      <c r="S1833" s="14">
        <v>532.25</v>
      </c>
      <c r="T1833" s="14">
        <v>1.6400000000000001E-2</v>
      </c>
      <c r="U1833" s="14">
        <v>8.6236749999999986</v>
      </c>
      <c r="V1833"/>
      <c r="AA1833" s="14">
        <v>277.61959886623072</v>
      </c>
      <c r="AE1833" s="14">
        <v>1.0499999999999998</v>
      </c>
      <c r="AF1833" s="14">
        <v>8.3319999999999797E-2</v>
      </c>
      <c r="AG1833" s="14">
        <v>7.875</v>
      </c>
      <c r="AJ1833">
        <v>6.4950000000000001</v>
      </c>
      <c r="AK1833" s="14">
        <v>3.0199999999999994E-2</v>
      </c>
      <c r="AL1833" s="14">
        <v>8.7302550265740848</v>
      </c>
      <c r="AM1833" s="14">
        <v>289.08332865692591</v>
      </c>
      <c r="AN1833" s="14"/>
      <c r="AO1833" s="14"/>
      <c r="AP1833" s="14">
        <v>224.66223601170537</v>
      </c>
      <c r="AV1833">
        <v>332.5</v>
      </c>
      <c r="AW1833">
        <v>8.7288999999999994</v>
      </c>
      <c r="AY1833" s="14">
        <v>254.63040113376925</v>
      </c>
      <c r="AZ1833" s="14"/>
      <c r="BA1833" s="14">
        <v>5.7499999999999999E-3</v>
      </c>
      <c r="BB1833" s="14">
        <v>8.5477346187346015</v>
      </c>
      <c r="BC1833" s="14"/>
      <c r="BD1833" s="14">
        <v>1497.0416713430739</v>
      </c>
      <c r="BE1833">
        <v>660</v>
      </c>
    </row>
    <row r="1834" spans="1:57" x14ac:dyDescent="0.25">
      <c r="A1834" s="2" t="s">
        <v>80</v>
      </c>
      <c r="B1834" s="31">
        <v>33588</v>
      </c>
      <c r="C1834" s="11"/>
      <c r="E1834">
        <v>399.9</v>
      </c>
      <c r="F1834">
        <v>0.28249999999999997</v>
      </c>
      <c r="G1834">
        <v>0.30835000000000001</v>
      </c>
      <c r="H1834">
        <v>0.27955000000000002</v>
      </c>
      <c r="I1834">
        <v>0.22789999999999999</v>
      </c>
      <c r="J1834">
        <v>0.20144999999999999</v>
      </c>
      <c r="K1834">
        <v>0.24575</v>
      </c>
      <c r="L1834">
        <v>0.25390000000000001</v>
      </c>
      <c r="M1834">
        <v>0.2001</v>
      </c>
      <c r="Q1834" s="14"/>
      <c r="R1834" s="14"/>
      <c r="S1834" s="14"/>
      <c r="T1834" s="14"/>
      <c r="U1834" s="14"/>
      <c r="V1834"/>
      <c r="AA1834" s="14"/>
      <c r="AE1834" s="14"/>
      <c r="AF1834" s="14"/>
      <c r="AG1834" s="14"/>
      <c r="AK1834" s="14"/>
      <c r="AL1834" s="14"/>
      <c r="AM1834" s="14"/>
      <c r="AN1834" s="14"/>
      <c r="AO1834" s="14"/>
      <c r="AP1834" s="14"/>
      <c r="AY1834" s="14"/>
      <c r="AZ1834" s="14"/>
      <c r="BA1834" s="14"/>
      <c r="BB1834" s="14"/>
      <c r="BC1834" s="14"/>
      <c r="BD1834" s="14"/>
    </row>
    <row r="1835" spans="1:57" x14ac:dyDescent="0.25">
      <c r="A1835" s="2" t="s">
        <v>80</v>
      </c>
      <c r="B1835" s="31">
        <v>33590</v>
      </c>
      <c r="C1835" s="11"/>
      <c r="Q1835" s="14">
        <v>25.673543055451866</v>
      </c>
      <c r="R1835" s="14">
        <v>2224.7749999999996</v>
      </c>
      <c r="S1835" s="14">
        <v>552</v>
      </c>
      <c r="T1835" s="14">
        <v>1.5600000000000001E-2</v>
      </c>
      <c r="U1835" s="14">
        <v>8.6065500000000004</v>
      </c>
      <c r="V1835"/>
      <c r="AA1835" s="14">
        <v>297.36959886623072</v>
      </c>
      <c r="AE1835" s="14">
        <v>1.2650000000000001</v>
      </c>
      <c r="AF1835" s="14">
        <v>6.4599999999999949E-2</v>
      </c>
      <c r="AG1835" s="14">
        <v>5.125</v>
      </c>
      <c r="AJ1835">
        <v>6.3639999999999999</v>
      </c>
      <c r="AK1835" s="14">
        <v>2.9649999999999999E-2</v>
      </c>
      <c r="AL1835" s="14">
        <v>8.9393535466453748</v>
      </c>
      <c r="AM1835" s="14">
        <v>301.05781254357851</v>
      </c>
      <c r="AN1835" s="14"/>
      <c r="AO1835" s="14"/>
      <c r="AP1835" s="14">
        <v>211.87529539794821</v>
      </c>
      <c r="AW1835">
        <v>8.6112000000000002</v>
      </c>
      <c r="AY1835" s="14">
        <v>254.63040113376925</v>
      </c>
      <c r="AZ1835" s="14"/>
      <c r="BA1835" s="14">
        <v>5.7999999999999996E-3</v>
      </c>
      <c r="BB1835" s="14">
        <v>7.926234687247244</v>
      </c>
      <c r="BC1835" s="14"/>
      <c r="BD1835" s="14">
        <v>1366.5921874564215</v>
      </c>
      <c r="BE1835">
        <v>570</v>
      </c>
    </row>
    <row r="1836" spans="1:57" x14ac:dyDescent="0.25">
      <c r="A1836" s="2" t="s">
        <v>80</v>
      </c>
      <c r="B1836" s="31">
        <v>33595</v>
      </c>
      <c r="C1836" s="11"/>
      <c r="E1836">
        <v>380.27000000000004</v>
      </c>
      <c r="F1836">
        <v>0.24349999999999999</v>
      </c>
      <c r="G1836">
        <v>0.28225</v>
      </c>
      <c r="H1836">
        <v>0.26405000000000001</v>
      </c>
      <c r="I1836">
        <v>0.21815000000000001</v>
      </c>
      <c r="J1836">
        <v>0.19800000000000001</v>
      </c>
      <c r="K1836">
        <v>0.2422</v>
      </c>
      <c r="L1836">
        <v>0.25490000000000002</v>
      </c>
      <c r="M1836">
        <v>0.1983</v>
      </c>
      <c r="Q1836" s="14">
        <v>26.051316182118509</v>
      </c>
      <c r="R1836" s="14">
        <v>2313.7000000000003</v>
      </c>
      <c r="S1836" s="14">
        <v>693.5</v>
      </c>
      <c r="T1836" s="14">
        <v>1.635E-2</v>
      </c>
      <c r="U1836" s="14">
        <v>11.215875</v>
      </c>
      <c r="V1836"/>
      <c r="AA1836" s="14">
        <v>438.86959886623072</v>
      </c>
      <c r="AE1836" s="14">
        <v>1.1400000000000001</v>
      </c>
      <c r="AF1836" s="14">
        <v>8.5525000000000406E-2</v>
      </c>
      <c r="AG1836" s="14">
        <v>7.3250000000000455</v>
      </c>
      <c r="AJ1836">
        <v>5.93</v>
      </c>
      <c r="AK1836" s="14">
        <v>2.7800000000000002E-2</v>
      </c>
      <c r="AL1836" s="14">
        <v>7.42109459107769</v>
      </c>
      <c r="AM1836" s="14">
        <v>267.99170433129348</v>
      </c>
      <c r="AN1836" s="14"/>
      <c r="AO1836" s="14"/>
      <c r="AP1836" s="14">
        <v>221.11453140161274</v>
      </c>
      <c r="AW1836">
        <v>11.338725</v>
      </c>
      <c r="AY1836" s="14">
        <v>254.63040113376925</v>
      </c>
      <c r="AZ1836" s="14"/>
      <c r="BA1836" s="14">
        <v>5.4000000000000003E-3</v>
      </c>
      <c r="BB1836" s="14">
        <v>7.1923015260921126</v>
      </c>
      <c r="BC1836" s="14"/>
      <c r="BD1836" s="14">
        <v>1344.8832956687065</v>
      </c>
      <c r="BE1836">
        <v>575</v>
      </c>
    </row>
    <row r="1837" spans="1:57" x14ac:dyDescent="0.25">
      <c r="A1837" s="2" t="s">
        <v>80</v>
      </c>
      <c r="B1837" s="31">
        <v>33602</v>
      </c>
      <c r="C1837" s="11"/>
      <c r="E1837">
        <v>385.9</v>
      </c>
      <c r="F1837">
        <v>0.28199999999999997</v>
      </c>
      <c r="G1837">
        <v>0.29239999999999999</v>
      </c>
      <c r="H1837">
        <v>0.26224999999999998</v>
      </c>
      <c r="I1837">
        <v>0.2107</v>
      </c>
      <c r="J1837">
        <v>0.19155</v>
      </c>
      <c r="K1837">
        <v>0.24015</v>
      </c>
      <c r="L1837">
        <v>0.25359999999999999</v>
      </c>
      <c r="M1837">
        <v>0.19685</v>
      </c>
      <c r="Q1837" s="14">
        <v>20.07075129576306</v>
      </c>
      <c r="R1837" s="14">
        <v>2315.5499999999997</v>
      </c>
      <c r="S1837" s="14">
        <v>856.25</v>
      </c>
      <c r="T1837" s="14">
        <v>1.9050000000000001E-2</v>
      </c>
      <c r="U1837" s="14">
        <v>16.104225</v>
      </c>
      <c r="V1837"/>
      <c r="AA1837" s="14">
        <v>601.61959886623072</v>
      </c>
      <c r="AE1837" s="14">
        <v>1.08</v>
      </c>
      <c r="AF1837" s="14">
        <v>8.1269999999999759E-2</v>
      </c>
      <c r="AG1837" s="14">
        <v>12.999999999999886</v>
      </c>
      <c r="AJ1837">
        <v>3.9769999999999999</v>
      </c>
      <c r="AK1837" s="14">
        <v>2.4700000000000003E-2</v>
      </c>
      <c r="AL1837" s="14">
        <v>1.427045399061033</v>
      </c>
      <c r="AM1837" s="14">
        <v>185.82946675982083</v>
      </c>
      <c r="AN1837" s="14"/>
      <c r="AO1837" s="14"/>
      <c r="AP1837" s="14">
        <v>215.44985920610409</v>
      </c>
      <c r="AW1837">
        <v>16.311562500000001</v>
      </c>
      <c r="AY1837" s="14">
        <v>254.63040113376925</v>
      </c>
      <c r="AZ1837" s="14"/>
      <c r="BA1837" s="14">
        <v>4.3E-3</v>
      </c>
      <c r="BB1837" s="14">
        <v>2.1789169953051641</v>
      </c>
      <c r="BC1837" s="14"/>
      <c r="BD1837" s="14">
        <v>1260.4705332401793</v>
      </c>
      <c r="BE1837">
        <v>512.5</v>
      </c>
    </row>
    <row r="1838" spans="1:57" x14ac:dyDescent="0.25">
      <c r="A1838" s="2" t="s">
        <v>80</v>
      </c>
      <c r="B1838" s="31">
        <v>33609</v>
      </c>
      <c r="C1838" s="11"/>
      <c r="E1838">
        <v>388.87</v>
      </c>
      <c r="F1838">
        <v>0.26</v>
      </c>
      <c r="G1838">
        <v>0.29630000000000001</v>
      </c>
      <c r="H1838">
        <v>0.26565</v>
      </c>
      <c r="I1838">
        <v>0.22470000000000001</v>
      </c>
      <c r="J1838">
        <v>0.19844999999999999</v>
      </c>
      <c r="K1838">
        <v>0.24349999999999999</v>
      </c>
      <c r="L1838">
        <v>0.25390000000000001</v>
      </c>
      <c r="M1838">
        <v>0.20185</v>
      </c>
      <c r="Q1838" s="14">
        <v>32.70966631327299</v>
      </c>
      <c r="R1838" s="14">
        <v>2595.6999999999998</v>
      </c>
      <c r="S1838" s="14">
        <v>1138</v>
      </c>
      <c r="T1838" s="14">
        <v>1.7899999999999999E-2</v>
      </c>
      <c r="U1838" s="14">
        <v>20.370200000000001</v>
      </c>
      <c r="V1838"/>
      <c r="AA1838" s="14">
        <v>883.36959886623072</v>
      </c>
      <c r="AE1838" s="14">
        <v>1.2949999999999999</v>
      </c>
      <c r="AF1838" s="14">
        <v>0.19930749999999947</v>
      </c>
      <c r="AG1838" s="14">
        <v>15.424999999999955</v>
      </c>
      <c r="AJ1838">
        <v>3.72</v>
      </c>
      <c r="AK1838" s="14">
        <v>2.3250000000000003E-2</v>
      </c>
      <c r="AL1838" s="14">
        <v>4.286981455160376</v>
      </c>
      <c r="AM1838" s="14">
        <v>184.33694117584645</v>
      </c>
      <c r="AN1838" s="14"/>
      <c r="AO1838" s="14"/>
      <c r="AP1838" s="14">
        <v>201.54768074630732</v>
      </c>
      <c r="AW1838">
        <v>20.370200000000001</v>
      </c>
      <c r="AY1838" s="14">
        <v>254.63040113376925</v>
      </c>
      <c r="AZ1838" s="14"/>
      <c r="BA1838" s="14">
        <v>5.6000000000000008E-3</v>
      </c>
      <c r="BB1838" s="14">
        <v>6.972615289579509</v>
      </c>
      <c r="BC1838" s="14"/>
      <c r="BD1838" s="14">
        <v>1257.9380588241536</v>
      </c>
      <c r="BE1838">
        <v>572.5</v>
      </c>
    </row>
    <row r="1839" spans="1:57" x14ac:dyDescent="0.25">
      <c r="A1839" s="2" t="s">
        <v>80</v>
      </c>
      <c r="B1839" s="31">
        <v>33613</v>
      </c>
      <c r="C1839" s="11"/>
      <c r="Q1839" s="14"/>
      <c r="R1839" s="14">
        <v>2551.75</v>
      </c>
      <c r="S1839" s="14">
        <v>1214</v>
      </c>
      <c r="T1839" s="14">
        <v>2.0400000000000001E-2</v>
      </c>
      <c r="U1839" s="14">
        <v>24.576000000000001</v>
      </c>
      <c r="V1839"/>
      <c r="AA1839" s="14">
        <v>959.36959886623072</v>
      </c>
      <c r="AE1839" s="14"/>
      <c r="AF1839" s="14"/>
      <c r="AG1839" s="14">
        <v>10</v>
      </c>
      <c r="AJ1839">
        <v>0.77400000000000002</v>
      </c>
      <c r="AK1839" s="14">
        <v>2.29E-2</v>
      </c>
      <c r="AL1839" s="14"/>
      <c r="AM1839" s="14"/>
      <c r="AN1839" s="14"/>
      <c r="AO1839" s="14"/>
      <c r="AP1839" s="14">
        <v>126.66666666666666</v>
      </c>
      <c r="AW1839">
        <v>24.765599999999999</v>
      </c>
      <c r="AY1839" s="14">
        <v>254.63040113376925</v>
      </c>
      <c r="AZ1839" s="14"/>
      <c r="BA1839" s="14">
        <v>5.1999999999999998E-3</v>
      </c>
      <c r="BB1839" s="14"/>
      <c r="BC1839" s="14"/>
      <c r="BD1839" s="14"/>
      <c r="BE1839">
        <v>605</v>
      </c>
    </row>
    <row r="1840" spans="1:57" x14ac:dyDescent="0.25">
      <c r="A1840" s="2" t="s">
        <v>80</v>
      </c>
      <c r="B1840" s="31">
        <v>33616</v>
      </c>
      <c r="C1840" s="11"/>
      <c r="E1840">
        <v>382.33</v>
      </c>
      <c r="F1840">
        <v>0.2465</v>
      </c>
      <c r="G1840">
        <v>0.2964</v>
      </c>
      <c r="H1840">
        <v>0.26719999999999999</v>
      </c>
      <c r="I1840">
        <v>0.21909999999999999</v>
      </c>
      <c r="J1840">
        <v>0.19364999999999999</v>
      </c>
      <c r="K1840">
        <v>0.23945</v>
      </c>
      <c r="L1840">
        <v>0.25319999999999998</v>
      </c>
      <c r="M1840">
        <v>0.19614999999999999</v>
      </c>
      <c r="Q1840" s="14"/>
      <c r="R1840" s="14"/>
      <c r="S1840" s="14"/>
      <c r="T1840" s="14"/>
      <c r="U1840" s="14"/>
      <c r="V1840"/>
      <c r="AA1840" s="14"/>
      <c r="AE1840" s="14"/>
      <c r="AF1840" s="14"/>
      <c r="AG1840" s="14"/>
      <c r="AK1840" s="14"/>
      <c r="AL1840" s="14"/>
      <c r="AM1840" s="14"/>
      <c r="AN1840" s="14"/>
      <c r="AO1840" s="14"/>
      <c r="AP1840" s="14"/>
      <c r="AY1840" s="14"/>
      <c r="AZ1840" s="14"/>
      <c r="BA1840" s="14"/>
      <c r="BB1840" s="14"/>
      <c r="BC1840" s="14"/>
      <c r="BD1840" s="14"/>
    </row>
    <row r="1841" spans="1:57" x14ac:dyDescent="0.25">
      <c r="A1841" s="2" t="s">
        <v>80</v>
      </c>
      <c r="B1841" s="31">
        <v>33618</v>
      </c>
      <c r="C1841" s="11"/>
      <c r="Q1841" s="14"/>
      <c r="R1841" s="14">
        <v>2369.5</v>
      </c>
      <c r="S1841" s="14">
        <v>1161.5</v>
      </c>
      <c r="T1841" s="14">
        <v>0.02</v>
      </c>
      <c r="U1841" s="14">
        <v>23.261199999999999</v>
      </c>
      <c r="V1841"/>
      <c r="AA1841" s="14">
        <v>906.86959886623072</v>
      </c>
      <c r="AE1841" s="14"/>
      <c r="AF1841" s="14"/>
      <c r="AG1841" s="14"/>
      <c r="AK1841" s="14"/>
      <c r="AL1841" s="14"/>
      <c r="AM1841" s="14"/>
      <c r="AN1841" s="14"/>
      <c r="AO1841" s="14"/>
      <c r="AP1841" s="14"/>
      <c r="AW1841">
        <v>23.23</v>
      </c>
      <c r="AY1841" s="14">
        <v>254.63040113376925</v>
      </c>
      <c r="AZ1841" s="14"/>
      <c r="BA1841" s="14"/>
      <c r="BB1841" s="14"/>
      <c r="BC1841" s="14"/>
      <c r="BD1841" s="14"/>
    </row>
    <row r="1842" spans="1:57" x14ac:dyDescent="0.25">
      <c r="A1842" s="2" t="s">
        <v>80</v>
      </c>
      <c r="B1842" s="31">
        <v>33623</v>
      </c>
      <c r="C1842" s="11" t="s">
        <v>833</v>
      </c>
      <c r="E1842">
        <v>359.47</v>
      </c>
      <c r="F1842">
        <v>0.22450000000000001</v>
      </c>
      <c r="G1842">
        <v>0.26024999999999998</v>
      </c>
      <c r="H1842">
        <v>0.25109999999999999</v>
      </c>
      <c r="I1842">
        <v>0.20219999999999999</v>
      </c>
      <c r="J1842">
        <v>0.18315000000000001</v>
      </c>
      <c r="K1842">
        <v>0.2341</v>
      </c>
      <c r="L1842">
        <v>0.24909999999999999</v>
      </c>
      <c r="M1842">
        <v>0.19295000000000001</v>
      </c>
      <c r="Q1842" s="14"/>
      <c r="R1842" s="29">
        <v>2164.5073807548588</v>
      </c>
      <c r="S1842" s="14"/>
      <c r="T1842" s="14"/>
      <c r="U1842" s="14"/>
      <c r="V1842"/>
      <c r="W1842">
        <v>3.6534399999999995E-2</v>
      </c>
      <c r="Y1842">
        <v>21889.932467834005</v>
      </c>
      <c r="AA1842">
        <v>799.73554875283457</v>
      </c>
      <c r="AE1842" s="14"/>
      <c r="AF1842" s="14"/>
      <c r="AG1842" s="14"/>
      <c r="AK1842" s="14"/>
      <c r="AL1842" s="14"/>
      <c r="AM1842" s="14"/>
      <c r="AN1842" s="14"/>
      <c r="AO1842" s="14"/>
      <c r="AP1842" s="14"/>
      <c r="AQ1842" t="s">
        <v>925</v>
      </c>
      <c r="AY1842" s="14"/>
      <c r="AZ1842" s="14"/>
      <c r="BA1842" s="14"/>
      <c r="BB1842" s="14"/>
      <c r="BC1842" s="14"/>
      <c r="BD1842" s="14"/>
    </row>
    <row r="1843" spans="1:57" x14ac:dyDescent="0.25">
      <c r="A1843" s="2" t="s">
        <v>282</v>
      </c>
      <c r="B1843" s="31">
        <v>33483</v>
      </c>
      <c r="C1843" s="11"/>
      <c r="E1843">
        <v>409.48</v>
      </c>
      <c r="F1843">
        <v>0.2485</v>
      </c>
      <c r="G1843">
        <v>0.24945000000000001</v>
      </c>
      <c r="H1843">
        <v>0.23794999999999999</v>
      </c>
      <c r="I1843">
        <v>0.25119999999999998</v>
      </c>
      <c r="J1843">
        <v>0.26669999999999999</v>
      </c>
      <c r="K1843">
        <v>0.26350000000000001</v>
      </c>
      <c r="L1843">
        <v>0.23130000000000001</v>
      </c>
      <c r="M1843">
        <v>0.29880000000000001</v>
      </c>
      <c r="Q1843" s="14"/>
      <c r="R1843" s="29">
        <v>2266.290214209665</v>
      </c>
      <c r="S1843" s="14"/>
      <c r="T1843" s="14"/>
      <c r="U1843" s="14"/>
      <c r="V1843"/>
      <c r="AA1843" s="14"/>
      <c r="AE1843" s="14"/>
      <c r="AF1843" s="14"/>
      <c r="AG1843" s="14"/>
      <c r="AK1843" s="14"/>
      <c r="AL1843" s="14"/>
      <c r="AM1843" s="14"/>
      <c r="AN1843" s="14"/>
      <c r="AO1843" s="14"/>
      <c r="AP1843" s="14"/>
      <c r="AY1843" s="14"/>
      <c r="AZ1843" s="14"/>
      <c r="BA1843" s="14"/>
      <c r="BB1843" s="14"/>
      <c r="BC1843" s="14"/>
      <c r="BD1843" s="14"/>
    </row>
    <row r="1844" spans="1:57" x14ac:dyDescent="0.25">
      <c r="A1844" s="2" t="s">
        <v>282</v>
      </c>
      <c r="B1844" s="31">
        <v>33491</v>
      </c>
      <c r="C1844" s="11"/>
      <c r="E1844">
        <v>400.79</v>
      </c>
      <c r="F1844">
        <v>0.224</v>
      </c>
      <c r="G1844">
        <v>0.23915</v>
      </c>
      <c r="H1844">
        <v>0.23014999999999999</v>
      </c>
      <c r="I1844">
        <v>0.25059999999999999</v>
      </c>
      <c r="J1844">
        <v>0.26284999999999997</v>
      </c>
      <c r="K1844">
        <v>0.26540000000000002</v>
      </c>
      <c r="L1844">
        <v>0.23064999999999999</v>
      </c>
      <c r="M1844">
        <v>0.30114999999999997</v>
      </c>
      <c r="Q1844" s="14"/>
      <c r="R1844" s="29">
        <v>2145.8417127916118</v>
      </c>
      <c r="S1844" s="14"/>
      <c r="T1844" s="14"/>
      <c r="U1844" s="14"/>
      <c r="V1844"/>
      <c r="AA1844" s="14"/>
      <c r="AE1844" s="14"/>
      <c r="AF1844" s="14"/>
      <c r="AG1844" s="14"/>
      <c r="AK1844" s="14"/>
      <c r="AL1844" s="14"/>
      <c r="AM1844" s="14"/>
      <c r="AN1844" s="14"/>
      <c r="AO1844" s="14"/>
      <c r="AP1844" s="14"/>
      <c r="AY1844" s="14"/>
      <c r="AZ1844" s="14"/>
      <c r="BA1844" s="14"/>
      <c r="BB1844" s="14"/>
      <c r="BC1844" s="14"/>
      <c r="BD1844" s="14"/>
    </row>
    <row r="1845" spans="1:57" x14ac:dyDescent="0.25">
      <c r="A1845" s="2" t="s">
        <v>282</v>
      </c>
      <c r="B1845" s="31">
        <v>33497</v>
      </c>
      <c r="C1845" s="11"/>
      <c r="E1845">
        <v>394.16999999999996</v>
      </c>
      <c r="F1845">
        <v>0.21149999999999999</v>
      </c>
      <c r="G1845">
        <v>0.23005</v>
      </c>
      <c r="H1845">
        <v>0.22935</v>
      </c>
      <c r="I1845">
        <v>0.24445</v>
      </c>
      <c r="J1845">
        <v>0.26079999999999998</v>
      </c>
      <c r="K1845">
        <v>0.26340000000000002</v>
      </c>
      <c r="L1845">
        <v>0.2291</v>
      </c>
      <c r="M1845">
        <v>0.30220000000000002</v>
      </c>
      <c r="Q1845" s="14"/>
      <c r="R1845" s="29">
        <v>1620.1078994236957</v>
      </c>
      <c r="S1845" s="14"/>
      <c r="T1845" s="14"/>
      <c r="U1845" s="14"/>
      <c r="V1845"/>
      <c r="AA1845" s="14"/>
      <c r="AE1845" s="14"/>
      <c r="AF1845" s="14"/>
      <c r="AG1845" s="14"/>
      <c r="AK1845" s="14"/>
      <c r="AL1845" s="14"/>
      <c r="AM1845" s="14"/>
      <c r="AN1845" s="14"/>
      <c r="AO1845" s="14"/>
      <c r="AP1845" s="14"/>
      <c r="AY1845" s="14"/>
      <c r="AZ1845" s="14"/>
      <c r="BA1845" s="14"/>
      <c r="BB1845" s="14"/>
      <c r="BC1845" s="14"/>
      <c r="BD1845" s="14"/>
    </row>
    <row r="1846" spans="1:57" x14ac:dyDescent="0.25">
      <c r="A1846" s="2" t="s">
        <v>282</v>
      </c>
      <c r="B1846" s="31">
        <v>33504</v>
      </c>
      <c r="C1846" s="11"/>
      <c r="E1846">
        <v>391.14000000000004</v>
      </c>
      <c r="F1846">
        <v>0.2</v>
      </c>
      <c r="G1846">
        <v>0.22955</v>
      </c>
      <c r="H1846">
        <v>0.22885</v>
      </c>
      <c r="I1846">
        <v>0.24390000000000001</v>
      </c>
      <c r="J1846">
        <v>0.26029999999999998</v>
      </c>
      <c r="K1846">
        <v>0.26284999999999997</v>
      </c>
      <c r="L1846">
        <v>0.22864999999999999</v>
      </c>
      <c r="M1846">
        <v>0.30159999999999998</v>
      </c>
      <c r="Q1846" s="14"/>
      <c r="R1846" s="29">
        <v>1243.8978697201424</v>
      </c>
      <c r="S1846" s="14"/>
      <c r="T1846" s="14"/>
      <c r="U1846" s="14"/>
      <c r="V1846"/>
      <c r="AA1846" s="14"/>
      <c r="AE1846" s="14"/>
      <c r="AF1846" s="14"/>
      <c r="AG1846" s="14"/>
      <c r="AK1846" s="14"/>
      <c r="AL1846" s="14"/>
      <c r="AM1846" s="14"/>
      <c r="AN1846" s="14"/>
      <c r="AO1846" s="14"/>
      <c r="AP1846" s="14"/>
      <c r="AY1846" s="14"/>
      <c r="AZ1846" s="14"/>
      <c r="BA1846" s="14"/>
      <c r="BB1846" s="14"/>
      <c r="BC1846" s="14"/>
      <c r="BD1846" s="14"/>
    </row>
    <row r="1847" spans="1:57" x14ac:dyDescent="0.25">
      <c r="A1847" s="2" t="s">
        <v>282</v>
      </c>
      <c r="B1847" s="31">
        <v>33505</v>
      </c>
      <c r="C1847" s="11"/>
      <c r="Q1847" s="14"/>
      <c r="R1847" s="29">
        <v>1338.9072283163516</v>
      </c>
      <c r="S1847" s="14"/>
      <c r="T1847" s="14"/>
      <c r="U1847" s="14"/>
      <c r="V1847"/>
      <c r="AA1847" s="14"/>
      <c r="AE1847" s="14"/>
      <c r="AF1847" s="14"/>
      <c r="AG1847" s="14"/>
      <c r="AJ1847">
        <v>2.3896118820000001</v>
      </c>
      <c r="AK1847" s="14"/>
      <c r="AL1847" s="14"/>
      <c r="AM1847" s="14">
        <v>111.5107745138039</v>
      </c>
      <c r="AN1847" s="14"/>
      <c r="AO1847" s="14"/>
      <c r="AP1847" s="14">
        <v>214.08289068135616</v>
      </c>
      <c r="AV1847">
        <v>212.5</v>
      </c>
      <c r="AY1847" s="14"/>
      <c r="AZ1847" s="14"/>
      <c r="BA1847" s="14"/>
      <c r="BB1847" s="14"/>
      <c r="BC1847" s="14"/>
      <c r="BD1847" s="14">
        <v>72.189225486196108</v>
      </c>
      <c r="BE1847">
        <v>695</v>
      </c>
    </row>
    <row r="1848" spans="1:57" x14ac:dyDescent="0.25">
      <c r="A1848" s="2" t="s">
        <v>282</v>
      </c>
      <c r="B1848" s="31">
        <v>33512</v>
      </c>
      <c r="C1848" s="11"/>
      <c r="E1848">
        <v>370.48</v>
      </c>
      <c r="F1848">
        <v>0.17899999999999999</v>
      </c>
      <c r="G1848">
        <v>0.1966</v>
      </c>
      <c r="H1848">
        <v>0.21099999999999999</v>
      </c>
      <c r="I1848">
        <v>0.2326</v>
      </c>
      <c r="J1848">
        <v>0.24975</v>
      </c>
      <c r="K1848">
        <v>0.25779999999999997</v>
      </c>
      <c r="L1848">
        <v>0.2261</v>
      </c>
      <c r="M1848">
        <v>0.29954999999999998</v>
      </c>
      <c r="Q1848" s="14"/>
      <c r="R1848" s="29">
        <v>1569.5531299082804</v>
      </c>
      <c r="S1848" s="14"/>
      <c r="T1848" s="14"/>
      <c r="U1848" s="14"/>
      <c r="V1848"/>
      <c r="AA1848" s="14"/>
      <c r="AE1848" s="14"/>
      <c r="AF1848" s="14"/>
      <c r="AG1848" s="14"/>
      <c r="AK1848" s="14"/>
      <c r="AL1848" s="14"/>
      <c r="AM1848" s="14"/>
      <c r="AN1848" s="14"/>
      <c r="AO1848" s="14"/>
      <c r="AP1848" s="14"/>
      <c r="AY1848" s="14"/>
      <c r="AZ1848" s="14"/>
      <c r="BA1848" s="14"/>
      <c r="BB1848" s="14"/>
      <c r="BC1848" s="14"/>
      <c r="BD1848" s="14"/>
    </row>
    <row r="1849" spans="1:57" x14ac:dyDescent="0.25">
      <c r="A1849" s="2" t="s">
        <v>282</v>
      </c>
      <c r="B1849" s="31">
        <v>33519</v>
      </c>
      <c r="C1849" s="11"/>
      <c r="E1849">
        <v>358.56000000000006</v>
      </c>
      <c r="F1849">
        <v>0.15</v>
      </c>
      <c r="G1849">
        <v>0.18285000000000001</v>
      </c>
      <c r="H1849">
        <v>0.19885</v>
      </c>
      <c r="I1849">
        <v>0.23200000000000001</v>
      </c>
      <c r="J1849">
        <v>0.24629999999999999</v>
      </c>
      <c r="K1849">
        <v>0.25714999999999999</v>
      </c>
      <c r="L1849">
        <v>0.2233</v>
      </c>
      <c r="M1849">
        <v>0.30235000000000001</v>
      </c>
      <c r="Q1849" s="14"/>
      <c r="R1849" s="29">
        <v>1952.1901740426151</v>
      </c>
      <c r="S1849" s="14"/>
      <c r="T1849" s="14"/>
      <c r="U1849" s="14"/>
      <c r="V1849"/>
      <c r="AA1849" s="14"/>
      <c r="AE1849" s="14"/>
      <c r="AF1849" s="14"/>
      <c r="AG1849" s="14"/>
      <c r="AK1849" s="14"/>
      <c r="AL1849" s="14"/>
      <c r="AM1849" s="14"/>
      <c r="AN1849" s="14"/>
      <c r="AO1849" s="14"/>
      <c r="AP1849" s="14"/>
      <c r="AY1849" s="14"/>
      <c r="AZ1849" s="14"/>
      <c r="BA1849" s="14"/>
      <c r="BB1849" s="14"/>
      <c r="BC1849" s="14"/>
      <c r="BD1849" s="14"/>
    </row>
    <row r="1850" spans="1:57" x14ac:dyDescent="0.25">
      <c r="A1850" s="2" t="s">
        <v>282</v>
      </c>
      <c r="B1850" s="31">
        <v>33521</v>
      </c>
      <c r="C1850" s="11"/>
      <c r="Q1850" s="14"/>
      <c r="R1850" s="29">
        <v>2179.6248573955354</v>
      </c>
      <c r="S1850" s="14"/>
      <c r="T1850" s="14"/>
      <c r="U1850" s="14"/>
      <c r="V1850"/>
      <c r="AA1850" s="14"/>
      <c r="AE1850" s="14"/>
      <c r="AF1850" s="14"/>
      <c r="AG1850" s="14"/>
      <c r="AJ1850">
        <v>5.2471551649999997</v>
      </c>
      <c r="AK1850" s="14"/>
      <c r="AL1850" s="14"/>
      <c r="AM1850" s="14">
        <v>190.03289930555553</v>
      </c>
      <c r="AN1850" s="14"/>
      <c r="AO1850" s="14"/>
      <c r="AP1850" s="14">
        <v>274.41318926974668</v>
      </c>
      <c r="AV1850">
        <v>222.5</v>
      </c>
      <c r="AY1850" s="14"/>
      <c r="AZ1850" s="14"/>
      <c r="BA1850" s="14"/>
      <c r="BB1850" s="14"/>
      <c r="BC1850" s="14"/>
      <c r="BD1850" s="14">
        <v>182.16710069444446</v>
      </c>
      <c r="BE1850">
        <v>687.5</v>
      </c>
    </row>
    <row r="1851" spans="1:57" x14ac:dyDescent="0.25">
      <c r="A1851" s="2" t="s">
        <v>282</v>
      </c>
      <c r="B1851" s="31">
        <v>33525</v>
      </c>
      <c r="C1851" s="11"/>
      <c r="E1851">
        <v>362.49</v>
      </c>
      <c r="F1851">
        <v>0.18049999999999999</v>
      </c>
      <c r="G1851">
        <v>0.19175</v>
      </c>
      <c r="H1851">
        <v>0.19700000000000001</v>
      </c>
      <c r="I1851">
        <v>0.22575000000000001</v>
      </c>
      <c r="J1851">
        <v>0.24049999999999999</v>
      </c>
      <c r="K1851">
        <v>0.25380000000000003</v>
      </c>
      <c r="L1851">
        <v>0.22245000000000001</v>
      </c>
      <c r="M1851">
        <v>0.30070000000000002</v>
      </c>
      <c r="Q1851" s="14"/>
      <c r="R1851" s="29">
        <v>2117.0510892814873</v>
      </c>
      <c r="S1851" s="14"/>
      <c r="T1851" s="14"/>
      <c r="U1851" s="14"/>
      <c r="V1851"/>
      <c r="AA1851" s="14"/>
      <c r="AE1851" s="14"/>
      <c r="AF1851" s="14"/>
      <c r="AG1851" s="14"/>
      <c r="AK1851" s="14"/>
      <c r="AL1851" s="14"/>
      <c r="AM1851" s="14"/>
      <c r="AN1851" s="14"/>
      <c r="AO1851" s="14"/>
      <c r="AP1851" s="14"/>
      <c r="AY1851" s="14"/>
      <c r="AZ1851" s="14"/>
      <c r="BA1851" s="14"/>
      <c r="BB1851" s="14"/>
      <c r="BC1851" s="14"/>
      <c r="BD1851" s="14"/>
    </row>
    <row r="1852" spans="1:57" x14ac:dyDescent="0.25">
      <c r="A1852" s="2" t="s">
        <v>282</v>
      </c>
      <c r="B1852" s="31">
        <v>33532</v>
      </c>
      <c r="C1852" s="11"/>
      <c r="E1852">
        <v>373.46000000000004</v>
      </c>
      <c r="F1852">
        <v>0.20499999999999999</v>
      </c>
      <c r="G1852">
        <v>0.22775000000000001</v>
      </c>
      <c r="H1852">
        <v>0.2019</v>
      </c>
      <c r="I1852">
        <v>0.22445000000000001</v>
      </c>
      <c r="J1852">
        <v>0.2364</v>
      </c>
      <c r="K1852">
        <v>0.2525</v>
      </c>
      <c r="L1852">
        <v>0.21959999999999999</v>
      </c>
      <c r="M1852">
        <v>0.29970000000000002</v>
      </c>
      <c r="Q1852" s="14"/>
      <c r="R1852" s="29">
        <v>969.87855784618216</v>
      </c>
      <c r="S1852" s="14"/>
      <c r="T1852" s="14"/>
      <c r="U1852" s="14"/>
      <c r="V1852"/>
      <c r="AA1852" s="14"/>
      <c r="AE1852" s="14"/>
      <c r="AF1852" s="14"/>
      <c r="AG1852" s="14"/>
      <c r="AK1852" s="14"/>
      <c r="AL1852" s="14"/>
      <c r="AM1852" s="14"/>
      <c r="AN1852" s="14"/>
      <c r="AO1852" s="14"/>
      <c r="AP1852" s="14"/>
      <c r="AY1852" s="14"/>
      <c r="AZ1852" s="14"/>
      <c r="BA1852" s="14"/>
      <c r="BB1852" s="14"/>
      <c r="BC1852" s="14"/>
      <c r="BD1852" s="14"/>
    </row>
    <row r="1853" spans="1:57" x14ac:dyDescent="0.25">
      <c r="A1853" s="2" t="s">
        <v>282</v>
      </c>
      <c r="B1853" s="31">
        <v>33533</v>
      </c>
      <c r="C1853" s="11"/>
      <c r="Q1853" s="14"/>
      <c r="R1853" s="29">
        <v>1962.8623815778597</v>
      </c>
      <c r="S1853" s="14"/>
      <c r="T1853" s="14"/>
      <c r="U1853" s="14"/>
      <c r="V1853"/>
      <c r="AA1853" s="14"/>
      <c r="AE1853" s="14"/>
      <c r="AF1853" s="14"/>
      <c r="AG1853" s="14"/>
      <c r="AJ1853">
        <v>6.5258925049999998</v>
      </c>
      <c r="AK1853" s="14"/>
      <c r="AL1853" s="14"/>
      <c r="AM1853" s="14">
        <v>258.45360260376964</v>
      </c>
      <c r="AN1853" s="14"/>
      <c r="AO1853" s="14"/>
      <c r="AP1853" s="14">
        <v>251.67745027558112</v>
      </c>
      <c r="AV1853">
        <v>265</v>
      </c>
      <c r="AY1853" s="14"/>
      <c r="AZ1853" s="14"/>
      <c r="BA1853" s="14"/>
      <c r="BB1853" s="14"/>
      <c r="BC1853" s="14"/>
      <c r="BD1853" s="14">
        <v>360.02139739623038</v>
      </c>
      <c r="BE1853">
        <v>727.5</v>
      </c>
    </row>
    <row r="1854" spans="1:57" x14ac:dyDescent="0.25">
      <c r="A1854" s="2" t="s">
        <v>282</v>
      </c>
      <c r="B1854" s="31">
        <v>33540</v>
      </c>
      <c r="C1854" s="11"/>
      <c r="E1854">
        <v>381.44</v>
      </c>
      <c r="F1854">
        <v>0.23200000000000001</v>
      </c>
      <c r="G1854">
        <v>0.24475</v>
      </c>
      <c r="H1854">
        <v>0.20845</v>
      </c>
      <c r="I1854">
        <v>0.2271</v>
      </c>
      <c r="J1854">
        <v>0.22925000000000001</v>
      </c>
      <c r="K1854">
        <v>0.2485</v>
      </c>
      <c r="L1854">
        <v>0.21859999999999999</v>
      </c>
      <c r="M1854">
        <v>0.29854999999999998</v>
      </c>
      <c r="Q1854" s="14"/>
      <c r="R1854" s="14"/>
      <c r="S1854" s="14"/>
      <c r="T1854" s="14"/>
      <c r="U1854" s="14"/>
      <c r="V1854"/>
      <c r="AA1854" s="14"/>
      <c r="AE1854" s="14"/>
      <c r="AF1854" s="14"/>
      <c r="AG1854" s="14"/>
      <c r="AK1854" s="14"/>
      <c r="AL1854" s="14"/>
      <c r="AM1854" s="14"/>
      <c r="AN1854" s="14"/>
      <c r="AO1854" s="14"/>
      <c r="AP1854" s="14"/>
      <c r="AY1854" s="14"/>
      <c r="AZ1854" s="14"/>
      <c r="BA1854" s="14"/>
      <c r="BB1854" s="14"/>
      <c r="BC1854" s="14"/>
      <c r="BD1854" s="14"/>
    </row>
    <row r="1855" spans="1:57" x14ac:dyDescent="0.25">
      <c r="A1855" s="2" t="s">
        <v>282</v>
      </c>
      <c r="B1855" s="31">
        <v>33546</v>
      </c>
      <c r="C1855" s="11"/>
      <c r="E1855">
        <v>391.71999999999997</v>
      </c>
      <c r="F1855">
        <v>0.27</v>
      </c>
      <c r="G1855">
        <v>0.25824999999999998</v>
      </c>
      <c r="H1855">
        <v>0.21804999999999999</v>
      </c>
      <c r="I1855">
        <v>0.22359999999999999</v>
      </c>
      <c r="J1855">
        <v>0.22969999999999999</v>
      </c>
      <c r="K1855">
        <v>0.2467</v>
      </c>
      <c r="L1855">
        <v>0.21410000000000001</v>
      </c>
      <c r="M1855">
        <v>0.29820000000000002</v>
      </c>
      <c r="Q1855" s="14"/>
      <c r="R1855" s="14"/>
      <c r="S1855" s="14"/>
      <c r="T1855" s="14"/>
      <c r="U1855" s="14"/>
      <c r="V1855"/>
      <c r="AA1855" s="14"/>
      <c r="AE1855" s="14"/>
      <c r="AF1855" s="14"/>
      <c r="AG1855" s="14"/>
      <c r="AK1855" s="14"/>
      <c r="AL1855" s="14"/>
      <c r="AM1855" s="14"/>
      <c r="AN1855" s="14"/>
      <c r="AO1855" s="14"/>
      <c r="AP1855" s="14"/>
      <c r="AY1855" s="14"/>
      <c r="AZ1855" s="14"/>
      <c r="BA1855" s="14"/>
      <c r="BB1855" s="14"/>
      <c r="BC1855" s="14"/>
      <c r="BD1855" s="14"/>
    </row>
    <row r="1856" spans="1:57" x14ac:dyDescent="0.25">
      <c r="A1856" s="2" t="s">
        <v>282</v>
      </c>
      <c r="B1856" s="31">
        <v>33547</v>
      </c>
      <c r="C1856" s="11"/>
      <c r="Q1856" s="14">
        <v>15.971</v>
      </c>
      <c r="R1856" s="14">
        <v>862.875</v>
      </c>
      <c r="S1856" s="14"/>
      <c r="T1856" s="14"/>
      <c r="U1856" s="14"/>
      <c r="V1856"/>
      <c r="AA1856" s="14"/>
      <c r="AE1856" s="14"/>
      <c r="AF1856" s="14"/>
      <c r="AG1856" s="14">
        <v>2.0749999999999886</v>
      </c>
      <c r="AJ1856">
        <v>6.0510919300000001</v>
      </c>
      <c r="AK1856" s="14"/>
      <c r="AL1856" s="14"/>
      <c r="AM1856" s="14">
        <v>245.94302995733085</v>
      </c>
      <c r="AN1856" s="14"/>
      <c r="AO1856" s="14"/>
      <c r="AP1856" s="14">
        <v>242.12543053960962</v>
      </c>
      <c r="AV1856">
        <v>197.5</v>
      </c>
      <c r="AY1856" s="14"/>
      <c r="AZ1856" s="14"/>
      <c r="BA1856" s="14"/>
      <c r="BB1856" s="14"/>
      <c r="BC1856" s="14"/>
      <c r="BD1856" s="14">
        <v>614.85697004266922</v>
      </c>
      <c r="BE1856">
        <v>592.5</v>
      </c>
    </row>
    <row r="1857" spans="1:57" x14ac:dyDescent="0.25">
      <c r="A1857" s="2" t="s">
        <v>282</v>
      </c>
      <c r="B1857" s="31">
        <v>33553</v>
      </c>
      <c r="C1857" s="11"/>
      <c r="E1857">
        <v>391.24</v>
      </c>
      <c r="F1857">
        <v>0.26050000000000001</v>
      </c>
      <c r="G1857">
        <v>0.25819999999999999</v>
      </c>
      <c r="H1857">
        <v>0.22055</v>
      </c>
      <c r="I1857">
        <v>0.23005</v>
      </c>
      <c r="J1857">
        <v>0.23175000000000001</v>
      </c>
      <c r="K1857">
        <v>0.24395</v>
      </c>
      <c r="L1857">
        <v>0.21609999999999999</v>
      </c>
      <c r="M1857">
        <v>0.29509999999999997</v>
      </c>
      <c r="Q1857" s="14"/>
      <c r="R1857" s="14"/>
      <c r="S1857" s="14"/>
      <c r="T1857" s="14"/>
      <c r="U1857" s="14"/>
      <c r="V1857"/>
      <c r="AA1857" s="14"/>
      <c r="AE1857" s="14"/>
      <c r="AF1857" s="14"/>
      <c r="AG1857" s="14"/>
      <c r="AK1857" s="14"/>
      <c r="AL1857" s="14"/>
      <c r="AM1857" s="14"/>
      <c r="AN1857" s="14"/>
      <c r="AO1857" s="14"/>
      <c r="AP1857" s="14"/>
      <c r="AY1857" s="14"/>
      <c r="AZ1857" s="14"/>
      <c r="BA1857" s="14"/>
      <c r="BB1857" s="14"/>
      <c r="BC1857" s="14"/>
      <c r="BD1857" s="14"/>
    </row>
    <row r="1858" spans="1:57" x14ac:dyDescent="0.25">
      <c r="A1858" s="2" t="s">
        <v>282</v>
      </c>
      <c r="B1858" s="31">
        <v>33560</v>
      </c>
      <c r="C1858" s="11"/>
      <c r="E1858">
        <v>389.46000000000004</v>
      </c>
      <c r="F1858">
        <v>0.255</v>
      </c>
      <c r="G1858">
        <v>0.2495</v>
      </c>
      <c r="H1858">
        <v>0.22145000000000001</v>
      </c>
      <c r="I1858">
        <v>0.23164999999999999</v>
      </c>
      <c r="J1858">
        <v>0.23185</v>
      </c>
      <c r="K1858">
        <v>0.24374999999999999</v>
      </c>
      <c r="L1858">
        <v>0.21834999999999999</v>
      </c>
      <c r="M1858">
        <v>0.29575000000000001</v>
      </c>
      <c r="Q1858" s="14"/>
      <c r="R1858" s="14"/>
      <c r="S1858" s="14"/>
      <c r="T1858" s="14"/>
      <c r="U1858" s="14"/>
      <c r="V1858"/>
      <c r="AA1858" s="14"/>
      <c r="AE1858" s="14"/>
      <c r="AF1858" s="14"/>
      <c r="AG1858" s="14"/>
      <c r="AK1858" s="14"/>
      <c r="AL1858" s="14"/>
      <c r="AM1858" s="14"/>
      <c r="AN1858" s="14"/>
      <c r="AO1858" s="14"/>
      <c r="AP1858" s="14"/>
      <c r="AY1858" s="14"/>
      <c r="AZ1858" s="14"/>
      <c r="BA1858" s="14"/>
      <c r="BB1858" s="14"/>
      <c r="BC1858" s="14"/>
      <c r="BD1858" s="14"/>
    </row>
    <row r="1859" spans="1:57" x14ac:dyDescent="0.25">
      <c r="A1859" s="2" t="s">
        <v>282</v>
      </c>
      <c r="B1859" s="31">
        <v>33561</v>
      </c>
      <c r="C1859" s="11"/>
      <c r="Q1859" s="14">
        <v>19.244575495718735</v>
      </c>
      <c r="R1859" s="14">
        <v>1501.1</v>
      </c>
      <c r="S1859" s="14">
        <v>236.42500000000001</v>
      </c>
      <c r="T1859" s="14">
        <v>1.5899999999999997E-2</v>
      </c>
      <c r="U1859" s="14">
        <v>3.76132</v>
      </c>
      <c r="V1859"/>
      <c r="AA1859" s="14">
        <v>0</v>
      </c>
      <c r="AE1859" s="14">
        <v>0.82499999999999996</v>
      </c>
      <c r="AF1859" s="14">
        <v>2.6969999999999571E-2</v>
      </c>
      <c r="AG1859" s="14">
        <v>3.1749999999999545</v>
      </c>
      <c r="AJ1859">
        <v>6.9612062379999999</v>
      </c>
      <c r="AK1859" s="14">
        <v>2.9050000000000003E-2</v>
      </c>
      <c r="AL1859" s="14">
        <v>7.9268047718503833</v>
      </c>
      <c r="AM1859" s="14">
        <v>273.72788012706405</v>
      </c>
      <c r="AN1859" s="14"/>
      <c r="AO1859" s="14"/>
      <c r="AP1859" s="14">
        <v>251.41345485440644</v>
      </c>
      <c r="AV1859">
        <v>257.5</v>
      </c>
      <c r="AW1859">
        <v>3.7591575000000002</v>
      </c>
      <c r="AY1859" s="14">
        <v>264.11945836444204</v>
      </c>
      <c r="AZ1859" s="14"/>
      <c r="BA1859" s="14">
        <v>8.0000000000000002E-3</v>
      </c>
      <c r="BB1859" s="14">
        <v>7.7393693415415283</v>
      </c>
      <c r="BC1859" s="14"/>
      <c r="BD1859" s="14">
        <v>987.77211987293595</v>
      </c>
      <c r="BE1859">
        <v>727.5</v>
      </c>
    </row>
    <row r="1860" spans="1:57" x14ac:dyDescent="0.25">
      <c r="A1860" s="2" t="s">
        <v>282</v>
      </c>
      <c r="B1860" s="31">
        <v>33568</v>
      </c>
      <c r="C1860" s="11"/>
      <c r="Q1860" s="14">
        <v>19.868761666002214</v>
      </c>
      <c r="R1860" s="14">
        <v>1662.8</v>
      </c>
      <c r="S1860" s="14">
        <v>254.7</v>
      </c>
      <c r="T1860" s="14">
        <v>1.37E-2</v>
      </c>
      <c r="U1860" s="14">
        <v>3.5285899999999994</v>
      </c>
      <c r="V1860"/>
      <c r="AA1860" s="14">
        <v>14.890270817778969</v>
      </c>
      <c r="AE1860" s="14">
        <v>0.875</v>
      </c>
      <c r="AF1860" s="14">
        <v>4.4655000000000195E-2</v>
      </c>
      <c r="AG1860" s="14">
        <v>5.1000000000000227</v>
      </c>
      <c r="AJ1860">
        <v>6.3319999999999999</v>
      </c>
      <c r="AK1860" s="14">
        <v>2.895E-2</v>
      </c>
      <c r="AL1860" s="14">
        <v>7.7737768853193829</v>
      </c>
      <c r="AM1860" s="14">
        <v>265.55880836785877</v>
      </c>
      <c r="AN1860" s="14"/>
      <c r="AO1860" s="14"/>
      <c r="AP1860" s="14">
        <v>240.4960418513698</v>
      </c>
      <c r="AV1860">
        <v>227.5</v>
      </c>
      <c r="AW1860">
        <v>3.4893900000000002</v>
      </c>
      <c r="AY1860" s="14">
        <v>264.11945836444204</v>
      </c>
      <c r="AZ1860" s="14"/>
      <c r="BA1860" s="14">
        <v>7.6500000000000005E-3</v>
      </c>
      <c r="BB1860" s="14">
        <v>8.708143640663085</v>
      </c>
      <c r="BC1860" s="14"/>
      <c r="BD1860" s="14">
        <v>1137.4411916321412</v>
      </c>
      <c r="BE1860">
        <v>630</v>
      </c>
    </row>
    <row r="1861" spans="1:57" x14ac:dyDescent="0.25">
      <c r="A1861" s="2" t="s">
        <v>282</v>
      </c>
      <c r="B1861" s="31">
        <v>33574</v>
      </c>
      <c r="C1861" s="11"/>
      <c r="E1861">
        <v>392.51</v>
      </c>
      <c r="F1861">
        <v>0.25700000000000001</v>
      </c>
      <c r="G1861">
        <v>0.26315</v>
      </c>
      <c r="H1861">
        <v>0.23205000000000001</v>
      </c>
      <c r="I1861">
        <v>0.24679999999999999</v>
      </c>
      <c r="J1861">
        <v>0.22750000000000001</v>
      </c>
      <c r="K1861">
        <v>0.23995</v>
      </c>
      <c r="L1861">
        <v>0.20635000000000001</v>
      </c>
      <c r="M1861">
        <v>0.28975000000000001</v>
      </c>
      <c r="Q1861" s="14">
        <v>19.247639641735489</v>
      </c>
      <c r="R1861" s="14">
        <v>1647.375</v>
      </c>
      <c r="S1861" s="14">
        <v>302.45000000000005</v>
      </c>
      <c r="T1861" s="14">
        <v>1.7299999999999999E-2</v>
      </c>
      <c r="U1861" s="14">
        <v>5.20228</v>
      </c>
      <c r="V1861"/>
      <c r="AA1861" s="14">
        <v>38.330541635557978</v>
      </c>
      <c r="AE1861" s="14">
        <v>0.89</v>
      </c>
      <c r="AF1861" s="14">
        <v>4.227999999999979E-2</v>
      </c>
      <c r="AG1861" s="14">
        <v>4.7749999999999773</v>
      </c>
      <c r="AJ1861">
        <v>4.3860000000000001</v>
      </c>
      <c r="AK1861" s="14">
        <v>3.0899999999999997E-2</v>
      </c>
      <c r="AL1861" s="14">
        <v>7.1482068964781531</v>
      </c>
      <c r="AM1861" s="14">
        <v>230.77319509325852</v>
      </c>
      <c r="AN1861" s="14"/>
      <c r="AO1861" s="14"/>
      <c r="AP1861" s="14">
        <v>192.84074910975193</v>
      </c>
      <c r="AV1861">
        <v>192.5</v>
      </c>
      <c r="AW1861">
        <v>5.2323849999999998</v>
      </c>
      <c r="AY1861" s="14">
        <v>264.11945836444204</v>
      </c>
      <c r="AZ1861" s="14"/>
      <c r="BA1861" s="14">
        <v>6.2999999999999992E-3</v>
      </c>
      <c r="BB1861" s="14">
        <v>6.9355202469848187</v>
      </c>
      <c r="BC1861" s="14"/>
      <c r="BD1861" s="14">
        <v>1109.3768049067412</v>
      </c>
      <c r="BE1861">
        <v>577.5</v>
      </c>
    </row>
    <row r="1862" spans="1:57" x14ac:dyDescent="0.25">
      <c r="A1862" s="2" t="s">
        <v>282</v>
      </c>
      <c r="B1862" s="31">
        <v>33581</v>
      </c>
      <c r="C1862" s="11"/>
      <c r="E1862">
        <v>402.39</v>
      </c>
      <c r="F1862">
        <v>0.29199999999999998</v>
      </c>
      <c r="G1862">
        <v>0.2707</v>
      </c>
      <c r="H1862">
        <v>0.2407</v>
      </c>
      <c r="I1862">
        <v>0.25314999999999999</v>
      </c>
      <c r="J1862">
        <v>0.22739999999999999</v>
      </c>
      <c r="K1862">
        <v>0.23594999999999999</v>
      </c>
      <c r="L1862">
        <v>0.20699999999999999</v>
      </c>
      <c r="M1862">
        <v>0.28505000000000003</v>
      </c>
      <c r="Q1862" s="14">
        <v>24.971693497375327</v>
      </c>
      <c r="R1862" s="14">
        <v>2025.9749999999999</v>
      </c>
      <c r="S1862" s="14">
        <v>459.92499999999995</v>
      </c>
      <c r="T1862" s="14">
        <v>1.5650000000000001E-2</v>
      </c>
      <c r="U1862" s="14">
        <v>7.2045199999999987</v>
      </c>
      <c r="V1862"/>
      <c r="AA1862" s="14">
        <v>195.80554163555794</v>
      </c>
      <c r="AE1862" s="14">
        <v>1.1299999999999999</v>
      </c>
      <c r="AF1862" s="14">
        <v>3.4182499999999741E-2</v>
      </c>
      <c r="AG1862" s="14">
        <v>3.0249999999999773</v>
      </c>
      <c r="AJ1862">
        <v>5.1829999999999998</v>
      </c>
      <c r="AK1862" s="14">
        <v>3.1449999999999999E-2</v>
      </c>
      <c r="AL1862" s="14">
        <v>7.8083759646422379</v>
      </c>
      <c r="AM1862" s="14">
        <v>247.74128911554553</v>
      </c>
      <c r="AN1862" s="14"/>
      <c r="AO1862" s="14"/>
      <c r="AP1862" s="14">
        <v>207.43286148315309</v>
      </c>
      <c r="AV1862">
        <v>260</v>
      </c>
      <c r="AW1862">
        <v>7.1978262500000003</v>
      </c>
      <c r="AY1862" s="14">
        <v>264.11945836444204</v>
      </c>
      <c r="AZ1862" s="14"/>
      <c r="BA1862" s="14">
        <v>7.5500000000000003E-3</v>
      </c>
      <c r="BB1862" s="14">
        <v>9.9251242352591529</v>
      </c>
      <c r="BC1862" s="14"/>
      <c r="BD1862" s="14">
        <v>1315.2837108844546</v>
      </c>
      <c r="BE1862">
        <v>637.5</v>
      </c>
    </row>
    <row r="1863" spans="1:57" x14ac:dyDescent="0.25">
      <c r="A1863" s="2" t="s">
        <v>282</v>
      </c>
      <c r="B1863" s="31">
        <v>33585</v>
      </c>
      <c r="C1863" s="11"/>
      <c r="Q1863" s="14">
        <v>19.286051434383435</v>
      </c>
      <c r="R1863" s="14">
        <v>1656.9749999999999</v>
      </c>
      <c r="S1863" s="14">
        <v>413.75</v>
      </c>
      <c r="T1863" s="14">
        <v>1.8349999999999998E-2</v>
      </c>
      <c r="U1863" s="14">
        <v>7.5866249999999997</v>
      </c>
      <c r="V1863"/>
      <c r="AA1863" s="14">
        <v>149.63054163555796</v>
      </c>
      <c r="AE1863" s="14">
        <v>0.95500000000000007</v>
      </c>
      <c r="AF1863" s="14">
        <v>4.6664999999999832E-2</v>
      </c>
      <c r="AG1863" s="14">
        <v>4.8999999999999773</v>
      </c>
      <c r="AJ1863">
        <v>4.3479999999999999</v>
      </c>
      <c r="AK1863" s="14">
        <v>2.9300000000000003E-2</v>
      </c>
      <c r="AL1863" s="14">
        <v>5.6507923525217505</v>
      </c>
      <c r="AM1863" s="14">
        <v>192.85980725330205</v>
      </c>
      <c r="AN1863" s="14"/>
      <c r="AO1863" s="14"/>
      <c r="AP1863" s="14">
        <v>224.75238025923159</v>
      </c>
      <c r="AV1863">
        <v>205</v>
      </c>
      <c r="AW1863">
        <v>7.5923125000000002</v>
      </c>
      <c r="AY1863" s="14">
        <v>264.11945836444204</v>
      </c>
      <c r="AZ1863" s="14"/>
      <c r="BA1863" s="14">
        <v>5.7499999999999999E-3</v>
      </c>
      <c r="BB1863" s="14">
        <v>5.9973547713720547</v>
      </c>
      <c r="BC1863" s="14"/>
      <c r="BD1863" s="14">
        <v>1045.465192746698</v>
      </c>
      <c r="BE1863">
        <v>540</v>
      </c>
    </row>
    <row r="1864" spans="1:57" x14ac:dyDescent="0.25">
      <c r="A1864" s="2" t="s">
        <v>282</v>
      </c>
      <c r="B1864" s="31">
        <v>33588</v>
      </c>
      <c r="C1864" s="11"/>
      <c r="E1864">
        <v>408.15</v>
      </c>
      <c r="F1864">
        <v>0.28199999999999997</v>
      </c>
      <c r="G1864">
        <v>0.27825</v>
      </c>
      <c r="H1864">
        <v>0.24890000000000001</v>
      </c>
      <c r="I1864">
        <v>0.26640000000000003</v>
      </c>
      <c r="J1864">
        <v>0.2336</v>
      </c>
      <c r="K1864">
        <v>0.23715</v>
      </c>
      <c r="L1864">
        <v>0.20910000000000001</v>
      </c>
      <c r="M1864">
        <v>0.28534999999999999</v>
      </c>
      <c r="Q1864" s="14"/>
      <c r="R1864" s="14"/>
      <c r="S1864" s="14"/>
      <c r="T1864" s="14"/>
      <c r="U1864" s="14"/>
      <c r="V1864"/>
      <c r="AA1864" s="14"/>
      <c r="AE1864" s="14"/>
      <c r="AF1864" s="14"/>
      <c r="AG1864" s="14"/>
      <c r="AK1864" s="14"/>
      <c r="AL1864" s="14"/>
      <c r="AM1864" s="14"/>
      <c r="AN1864" s="14"/>
      <c r="AO1864" s="14"/>
      <c r="AP1864" s="14"/>
      <c r="AY1864" s="14"/>
      <c r="AZ1864" s="14"/>
      <c r="BA1864" s="14"/>
      <c r="BB1864" s="14"/>
      <c r="BC1864" s="14"/>
      <c r="BD1864" s="14"/>
    </row>
    <row r="1865" spans="1:57" x14ac:dyDescent="0.25">
      <c r="A1865" s="2" t="s">
        <v>282</v>
      </c>
      <c r="B1865" s="31">
        <v>33590</v>
      </c>
      <c r="C1865" s="11"/>
      <c r="Q1865" s="14">
        <v>23.245946960515795</v>
      </c>
      <c r="R1865" s="14">
        <v>2054.3500000000004</v>
      </c>
      <c r="S1865" s="14">
        <v>610.25</v>
      </c>
      <c r="T1865" s="14">
        <v>1.575E-2</v>
      </c>
      <c r="U1865" s="14">
        <v>9.6717999999999993</v>
      </c>
      <c r="V1865"/>
      <c r="AA1865" s="14">
        <v>346.13054163555796</v>
      </c>
      <c r="AE1865" s="14">
        <v>1.1950000000000001</v>
      </c>
      <c r="AF1865" s="14">
        <v>4.7117499999999216E-2</v>
      </c>
      <c r="AG1865" s="14">
        <v>3.8249999999999318</v>
      </c>
      <c r="AJ1865">
        <v>4.5510000000000002</v>
      </c>
      <c r="AK1865" s="14">
        <v>2.7999999999999997E-2</v>
      </c>
      <c r="AL1865" s="14">
        <v>6.2953610939268208</v>
      </c>
      <c r="AM1865" s="14">
        <v>226.34073934364392</v>
      </c>
      <c r="AN1865" s="14"/>
      <c r="AO1865" s="14"/>
      <c r="AP1865" s="14">
        <v>202.11429446912825</v>
      </c>
      <c r="AW1865">
        <v>9.6114374999999992</v>
      </c>
      <c r="AY1865" s="14">
        <v>264.11945836444204</v>
      </c>
      <c r="AZ1865" s="14"/>
      <c r="BA1865" s="14">
        <v>5.9000000000000007E-3</v>
      </c>
      <c r="BB1865" s="14">
        <v>7.1267681252357606</v>
      </c>
      <c r="BC1865" s="14"/>
      <c r="BD1865" s="14">
        <v>1213.9342606563562</v>
      </c>
      <c r="BE1865">
        <v>575</v>
      </c>
    </row>
    <row r="1866" spans="1:57" x14ac:dyDescent="0.25">
      <c r="A1866" s="2" t="s">
        <v>282</v>
      </c>
      <c r="B1866" s="31">
        <v>33595</v>
      </c>
      <c r="C1866" s="11"/>
      <c r="E1866">
        <v>391.45999999999992</v>
      </c>
      <c r="F1866">
        <v>0.23499999999999999</v>
      </c>
      <c r="G1866">
        <v>0.2591</v>
      </c>
      <c r="H1866">
        <v>0.24049999999999999</v>
      </c>
      <c r="I1866">
        <v>0.26064999999999999</v>
      </c>
      <c r="J1866">
        <v>0.23485</v>
      </c>
      <c r="K1866">
        <v>0.23719999999999999</v>
      </c>
      <c r="L1866">
        <v>0.20610000000000001</v>
      </c>
      <c r="M1866">
        <v>0.28389999999999999</v>
      </c>
      <c r="Q1866" s="14">
        <v>26.967721420228639</v>
      </c>
      <c r="R1866" s="14">
        <v>2337.1999999999998</v>
      </c>
      <c r="S1866" s="14">
        <v>799.25</v>
      </c>
      <c r="T1866" s="14">
        <v>1.7849999999999998E-2</v>
      </c>
      <c r="U1866" s="14">
        <v>14.188649999999999</v>
      </c>
      <c r="V1866"/>
      <c r="AA1866" s="14">
        <v>535.13054163555796</v>
      </c>
      <c r="AE1866" s="14">
        <v>1.145</v>
      </c>
      <c r="AF1866" s="14">
        <v>8.8304999999999551E-2</v>
      </c>
      <c r="AG1866" s="14">
        <v>8.1749999999999545</v>
      </c>
      <c r="AJ1866">
        <v>4.1820000000000004</v>
      </c>
      <c r="AK1866" s="14">
        <v>2.7050000000000001E-2</v>
      </c>
      <c r="AL1866" s="14">
        <v>5.1995652115081299</v>
      </c>
      <c r="AM1866" s="14">
        <v>193.64214936309909</v>
      </c>
      <c r="AN1866" s="14"/>
      <c r="AO1866" s="14"/>
      <c r="AP1866" s="14">
        <v>217.48538011695908</v>
      </c>
      <c r="AW1866">
        <v>14.266612500000001</v>
      </c>
      <c r="AY1866" s="14">
        <v>264.11945836444204</v>
      </c>
      <c r="AZ1866" s="14"/>
      <c r="BA1866" s="14">
        <v>5.4000000000000003E-3</v>
      </c>
      <c r="BB1866" s="14">
        <v>7.1973416986690291</v>
      </c>
      <c r="BC1866" s="14"/>
      <c r="BD1866" s="14">
        <v>1336.1328506369009</v>
      </c>
      <c r="BE1866">
        <v>605</v>
      </c>
    </row>
    <row r="1867" spans="1:57" x14ac:dyDescent="0.25">
      <c r="A1867" s="2" t="s">
        <v>282</v>
      </c>
      <c r="B1867" s="31">
        <v>33602</v>
      </c>
      <c r="C1867" s="11"/>
      <c r="E1867">
        <v>400.39</v>
      </c>
      <c r="F1867">
        <v>0.29749999999999999</v>
      </c>
      <c r="G1867">
        <v>0.26555000000000001</v>
      </c>
      <c r="H1867">
        <v>0.2369</v>
      </c>
      <c r="I1867">
        <v>0.25559999999999999</v>
      </c>
      <c r="J1867">
        <v>0.22689999999999999</v>
      </c>
      <c r="K1867">
        <v>0.23599999999999999</v>
      </c>
      <c r="L1867">
        <v>0.20369999999999999</v>
      </c>
      <c r="M1867">
        <v>0.27979999999999999</v>
      </c>
      <c r="Q1867" s="14">
        <v>31.731592550041995</v>
      </c>
      <c r="R1867" s="14">
        <v>2457.375</v>
      </c>
      <c r="S1867" s="14">
        <v>1034</v>
      </c>
      <c r="T1867" s="14">
        <v>1.9349999999999999E-2</v>
      </c>
      <c r="U1867" s="14">
        <v>20.0321</v>
      </c>
      <c r="V1867"/>
      <c r="AA1867" s="14">
        <v>769.88054163555796</v>
      </c>
      <c r="AE1867" s="14">
        <v>0.98499999999999999</v>
      </c>
      <c r="AF1867" s="14">
        <v>0.14101500000000045</v>
      </c>
      <c r="AG1867" s="14">
        <v>14.325000000000045</v>
      </c>
      <c r="AJ1867">
        <v>4.3250000000000002</v>
      </c>
      <c r="AK1867" s="14">
        <v>2.69E-2</v>
      </c>
      <c r="AL1867" s="14">
        <v>5.0520374735514846</v>
      </c>
      <c r="AM1867" s="14">
        <v>184.86973214913647</v>
      </c>
      <c r="AN1867" s="14"/>
      <c r="AO1867" s="14"/>
      <c r="AP1867" s="14">
        <v>234.12543792190036</v>
      </c>
      <c r="AW1867">
        <v>20.007899999999999</v>
      </c>
      <c r="AY1867" s="14">
        <v>264.11945836444204</v>
      </c>
      <c r="AZ1867" s="14"/>
      <c r="BA1867" s="14">
        <v>5.0499999999999998E-3</v>
      </c>
      <c r="BB1867" s="14">
        <v>6.1852416786894793</v>
      </c>
      <c r="BC1867" s="14"/>
      <c r="BD1867" s="14">
        <v>1224.1802678508634</v>
      </c>
      <c r="BE1867">
        <v>615</v>
      </c>
    </row>
    <row r="1868" spans="1:57" x14ac:dyDescent="0.25">
      <c r="A1868" s="2" t="s">
        <v>282</v>
      </c>
      <c r="B1868" s="31">
        <v>33609</v>
      </c>
      <c r="C1868" s="11"/>
      <c r="E1868">
        <v>408.41</v>
      </c>
      <c r="F1868">
        <v>0.27200000000000002</v>
      </c>
      <c r="G1868">
        <v>0.28110000000000002</v>
      </c>
      <c r="H1868">
        <v>0.25524999999999998</v>
      </c>
      <c r="I1868">
        <v>0.27834999999999999</v>
      </c>
      <c r="J1868">
        <v>0.23624999999999999</v>
      </c>
      <c r="K1868">
        <v>0.2346</v>
      </c>
      <c r="L1868">
        <v>0.20424999999999999</v>
      </c>
      <c r="M1868">
        <v>0.28025</v>
      </c>
      <c r="Q1868" s="14">
        <v>29.345517664236638</v>
      </c>
      <c r="R1868" s="14">
        <v>2505.4499999999998</v>
      </c>
      <c r="S1868" s="14">
        <v>1215.5</v>
      </c>
      <c r="T1868" s="14">
        <v>1.8550000000000001E-2</v>
      </c>
      <c r="U1868" s="14">
        <v>22.411349999999999</v>
      </c>
      <c r="V1868"/>
      <c r="AA1868" s="14">
        <v>951.38054163555807</v>
      </c>
      <c r="AE1868" s="14">
        <v>1.0150000000000001</v>
      </c>
      <c r="AF1868" s="14">
        <v>0.1787824999999989</v>
      </c>
      <c r="AG1868" s="14">
        <v>18.224999999999909</v>
      </c>
      <c r="AJ1868">
        <v>1.1870000000000001</v>
      </c>
      <c r="AK1868" s="14">
        <v>1.8749999999999999E-2</v>
      </c>
      <c r="AL1868" s="14">
        <v>1.2834838845822567</v>
      </c>
      <c r="AM1868" s="14">
        <v>64.090848406546087</v>
      </c>
      <c r="AN1868" s="14"/>
      <c r="AO1868" s="14"/>
      <c r="AP1868" s="14">
        <v>190.1994301994302</v>
      </c>
      <c r="AW1868">
        <v>22.547525</v>
      </c>
      <c r="AY1868" s="14">
        <v>264.11945836444204</v>
      </c>
      <c r="AZ1868" s="14"/>
      <c r="BA1868" s="14">
        <v>3.4999999999999996E-3</v>
      </c>
      <c r="BB1868" s="14">
        <v>4.3921430663221361</v>
      </c>
      <c r="BC1868" s="14"/>
      <c r="BD1868" s="14">
        <v>1207.6341515934541</v>
      </c>
      <c r="BE1868">
        <v>587.5</v>
      </c>
    </row>
    <row r="1869" spans="1:57" x14ac:dyDescent="0.25">
      <c r="A1869" s="2" t="s">
        <v>282</v>
      </c>
      <c r="B1869" s="31">
        <v>33613</v>
      </c>
      <c r="C1869" s="11"/>
      <c r="Q1869" s="14">
        <v>27.187290481437451</v>
      </c>
      <c r="R1869" s="14">
        <v>2200.0749999999998</v>
      </c>
      <c r="S1869" s="14">
        <v>1170.75</v>
      </c>
      <c r="T1869" s="14">
        <v>2.06E-2</v>
      </c>
      <c r="U1869" s="14">
        <v>24.057950000000002</v>
      </c>
      <c r="V1869"/>
      <c r="AA1869" s="14">
        <v>906.63054163555807</v>
      </c>
      <c r="AE1869" s="14"/>
      <c r="AF1869" s="14"/>
      <c r="AG1869" s="14">
        <v>15.849999999999909</v>
      </c>
      <c r="AJ1869">
        <v>0.57499999999999996</v>
      </c>
      <c r="AK1869" s="14">
        <v>2.3499999999999997E-2</v>
      </c>
      <c r="AL1869" s="14">
        <v>0.6890717978440144</v>
      </c>
      <c r="AM1869" s="14">
        <v>31.217008121463032</v>
      </c>
      <c r="AN1869" s="14"/>
      <c r="AO1869" s="14"/>
      <c r="AP1869" s="14">
        <v>188.33333333333334</v>
      </c>
      <c r="AW1869">
        <v>24.117450000000002</v>
      </c>
      <c r="AY1869" s="14">
        <v>264.11945836444204</v>
      </c>
      <c r="AZ1869" s="14"/>
      <c r="BA1869" s="14">
        <v>3.0000000000000005E-3</v>
      </c>
      <c r="BB1869" s="14">
        <v>3.0193956299559286</v>
      </c>
      <c r="BC1869" s="14"/>
      <c r="BD1869" s="14">
        <v>982.25799187853704</v>
      </c>
      <c r="BE1869">
        <v>575</v>
      </c>
    </row>
    <row r="1870" spans="1:57" x14ac:dyDescent="0.25">
      <c r="A1870" s="2" t="s">
        <v>282</v>
      </c>
      <c r="B1870" s="31">
        <v>33616</v>
      </c>
      <c r="C1870" s="11"/>
      <c r="E1870">
        <v>417.24999999999994</v>
      </c>
      <c r="F1870">
        <v>0.28599999999999998</v>
      </c>
      <c r="G1870">
        <v>0.28179999999999999</v>
      </c>
      <c r="H1870">
        <v>0.2591</v>
      </c>
      <c r="I1870">
        <v>0.28725000000000001</v>
      </c>
      <c r="J1870">
        <v>0.24790000000000001</v>
      </c>
      <c r="K1870">
        <v>0.23794999999999999</v>
      </c>
      <c r="L1870">
        <v>0.20715</v>
      </c>
      <c r="M1870">
        <v>0.27910000000000001</v>
      </c>
      <c r="Q1870" s="14"/>
      <c r="R1870" s="14"/>
      <c r="S1870" s="14"/>
      <c r="T1870" s="14"/>
      <c r="U1870" s="14"/>
      <c r="V1870"/>
      <c r="AA1870" s="14"/>
      <c r="AE1870" s="14"/>
      <c r="AF1870" s="14"/>
      <c r="AG1870" s="14"/>
      <c r="AK1870" s="14"/>
      <c r="AL1870" s="14"/>
      <c r="AM1870" s="14"/>
      <c r="AN1870" s="14"/>
      <c r="AO1870" s="14"/>
      <c r="AP1870" s="14"/>
      <c r="AY1870" s="14"/>
      <c r="AZ1870" s="14"/>
      <c r="BA1870" s="14"/>
      <c r="BB1870" s="14"/>
      <c r="BC1870" s="14"/>
      <c r="BD1870" s="14"/>
    </row>
    <row r="1871" spans="1:57" x14ac:dyDescent="0.25">
      <c r="A1871" s="2" t="s">
        <v>282</v>
      </c>
      <c r="B1871" s="31">
        <v>33618</v>
      </c>
      <c r="C1871" s="11"/>
      <c r="Q1871" s="14"/>
      <c r="R1871" s="14">
        <v>2680.25</v>
      </c>
      <c r="S1871" s="14">
        <v>1410.25</v>
      </c>
      <c r="T1871" s="14">
        <v>2.0899999999999998E-2</v>
      </c>
      <c r="U1871" s="14">
        <v>29.63505</v>
      </c>
      <c r="V1871"/>
      <c r="AA1871" s="14">
        <v>1146.1305416355581</v>
      </c>
      <c r="AE1871" s="14"/>
      <c r="AF1871" s="14"/>
      <c r="AG1871" s="14"/>
      <c r="AK1871" s="14"/>
      <c r="AL1871" s="14"/>
      <c r="AM1871" s="14"/>
      <c r="AN1871" s="14"/>
      <c r="AO1871" s="14"/>
      <c r="AP1871" s="14"/>
      <c r="AW1871">
        <v>29.474225000000001</v>
      </c>
      <c r="AY1871" s="14">
        <v>264.11945836444204</v>
      </c>
      <c r="AZ1871" s="14"/>
      <c r="BA1871" s="14"/>
      <c r="BB1871" s="14"/>
      <c r="BC1871" s="14"/>
      <c r="BD1871" s="14"/>
    </row>
    <row r="1872" spans="1:57" x14ac:dyDescent="0.25">
      <c r="A1872" s="2" t="s">
        <v>282</v>
      </c>
      <c r="B1872" s="31">
        <v>33623</v>
      </c>
      <c r="C1872" s="11" t="s">
        <v>833</v>
      </c>
      <c r="E1872">
        <v>396.12999999999994</v>
      </c>
      <c r="F1872">
        <v>0.25600000000000001</v>
      </c>
      <c r="G1872">
        <v>0.26119999999999999</v>
      </c>
      <c r="H1872">
        <v>0.24195</v>
      </c>
      <c r="I1872">
        <v>0.26600000000000001</v>
      </c>
      <c r="J1872">
        <v>0.23880000000000001</v>
      </c>
      <c r="K1872">
        <v>0.2384</v>
      </c>
      <c r="L1872">
        <v>0.20505000000000001</v>
      </c>
      <c r="M1872">
        <v>0.27324999999999999</v>
      </c>
      <c r="Q1872" s="14"/>
      <c r="R1872" s="29">
        <v>2266.290214209665</v>
      </c>
      <c r="S1872" s="14"/>
      <c r="T1872" s="14"/>
      <c r="U1872" s="14"/>
      <c r="V1872"/>
      <c r="W1872">
        <v>3.7764525E-2</v>
      </c>
      <c r="Y1872">
        <v>23279.599261858508</v>
      </c>
      <c r="AA1872">
        <v>879.14300831443711</v>
      </c>
      <c r="AE1872" s="14"/>
      <c r="AF1872" s="14"/>
      <c r="AG1872" s="14"/>
      <c r="AK1872" s="14"/>
      <c r="AL1872" s="14"/>
      <c r="AM1872" s="14"/>
      <c r="AN1872" s="14"/>
      <c r="AO1872" s="14"/>
      <c r="AP1872" s="14"/>
      <c r="AQ1872" t="s">
        <v>925</v>
      </c>
      <c r="AY1872" s="14"/>
      <c r="AZ1872" s="14"/>
      <c r="BA1872" s="14"/>
      <c r="BB1872" s="14"/>
      <c r="BC1872" s="14"/>
      <c r="BD1872" s="14"/>
    </row>
    <row r="1873" spans="1:57" x14ac:dyDescent="0.25">
      <c r="A1873" s="2" t="s">
        <v>81</v>
      </c>
      <c r="B1873" s="31">
        <v>33483</v>
      </c>
      <c r="C1873" s="11"/>
      <c r="E1873">
        <v>409.86999999999995</v>
      </c>
      <c r="F1873">
        <v>0.27900000000000003</v>
      </c>
      <c r="G1873">
        <v>0.26769999999999999</v>
      </c>
      <c r="H1873">
        <v>0.24909999999999999</v>
      </c>
      <c r="I1873">
        <v>0.27045000000000002</v>
      </c>
      <c r="J1873">
        <v>0.311</v>
      </c>
      <c r="K1873">
        <v>0.25355</v>
      </c>
      <c r="L1873">
        <v>0.27634999999999998</v>
      </c>
      <c r="M1873">
        <v>0.14219999999999999</v>
      </c>
      <c r="Q1873" s="14"/>
      <c r="R1873" s="14"/>
      <c r="S1873" s="14"/>
      <c r="T1873" s="14"/>
      <c r="U1873" s="14"/>
      <c r="V1873"/>
      <c r="AA1873" s="14"/>
      <c r="AE1873" s="14"/>
      <c r="AF1873" s="14"/>
      <c r="AG1873" s="14"/>
      <c r="AK1873" s="14"/>
      <c r="AL1873" s="14"/>
      <c r="AM1873" s="14"/>
      <c r="AN1873" s="14"/>
      <c r="AO1873" s="14"/>
      <c r="AP1873" s="14"/>
      <c r="AY1873" s="14"/>
      <c r="AZ1873" s="14"/>
      <c r="BA1873" s="14"/>
      <c r="BB1873" s="14"/>
      <c r="BC1873" s="14"/>
      <c r="BD1873" s="14"/>
    </row>
    <row r="1874" spans="1:57" x14ac:dyDescent="0.25">
      <c r="A1874" s="2" t="s">
        <v>81</v>
      </c>
      <c r="B1874" s="31">
        <v>33491</v>
      </c>
      <c r="C1874" s="11"/>
      <c r="E1874">
        <v>398.62</v>
      </c>
      <c r="F1874">
        <v>0.26050000000000001</v>
      </c>
      <c r="G1874">
        <v>0.25159999999999999</v>
      </c>
      <c r="H1874">
        <v>0.2442</v>
      </c>
      <c r="I1874">
        <v>0.2631</v>
      </c>
      <c r="J1874">
        <v>0.30745</v>
      </c>
      <c r="K1874">
        <v>0.25169999999999998</v>
      </c>
      <c r="L1874">
        <v>0.2722</v>
      </c>
      <c r="M1874">
        <v>0.14235</v>
      </c>
      <c r="Q1874" s="14"/>
      <c r="R1874" s="14"/>
      <c r="S1874" s="14"/>
      <c r="T1874" s="14"/>
      <c r="U1874" s="14"/>
      <c r="V1874"/>
      <c r="AA1874" s="14"/>
      <c r="AE1874" s="14"/>
      <c r="AF1874" s="14"/>
      <c r="AG1874" s="14"/>
      <c r="AK1874" s="14"/>
      <c r="AL1874" s="14"/>
      <c r="AM1874" s="14"/>
      <c r="AN1874" s="14"/>
      <c r="AO1874" s="14"/>
      <c r="AP1874" s="14"/>
      <c r="AY1874" s="14"/>
      <c r="AZ1874" s="14"/>
      <c r="BA1874" s="14"/>
      <c r="BB1874" s="14"/>
      <c r="BC1874" s="14"/>
      <c r="BD1874" s="14"/>
    </row>
    <row r="1875" spans="1:57" x14ac:dyDescent="0.25">
      <c r="A1875" s="2" t="s">
        <v>81</v>
      </c>
      <c r="B1875" s="31">
        <v>33497</v>
      </c>
      <c r="C1875" s="11"/>
      <c r="E1875">
        <v>389.05999999999995</v>
      </c>
      <c r="F1875">
        <v>0.25</v>
      </c>
      <c r="G1875">
        <v>0.23565</v>
      </c>
      <c r="H1875">
        <v>0.23350000000000001</v>
      </c>
      <c r="I1875">
        <v>0.25669999999999998</v>
      </c>
      <c r="J1875">
        <v>0.30399999999999999</v>
      </c>
      <c r="K1875">
        <v>0.25130000000000002</v>
      </c>
      <c r="L1875">
        <v>0.27310000000000001</v>
      </c>
      <c r="M1875">
        <v>0.14105000000000001</v>
      </c>
      <c r="Q1875" s="14"/>
      <c r="R1875" s="14"/>
      <c r="S1875" s="14"/>
      <c r="T1875" s="14"/>
      <c r="U1875" s="14"/>
      <c r="V1875"/>
      <c r="AA1875" s="14"/>
      <c r="AE1875" s="14"/>
      <c r="AF1875" s="14"/>
      <c r="AG1875" s="14"/>
      <c r="AK1875" s="14"/>
      <c r="AL1875" s="14"/>
      <c r="AM1875" s="14"/>
      <c r="AN1875" s="14"/>
      <c r="AO1875" s="14"/>
      <c r="AP1875" s="14"/>
      <c r="AY1875" s="14"/>
      <c r="AZ1875" s="14"/>
      <c r="BA1875" s="14"/>
      <c r="BB1875" s="14"/>
      <c r="BC1875" s="14"/>
      <c r="BD1875" s="14"/>
    </row>
    <row r="1876" spans="1:57" x14ac:dyDescent="0.25">
      <c r="A1876" s="2" t="s">
        <v>81</v>
      </c>
      <c r="B1876" s="31">
        <v>33504</v>
      </c>
      <c r="C1876" s="11"/>
      <c r="E1876">
        <v>385.94999999999993</v>
      </c>
      <c r="F1876">
        <v>0.23799999999999999</v>
      </c>
      <c r="G1876">
        <v>0.23515</v>
      </c>
      <c r="H1876">
        <v>0.23300000000000001</v>
      </c>
      <c r="I1876">
        <v>0.25619999999999998</v>
      </c>
      <c r="J1876">
        <v>0.3034</v>
      </c>
      <c r="K1876">
        <v>0.25074999999999997</v>
      </c>
      <c r="L1876">
        <v>0.27255000000000001</v>
      </c>
      <c r="M1876">
        <v>0.14069999999999999</v>
      </c>
      <c r="Q1876" s="14"/>
      <c r="R1876" s="14"/>
      <c r="S1876" s="14"/>
      <c r="T1876" s="14"/>
      <c r="U1876" s="14"/>
      <c r="V1876"/>
      <c r="AA1876" s="14"/>
      <c r="AE1876" s="14"/>
      <c r="AF1876" s="14"/>
      <c r="AG1876" s="14"/>
      <c r="AK1876" s="14"/>
      <c r="AL1876" s="14"/>
      <c r="AM1876" s="14"/>
      <c r="AN1876" s="14"/>
      <c r="AO1876" s="14"/>
      <c r="AP1876" s="14"/>
      <c r="AY1876" s="14"/>
      <c r="AZ1876" s="14"/>
      <c r="BA1876" s="14"/>
      <c r="BB1876" s="14"/>
      <c r="BC1876" s="14"/>
      <c r="BD1876" s="14"/>
    </row>
    <row r="1877" spans="1:57" x14ac:dyDescent="0.25">
      <c r="A1877" s="2" t="s">
        <v>81</v>
      </c>
      <c r="B1877" s="31">
        <v>33505</v>
      </c>
      <c r="C1877" s="11"/>
      <c r="Q1877" s="14"/>
      <c r="R1877" s="14">
        <v>216.97500000000002</v>
      </c>
      <c r="S1877" s="14"/>
      <c r="T1877" s="14"/>
      <c r="U1877" s="14"/>
      <c r="V1877"/>
      <c r="AA1877" s="14"/>
      <c r="AE1877" s="14"/>
      <c r="AF1877" s="14"/>
      <c r="AG1877" s="14"/>
      <c r="AJ1877">
        <v>2.9656581260000001</v>
      </c>
      <c r="AK1877" s="14"/>
      <c r="AL1877" s="14"/>
      <c r="AM1877" s="14">
        <v>132.82012987012988</v>
      </c>
      <c r="AN1877" s="14"/>
      <c r="AO1877" s="14"/>
      <c r="AP1877" s="14">
        <v>222.77380952380952</v>
      </c>
      <c r="AV1877">
        <v>217.5</v>
      </c>
      <c r="AY1877" s="14"/>
      <c r="AZ1877" s="14"/>
      <c r="BA1877" s="14"/>
      <c r="BB1877" s="14"/>
      <c r="BC1877" s="14"/>
      <c r="BD1877" s="14">
        <v>84.154870129870133</v>
      </c>
      <c r="BE1877">
        <v>745</v>
      </c>
    </row>
    <row r="1878" spans="1:57" x14ac:dyDescent="0.25">
      <c r="A1878" s="2" t="s">
        <v>81</v>
      </c>
      <c r="B1878" s="31">
        <v>33512</v>
      </c>
      <c r="C1878" s="11"/>
      <c r="E1878">
        <v>362.2</v>
      </c>
      <c r="F1878">
        <v>0.21099999999999999</v>
      </c>
      <c r="G1878">
        <v>0.20305000000000001</v>
      </c>
      <c r="H1878">
        <v>0.21879999999999999</v>
      </c>
      <c r="I1878">
        <v>0.23494999999999999</v>
      </c>
      <c r="J1878">
        <v>0.28715000000000002</v>
      </c>
      <c r="K1878">
        <v>0.24725</v>
      </c>
      <c r="L1878">
        <v>0.26945000000000002</v>
      </c>
      <c r="M1878">
        <v>0.13935</v>
      </c>
      <c r="Q1878" s="14"/>
      <c r="R1878" s="14"/>
      <c r="S1878" s="14"/>
      <c r="T1878" s="14"/>
      <c r="U1878" s="14"/>
      <c r="V1878"/>
      <c r="AA1878" s="14"/>
      <c r="AE1878" s="14"/>
      <c r="AF1878" s="14"/>
      <c r="AG1878" s="14"/>
      <c r="AK1878" s="14"/>
      <c r="AL1878" s="14"/>
      <c r="AM1878" s="14"/>
      <c r="AN1878" s="14"/>
      <c r="AO1878" s="14"/>
      <c r="AP1878" s="14"/>
      <c r="AY1878" s="14"/>
      <c r="AZ1878" s="14"/>
      <c r="BA1878" s="14"/>
      <c r="BB1878" s="14"/>
      <c r="BC1878" s="14"/>
      <c r="BD1878" s="14"/>
    </row>
    <row r="1879" spans="1:57" x14ac:dyDescent="0.25">
      <c r="A1879" s="2" t="s">
        <v>81</v>
      </c>
      <c r="B1879" s="31">
        <v>33519</v>
      </c>
      <c r="C1879" s="11"/>
      <c r="E1879">
        <v>344.48999999999995</v>
      </c>
      <c r="F1879">
        <v>0.182</v>
      </c>
      <c r="G1879">
        <v>0.18049999999999999</v>
      </c>
      <c r="H1879">
        <v>0.2039</v>
      </c>
      <c r="I1879">
        <v>0.22595000000000001</v>
      </c>
      <c r="J1879">
        <v>0.28149999999999997</v>
      </c>
      <c r="K1879">
        <v>0.2422</v>
      </c>
      <c r="L1879">
        <v>0.26545000000000002</v>
      </c>
      <c r="M1879">
        <v>0.14094999999999999</v>
      </c>
      <c r="Q1879" s="14"/>
      <c r="R1879" s="14"/>
      <c r="S1879" s="14"/>
      <c r="T1879" s="14"/>
      <c r="U1879" s="14"/>
      <c r="V1879"/>
      <c r="AA1879" s="14"/>
      <c r="AE1879" s="14"/>
      <c r="AF1879" s="14"/>
      <c r="AG1879" s="14"/>
      <c r="AK1879" s="14"/>
      <c r="AL1879" s="14"/>
      <c r="AM1879" s="14"/>
      <c r="AN1879" s="14"/>
      <c r="AO1879" s="14"/>
      <c r="AP1879" s="14"/>
      <c r="AY1879" s="14"/>
      <c r="AZ1879" s="14"/>
      <c r="BA1879" s="14"/>
      <c r="BB1879" s="14"/>
      <c r="BC1879" s="14"/>
      <c r="BD1879" s="14"/>
    </row>
    <row r="1880" spans="1:57" x14ac:dyDescent="0.25">
      <c r="A1880" s="2" t="s">
        <v>81</v>
      </c>
      <c r="B1880" s="31">
        <v>33521</v>
      </c>
      <c r="C1880" s="11"/>
      <c r="Q1880" s="14"/>
      <c r="R1880" s="14">
        <v>497.47500000000002</v>
      </c>
      <c r="S1880" s="14"/>
      <c r="T1880" s="14"/>
      <c r="U1880" s="14"/>
      <c r="V1880"/>
      <c r="AA1880" s="14"/>
      <c r="AE1880" s="14"/>
      <c r="AF1880" s="14"/>
      <c r="AG1880" s="14"/>
      <c r="AJ1880">
        <v>6.4143086829999998</v>
      </c>
      <c r="AK1880" s="14"/>
      <c r="AL1880" s="14"/>
      <c r="AM1880" s="14">
        <v>250.58668067226887</v>
      </c>
      <c r="AN1880" s="14"/>
      <c r="AO1880" s="14"/>
      <c r="AP1880" s="14">
        <v>257.07803873742739</v>
      </c>
      <c r="AV1880">
        <v>302.5</v>
      </c>
      <c r="AY1880" s="14"/>
      <c r="AZ1880" s="14"/>
      <c r="BA1880" s="14"/>
      <c r="BB1880" s="14"/>
      <c r="BC1880" s="14"/>
      <c r="BD1880" s="14">
        <v>246.8883193277311</v>
      </c>
      <c r="BE1880">
        <v>852.5</v>
      </c>
    </row>
    <row r="1881" spans="1:57" x14ac:dyDescent="0.25">
      <c r="A1881" s="2" t="s">
        <v>81</v>
      </c>
      <c r="B1881" s="31">
        <v>33525</v>
      </c>
      <c r="C1881" s="11"/>
      <c r="E1881">
        <v>326.23</v>
      </c>
      <c r="F1881">
        <v>0.14699999999999999</v>
      </c>
      <c r="G1881">
        <v>0.15654999999999999</v>
      </c>
      <c r="H1881">
        <v>0.1895</v>
      </c>
      <c r="I1881">
        <v>0.21395</v>
      </c>
      <c r="J1881">
        <v>0.27265</v>
      </c>
      <c r="K1881">
        <v>0.23945</v>
      </c>
      <c r="L1881">
        <v>0.27150000000000002</v>
      </c>
      <c r="M1881">
        <v>0.14055000000000001</v>
      </c>
      <c r="Q1881" s="14"/>
      <c r="R1881" s="14"/>
      <c r="S1881" s="14"/>
      <c r="T1881" s="14"/>
      <c r="U1881" s="14"/>
      <c r="V1881"/>
      <c r="AA1881" s="14"/>
      <c r="AE1881" s="14"/>
      <c r="AF1881" s="14"/>
      <c r="AG1881" s="14"/>
      <c r="AK1881" s="14"/>
      <c r="AL1881" s="14"/>
      <c r="AM1881" s="14"/>
      <c r="AN1881" s="14"/>
      <c r="AO1881" s="14"/>
      <c r="AP1881" s="14"/>
      <c r="AY1881" s="14"/>
      <c r="AZ1881" s="14"/>
      <c r="BA1881" s="14"/>
      <c r="BB1881" s="14"/>
      <c r="BC1881" s="14"/>
      <c r="BD1881" s="14"/>
    </row>
    <row r="1882" spans="1:57" x14ac:dyDescent="0.25">
      <c r="A1882" s="2" t="s">
        <v>81</v>
      </c>
      <c r="B1882" s="31">
        <v>33532</v>
      </c>
      <c r="C1882" s="11"/>
      <c r="E1882">
        <v>298.59000000000003</v>
      </c>
      <c r="F1882">
        <v>9.5500000000000002E-2</v>
      </c>
      <c r="G1882">
        <v>0.13425000000000001</v>
      </c>
      <c r="H1882">
        <v>0.1663</v>
      </c>
      <c r="I1882">
        <v>0.19450000000000001</v>
      </c>
      <c r="J1882">
        <v>0.25945000000000001</v>
      </c>
      <c r="K1882">
        <v>0.2366</v>
      </c>
      <c r="L1882">
        <v>0.26679999999999998</v>
      </c>
      <c r="M1882">
        <v>0.13955000000000001</v>
      </c>
      <c r="Q1882" s="14"/>
      <c r="R1882" s="14"/>
      <c r="S1882" s="14"/>
      <c r="T1882" s="14"/>
      <c r="U1882" s="14"/>
      <c r="V1882"/>
      <c r="AA1882" s="14"/>
      <c r="AE1882" s="14"/>
      <c r="AF1882" s="14"/>
      <c r="AG1882" s="14"/>
      <c r="AK1882" s="14"/>
      <c r="AL1882" s="14"/>
      <c r="AM1882" s="14"/>
      <c r="AN1882" s="14"/>
      <c r="AO1882" s="14"/>
      <c r="AP1882" s="14"/>
      <c r="AY1882" s="14"/>
      <c r="AZ1882" s="14"/>
      <c r="BA1882" s="14"/>
      <c r="BB1882" s="14"/>
      <c r="BC1882" s="14"/>
      <c r="BD1882" s="14"/>
    </row>
    <row r="1883" spans="1:57" x14ac:dyDescent="0.25">
      <c r="A1883" s="2" t="s">
        <v>81</v>
      </c>
      <c r="B1883" s="31">
        <v>33533</v>
      </c>
      <c r="C1883" s="11"/>
      <c r="Q1883" s="14"/>
      <c r="R1883" s="14">
        <v>781.45</v>
      </c>
      <c r="S1883" s="14"/>
      <c r="T1883" s="14"/>
      <c r="U1883" s="14"/>
      <c r="V1883"/>
      <c r="AA1883" s="14"/>
      <c r="AE1883" s="14"/>
      <c r="AF1883" s="14"/>
      <c r="AG1883" s="14"/>
      <c r="AJ1883">
        <v>6.3268816770000003</v>
      </c>
      <c r="AK1883" s="14"/>
      <c r="AL1883" s="14"/>
      <c r="AM1883" s="14">
        <v>304.78339933674613</v>
      </c>
      <c r="AN1883" s="14"/>
      <c r="AO1883" s="14"/>
      <c r="AP1883" s="14">
        <v>207.48566893024076</v>
      </c>
      <c r="AV1883">
        <v>305</v>
      </c>
      <c r="AY1883" s="14"/>
      <c r="AZ1883" s="14"/>
      <c r="BA1883" s="14"/>
      <c r="BB1883" s="14"/>
      <c r="BC1883" s="14"/>
      <c r="BD1883" s="14">
        <v>476.6666006632538</v>
      </c>
      <c r="BE1883">
        <v>812.5</v>
      </c>
    </row>
    <row r="1884" spans="1:57" x14ac:dyDescent="0.25">
      <c r="A1884" s="2" t="s">
        <v>81</v>
      </c>
      <c r="B1884" s="31">
        <v>33540</v>
      </c>
      <c r="C1884" s="11"/>
      <c r="E1884">
        <v>328.12</v>
      </c>
      <c r="F1884">
        <v>0.2145</v>
      </c>
      <c r="G1884">
        <v>0.191</v>
      </c>
      <c r="H1884">
        <v>0.17549999999999999</v>
      </c>
      <c r="I1884">
        <v>0.18260000000000001</v>
      </c>
      <c r="J1884">
        <v>0.24725</v>
      </c>
      <c r="K1884">
        <v>0.23080000000000001</v>
      </c>
      <c r="L1884">
        <v>0.26174999999999998</v>
      </c>
      <c r="M1884">
        <v>0.13719999999999999</v>
      </c>
      <c r="Q1884" s="14"/>
      <c r="R1884" s="14"/>
      <c r="S1884" s="14"/>
      <c r="T1884" s="14"/>
      <c r="U1884" s="14"/>
      <c r="V1884"/>
      <c r="AA1884" s="14"/>
      <c r="AE1884" s="14"/>
      <c r="AF1884" s="14"/>
      <c r="AG1884" s="14"/>
      <c r="AK1884" s="14"/>
      <c r="AL1884" s="14"/>
      <c r="AM1884" s="14"/>
      <c r="AN1884" s="14"/>
      <c r="AO1884" s="14"/>
      <c r="AP1884" s="14"/>
      <c r="AY1884" s="14"/>
      <c r="AZ1884" s="14"/>
      <c r="BA1884" s="14"/>
      <c r="BB1884" s="14"/>
      <c r="BC1884" s="14"/>
      <c r="BD1884" s="14"/>
    </row>
    <row r="1885" spans="1:57" x14ac:dyDescent="0.25">
      <c r="A1885" s="2" t="s">
        <v>81</v>
      </c>
      <c r="B1885" s="31">
        <v>33546</v>
      </c>
      <c r="C1885" s="11"/>
      <c r="E1885">
        <v>344.04999999999995</v>
      </c>
      <c r="F1885">
        <v>0.2495</v>
      </c>
      <c r="G1885">
        <v>0.2218</v>
      </c>
      <c r="H1885">
        <v>0.19345000000000001</v>
      </c>
      <c r="I1885">
        <v>0.18475</v>
      </c>
      <c r="J1885">
        <v>0.2432</v>
      </c>
      <c r="K1885">
        <v>0.23244999999999999</v>
      </c>
      <c r="L1885">
        <v>0.25950000000000001</v>
      </c>
      <c r="M1885">
        <v>0.1356</v>
      </c>
      <c r="Q1885" s="14"/>
      <c r="R1885" s="14"/>
      <c r="S1885" s="14"/>
      <c r="T1885" s="14"/>
      <c r="U1885" s="14"/>
      <c r="V1885"/>
      <c r="AA1885" s="14"/>
      <c r="AE1885" s="14"/>
      <c r="AF1885" s="14"/>
      <c r="AG1885" s="14"/>
      <c r="AK1885" s="14"/>
      <c r="AL1885" s="14"/>
      <c r="AM1885" s="14"/>
      <c r="AN1885" s="14"/>
      <c r="AO1885" s="14"/>
      <c r="AP1885" s="14"/>
      <c r="AY1885" s="14"/>
      <c r="AZ1885" s="14"/>
      <c r="BA1885" s="14"/>
      <c r="BB1885" s="14"/>
      <c r="BC1885" s="14"/>
      <c r="BD1885" s="14"/>
    </row>
    <row r="1886" spans="1:57" x14ac:dyDescent="0.25">
      <c r="A1886" s="2" t="s">
        <v>81</v>
      </c>
      <c r="B1886" s="31">
        <v>33547</v>
      </c>
      <c r="C1886" s="11"/>
      <c r="Q1886" s="14">
        <v>17.982089999999999</v>
      </c>
      <c r="R1886" s="14">
        <v>845.59999999999991</v>
      </c>
      <c r="S1886" s="14"/>
      <c r="T1886" s="14"/>
      <c r="U1886" s="14"/>
      <c r="V1886"/>
      <c r="AA1886" s="14"/>
      <c r="AE1886" s="14"/>
      <c r="AF1886" s="14"/>
      <c r="AG1886" s="14">
        <v>4.4750000000000227</v>
      </c>
      <c r="AJ1886">
        <v>6.189833148</v>
      </c>
      <c r="AK1886" s="14"/>
      <c r="AL1886" s="14"/>
      <c r="AM1886" s="14">
        <v>256.9067898933119</v>
      </c>
      <c r="AN1886" s="14"/>
      <c r="AO1886" s="14"/>
      <c r="AP1886" s="14">
        <v>240.21090124442082</v>
      </c>
      <c r="AV1886">
        <v>222.5</v>
      </c>
      <c r="AY1886" s="14"/>
      <c r="AZ1886" s="14"/>
      <c r="BA1886" s="14"/>
      <c r="BB1886" s="14"/>
      <c r="BC1886" s="14"/>
      <c r="BD1886" s="14">
        <v>584.21821010668805</v>
      </c>
      <c r="BE1886">
        <v>652.5</v>
      </c>
    </row>
    <row r="1887" spans="1:57" x14ac:dyDescent="0.25">
      <c r="A1887" s="2" t="s">
        <v>81</v>
      </c>
      <c r="B1887" s="31">
        <v>33553</v>
      </c>
      <c r="C1887" s="11"/>
      <c r="E1887">
        <v>346.33000000000004</v>
      </c>
      <c r="F1887">
        <v>0.249</v>
      </c>
      <c r="G1887">
        <v>0.22570000000000001</v>
      </c>
      <c r="H1887">
        <v>0.19855</v>
      </c>
      <c r="I1887">
        <v>0.19405</v>
      </c>
      <c r="J1887">
        <v>0.24595</v>
      </c>
      <c r="K1887">
        <v>0.2253</v>
      </c>
      <c r="L1887">
        <v>0.25924999999999998</v>
      </c>
      <c r="M1887">
        <v>0.13385</v>
      </c>
      <c r="Q1887" s="14"/>
      <c r="R1887" s="14"/>
      <c r="S1887" s="14"/>
      <c r="T1887" s="14"/>
      <c r="U1887" s="14"/>
      <c r="V1887"/>
      <c r="AA1887" s="14"/>
      <c r="AE1887" s="14"/>
      <c r="AF1887" s="14"/>
      <c r="AG1887" s="14"/>
      <c r="AK1887" s="14"/>
      <c r="AL1887" s="14"/>
      <c r="AM1887" s="14"/>
      <c r="AN1887" s="14"/>
      <c r="AO1887" s="14"/>
      <c r="AP1887" s="14"/>
      <c r="AY1887" s="14"/>
      <c r="AZ1887" s="14"/>
      <c r="BA1887" s="14"/>
      <c r="BB1887" s="14"/>
      <c r="BC1887" s="14"/>
      <c r="BD1887" s="14"/>
    </row>
    <row r="1888" spans="1:57" x14ac:dyDescent="0.25">
      <c r="A1888" s="2" t="s">
        <v>81</v>
      </c>
      <c r="B1888" s="31">
        <v>33560</v>
      </c>
      <c r="C1888" s="11"/>
      <c r="E1888">
        <v>346.96</v>
      </c>
      <c r="F1888">
        <v>0.2505</v>
      </c>
      <c r="G1888">
        <v>0.22835</v>
      </c>
      <c r="H1888">
        <v>0.20125000000000001</v>
      </c>
      <c r="I1888">
        <v>0.19234999999999999</v>
      </c>
      <c r="J1888">
        <v>0.24640000000000001</v>
      </c>
      <c r="K1888">
        <v>0.2243</v>
      </c>
      <c r="L1888">
        <v>0.25605</v>
      </c>
      <c r="M1888">
        <v>0.1356</v>
      </c>
      <c r="Q1888" s="14"/>
      <c r="R1888" s="14"/>
      <c r="S1888" s="14"/>
      <c r="T1888" s="14"/>
      <c r="U1888" s="14"/>
      <c r="V1888"/>
      <c r="AA1888" s="14"/>
      <c r="AE1888" s="14"/>
      <c r="AF1888" s="14"/>
      <c r="AG1888" s="14"/>
      <c r="AK1888" s="14"/>
      <c r="AL1888" s="14"/>
      <c r="AM1888" s="14"/>
      <c r="AN1888" s="14"/>
      <c r="AO1888" s="14"/>
      <c r="AP1888" s="14"/>
      <c r="AY1888" s="14"/>
      <c r="AZ1888" s="14"/>
      <c r="BA1888" s="14"/>
      <c r="BB1888" s="14"/>
      <c r="BC1888" s="14"/>
      <c r="BD1888" s="14"/>
    </row>
    <row r="1889" spans="1:57" x14ac:dyDescent="0.25">
      <c r="A1889" s="2" t="s">
        <v>81</v>
      </c>
      <c r="B1889" s="31">
        <v>33561</v>
      </c>
      <c r="C1889" s="11"/>
      <c r="Q1889" s="14">
        <v>19.166597430053262</v>
      </c>
      <c r="R1889" s="14">
        <v>1520.1999999999998</v>
      </c>
      <c r="S1889" s="14">
        <v>211.77499999999998</v>
      </c>
      <c r="T1889" s="14">
        <v>1.5349999999999999E-2</v>
      </c>
      <c r="U1889" s="14">
        <v>3.2490799999999993</v>
      </c>
      <c r="V1889"/>
      <c r="AA1889" s="14">
        <v>0</v>
      </c>
      <c r="AE1889" s="14">
        <v>0.84000000000000008</v>
      </c>
      <c r="AF1889" s="14">
        <v>4.9612500000000587E-2</v>
      </c>
      <c r="AG1889" s="14">
        <v>5.9250000000000682</v>
      </c>
      <c r="AJ1889">
        <v>6.6487233720000001</v>
      </c>
      <c r="AK1889" s="14">
        <v>2.9450000000000004E-2</v>
      </c>
      <c r="AL1889" s="14">
        <v>8.4321722281314102</v>
      </c>
      <c r="AM1889" s="14">
        <v>286.38998585654736</v>
      </c>
      <c r="AN1889" s="14"/>
      <c r="AO1889" s="14"/>
      <c r="AP1889" s="14">
        <v>232.09825900069961</v>
      </c>
      <c r="AV1889">
        <v>262.5</v>
      </c>
      <c r="AW1889">
        <v>3.2507462500000002</v>
      </c>
      <c r="AY1889" s="14">
        <v>264.16992677617657</v>
      </c>
      <c r="AZ1889" s="14"/>
      <c r="BA1889" s="14">
        <v>7.6E-3</v>
      </c>
      <c r="BB1889" s="14">
        <v>7.7146957013829152</v>
      </c>
      <c r="BC1889" s="14"/>
      <c r="BD1889" s="14">
        <v>1016.1100141434525</v>
      </c>
      <c r="BE1889">
        <v>735</v>
      </c>
    </row>
    <row r="1890" spans="1:57" x14ac:dyDescent="0.25">
      <c r="A1890" s="2" t="s">
        <v>81</v>
      </c>
      <c r="B1890" s="31">
        <v>33568</v>
      </c>
      <c r="C1890" s="11"/>
      <c r="Q1890" s="14">
        <v>16.990633280515375</v>
      </c>
      <c r="R1890" s="14">
        <v>1418.3999999999999</v>
      </c>
      <c r="S1890" s="14">
        <v>227.14999999999998</v>
      </c>
      <c r="T1890" s="14">
        <v>1.4950000000000001E-2</v>
      </c>
      <c r="U1890" s="14">
        <v>3.4957174999999996</v>
      </c>
      <c r="V1890"/>
      <c r="AA1890" s="14">
        <v>11.740036611911705</v>
      </c>
      <c r="AE1890" s="14">
        <v>0.79</v>
      </c>
      <c r="AF1890" s="14">
        <v>3.5104999999999803E-2</v>
      </c>
      <c r="AG1890" s="14">
        <v>4.1499999999999773</v>
      </c>
      <c r="AJ1890">
        <v>5.3220000000000001</v>
      </c>
      <c r="AK1890" s="14">
        <v>2.7450000000000002E-2</v>
      </c>
      <c r="AL1890" s="14">
        <v>6.5750466479952827</v>
      </c>
      <c r="AM1890" s="14">
        <v>243.51439359579098</v>
      </c>
      <c r="AN1890" s="14"/>
      <c r="AO1890" s="14"/>
      <c r="AP1890" s="14">
        <v>224.36980331080912</v>
      </c>
      <c r="AV1890">
        <v>197.5</v>
      </c>
      <c r="AW1890">
        <v>3.3958925</v>
      </c>
      <c r="AY1890" s="14">
        <v>264.16992677617657</v>
      </c>
      <c r="AZ1890" s="14"/>
      <c r="BA1890" s="14">
        <v>7.3499999999999998E-3</v>
      </c>
      <c r="BB1890" s="14">
        <v>6.9966880939314215</v>
      </c>
      <c r="BC1890" s="14"/>
      <c r="BD1890" s="14">
        <v>943.58560640420887</v>
      </c>
      <c r="BE1890">
        <v>577.5</v>
      </c>
    </row>
    <row r="1891" spans="1:57" x14ac:dyDescent="0.25">
      <c r="A1891" s="2" t="s">
        <v>81</v>
      </c>
      <c r="B1891" s="31">
        <v>33574</v>
      </c>
      <c r="C1891" s="11"/>
      <c r="E1891">
        <v>357.87000000000006</v>
      </c>
      <c r="F1891">
        <v>0.253</v>
      </c>
      <c r="G1891">
        <v>0.2437</v>
      </c>
      <c r="H1891">
        <v>0.22825000000000001</v>
      </c>
      <c r="I1891">
        <v>0.2137</v>
      </c>
      <c r="J1891">
        <v>0.25430000000000003</v>
      </c>
      <c r="K1891">
        <v>0.21940000000000001</v>
      </c>
      <c r="L1891">
        <v>0.24775</v>
      </c>
      <c r="M1891">
        <v>0.12925</v>
      </c>
      <c r="Q1891" s="14">
        <v>25.61525983098003</v>
      </c>
      <c r="R1891" s="14">
        <v>2095.0250000000001</v>
      </c>
      <c r="S1891" s="14">
        <v>389.4</v>
      </c>
      <c r="T1891" s="14">
        <v>1.77E-2</v>
      </c>
      <c r="U1891" s="14">
        <v>6.87981</v>
      </c>
      <c r="V1891"/>
      <c r="AA1891" s="14">
        <v>125.23007322382344</v>
      </c>
      <c r="AE1891" s="14">
        <v>0.95</v>
      </c>
      <c r="AF1891" s="14">
        <v>3.5949999999999135E-2</v>
      </c>
      <c r="AG1891" s="14">
        <v>3.7249999999999091</v>
      </c>
      <c r="AJ1891">
        <v>6.9080000000000004</v>
      </c>
      <c r="AK1891" s="14">
        <v>3.175E-2</v>
      </c>
      <c r="AL1891" s="14">
        <v>9.687947551096709</v>
      </c>
      <c r="AM1891" s="14">
        <v>304.83807328015951</v>
      </c>
      <c r="AN1891" s="14"/>
      <c r="AO1891" s="14"/>
      <c r="AP1891" s="14">
        <v>226.32359610006802</v>
      </c>
      <c r="AV1891">
        <v>247.5</v>
      </c>
      <c r="AW1891">
        <v>6.8923800000000002</v>
      </c>
      <c r="AY1891" s="14">
        <v>264.16992677617657</v>
      </c>
      <c r="AZ1891" s="14"/>
      <c r="BA1891" s="14">
        <v>6.5000000000000006E-3</v>
      </c>
      <c r="BB1891" s="14">
        <v>9.0809025236789633</v>
      </c>
      <c r="BC1891" s="14"/>
      <c r="BD1891" s="14">
        <v>1397.0619267198404</v>
      </c>
      <c r="BE1891">
        <v>780</v>
      </c>
    </row>
    <row r="1892" spans="1:57" x14ac:dyDescent="0.25">
      <c r="A1892" s="2" t="s">
        <v>81</v>
      </c>
      <c r="B1892" s="31">
        <v>33581</v>
      </c>
      <c r="C1892" s="11"/>
      <c r="E1892">
        <v>370.17</v>
      </c>
      <c r="F1892">
        <v>0.28499999999999998</v>
      </c>
      <c r="G1892">
        <v>0.25885000000000002</v>
      </c>
      <c r="H1892">
        <v>0.23619999999999999</v>
      </c>
      <c r="I1892">
        <v>0.22589999999999999</v>
      </c>
      <c r="J1892">
        <v>0.25574999999999998</v>
      </c>
      <c r="K1892">
        <v>0.2167</v>
      </c>
      <c r="L1892">
        <v>0.2452</v>
      </c>
      <c r="M1892">
        <v>0.12725</v>
      </c>
      <c r="Q1892" s="14">
        <v>25.493004004787842</v>
      </c>
      <c r="R1892" s="14">
        <v>1881.5</v>
      </c>
      <c r="S1892" s="14">
        <v>400.5</v>
      </c>
      <c r="T1892" s="14">
        <v>1.7299999999999999E-2</v>
      </c>
      <c r="U1892" s="14">
        <v>6.9089</v>
      </c>
      <c r="V1892"/>
      <c r="AA1892" s="14">
        <v>136.33007322382343</v>
      </c>
      <c r="AE1892" s="14">
        <v>1.28</v>
      </c>
      <c r="AF1892" s="14">
        <v>3.8779999999999926E-2</v>
      </c>
      <c r="AG1892" s="14">
        <v>3.125</v>
      </c>
      <c r="AJ1892">
        <v>5.6449999999999996</v>
      </c>
      <c r="AK1892" s="14">
        <v>3.2050000000000002E-2</v>
      </c>
      <c r="AL1892" s="14">
        <v>8.2076949260042298</v>
      </c>
      <c r="AM1892" s="14">
        <v>255.63979915433407</v>
      </c>
      <c r="AN1892" s="14"/>
      <c r="AO1892" s="14"/>
      <c r="AP1892" s="14">
        <v>220.63492063492066</v>
      </c>
      <c r="AV1892">
        <v>230</v>
      </c>
      <c r="AW1892">
        <v>6.9286500000000002</v>
      </c>
      <c r="AY1892" s="14">
        <v>264.16992677617657</v>
      </c>
      <c r="AZ1892" s="14"/>
      <c r="BA1892" s="14">
        <v>8.5000000000000006E-3</v>
      </c>
      <c r="BB1892" s="14">
        <v>10.345476691331926</v>
      </c>
      <c r="BC1892" s="14"/>
      <c r="BD1892" s="14">
        <v>1222.235200845666</v>
      </c>
      <c r="BE1892">
        <v>665</v>
      </c>
    </row>
    <row r="1893" spans="1:57" x14ac:dyDescent="0.25">
      <c r="A1893" s="2" t="s">
        <v>81</v>
      </c>
      <c r="B1893" s="31">
        <v>33585</v>
      </c>
      <c r="C1893" s="11"/>
      <c r="Q1893" s="14">
        <v>30.055352912296637</v>
      </c>
      <c r="R1893" s="14">
        <v>2187.5500000000002</v>
      </c>
      <c r="S1893" s="14">
        <v>525.5</v>
      </c>
      <c r="T1893" s="14">
        <v>1.9100000000000002E-2</v>
      </c>
      <c r="U1893" s="14">
        <v>10.037700000000001</v>
      </c>
      <c r="V1893"/>
      <c r="AA1893" s="14">
        <v>261.33007322382343</v>
      </c>
      <c r="AE1893" s="14">
        <v>1.155</v>
      </c>
      <c r="AF1893" s="14">
        <v>6.6457499999998393E-2</v>
      </c>
      <c r="AG1893" s="14">
        <v>5.7749999999998636</v>
      </c>
      <c r="AJ1893">
        <v>6.2229999999999999</v>
      </c>
      <c r="AK1893" s="14">
        <v>3.1850000000000003E-2</v>
      </c>
      <c r="AL1893" s="14">
        <v>8.5546781825139711</v>
      </c>
      <c r="AM1893" s="14">
        <v>267.86994689442042</v>
      </c>
      <c r="AN1893" s="14"/>
      <c r="AO1893" s="14"/>
      <c r="AP1893" s="14">
        <v>232.12648099707647</v>
      </c>
      <c r="AV1893">
        <v>245</v>
      </c>
      <c r="AW1893">
        <v>10.037050000000001</v>
      </c>
      <c r="AY1893" s="14">
        <v>264.16992677617657</v>
      </c>
      <c r="AZ1893" s="14"/>
      <c r="BA1893" s="14">
        <v>8.2500000000000004E-3</v>
      </c>
      <c r="BB1893" s="14">
        <v>11.453946465586235</v>
      </c>
      <c r="BC1893" s="14"/>
      <c r="BD1893" s="14">
        <v>1388.4050531055798</v>
      </c>
      <c r="BE1893">
        <v>702.5</v>
      </c>
    </row>
    <row r="1894" spans="1:57" x14ac:dyDescent="0.25">
      <c r="A1894" s="2" t="s">
        <v>81</v>
      </c>
      <c r="B1894" s="31">
        <v>33588</v>
      </c>
      <c r="C1894" s="11"/>
      <c r="E1894">
        <v>379.67</v>
      </c>
      <c r="F1894">
        <v>0.27850000000000003</v>
      </c>
      <c r="G1894">
        <v>0.26365</v>
      </c>
      <c r="H1894">
        <v>0.24990000000000001</v>
      </c>
      <c r="I1894">
        <v>0.24660000000000001</v>
      </c>
      <c r="J1894">
        <v>0.26965</v>
      </c>
      <c r="K1894">
        <v>0.21754999999999999</v>
      </c>
      <c r="L1894">
        <v>0.24429999999999999</v>
      </c>
      <c r="M1894">
        <v>0.12820000000000001</v>
      </c>
      <c r="Q1894" s="14"/>
      <c r="R1894" s="14"/>
      <c r="S1894" s="14"/>
      <c r="T1894" s="14"/>
      <c r="U1894" s="14"/>
      <c r="V1894"/>
      <c r="AA1894" s="14"/>
      <c r="AE1894" s="14"/>
      <c r="AF1894" s="14"/>
      <c r="AG1894" s="14"/>
      <c r="AK1894" s="14"/>
      <c r="AL1894" s="14"/>
      <c r="AM1894" s="14"/>
      <c r="AN1894" s="14"/>
      <c r="AO1894" s="14"/>
      <c r="AP1894" s="14"/>
      <c r="AY1894" s="14"/>
      <c r="AZ1894" s="14"/>
      <c r="BA1894" s="14"/>
      <c r="BB1894" s="14"/>
      <c r="BC1894" s="14"/>
      <c r="BD1894" s="14"/>
    </row>
    <row r="1895" spans="1:57" x14ac:dyDescent="0.25">
      <c r="A1895" s="2" t="s">
        <v>81</v>
      </c>
      <c r="B1895" s="31">
        <v>33590</v>
      </c>
      <c r="C1895" s="11"/>
      <c r="Q1895" s="14">
        <v>24.848066285779751</v>
      </c>
      <c r="R1895" s="14">
        <v>2122.0500000000002</v>
      </c>
      <c r="S1895" s="14">
        <v>604.75</v>
      </c>
      <c r="T1895" s="14">
        <v>1.635E-2</v>
      </c>
      <c r="U1895" s="14">
        <v>9.9024000000000001</v>
      </c>
      <c r="V1895"/>
      <c r="AA1895" s="14">
        <v>340.58007322382343</v>
      </c>
      <c r="AE1895" s="14">
        <v>1.2949999999999999</v>
      </c>
      <c r="AF1895" s="14">
        <v>8.4764999999999452E-2</v>
      </c>
      <c r="AG1895" s="14">
        <v>6.5499999999999545</v>
      </c>
      <c r="AJ1895">
        <v>4.88</v>
      </c>
      <c r="AK1895" s="14">
        <v>2.725E-2</v>
      </c>
      <c r="AL1895" s="14">
        <v>6.0687459395063339</v>
      </c>
      <c r="AM1895" s="14">
        <v>222.62039844698944</v>
      </c>
      <c r="AN1895" s="14"/>
      <c r="AO1895" s="14"/>
      <c r="AP1895" s="14">
        <v>219.62488247331453</v>
      </c>
      <c r="AW1895">
        <v>9.8876624999999994</v>
      </c>
      <c r="AY1895" s="14">
        <v>264.16992677617657</v>
      </c>
      <c r="AZ1895" s="14"/>
      <c r="BA1895" s="14">
        <v>6.6500000000000005E-3</v>
      </c>
      <c r="BB1895" s="14">
        <v>8.5721493230522299</v>
      </c>
      <c r="BC1895" s="14"/>
      <c r="BD1895" s="14">
        <v>1288.1296015530106</v>
      </c>
      <c r="BE1895">
        <v>587.5</v>
      </c>
    </row>
    <row r="1896" spans="1:57" x14ac:dyDescent="0.25">
      <c r="A1896" s="2" t="s">
        <v>81</v>
      </c>
      <c r="B1896" s="31">
        <v>33595</v>
      </c>
      <c r="C1896" s="11"/>
      <c r="E1896">
        <v>367.40000000000003</v>
      </c>
      <c r="F1896">
        <v>0.23799999999999999</v>
      </c>
      <c r="G1896">
        <v>0.24654999999999999</v>
      </c>
      <c r="H1896">
        <v>0.24460000000000001</v>
      </c>
      <c r="I1896">
        <v>0.24354999999999999</v>
      </c>
      <c r="J1896">
        <v>0.27350000000000002</v>
      </c>
      <c r="K1896">
        <v>0.21920000000000001</v>
      </c>
      <c r="L1896">
        <v>0.245</v>
      </c>
      <c r="M1896">
        <v>0.12659999999999999</v>
      </c>
      <c r="Q1896" s="14">
        <v>26.76856370863117</v>
      </c>
      <c r="R1896" s="14">
        <v>2228</v>
      </c>
      <c r="S1896" s="14">
        <v>728.25</v>
      </c>
      <c r="T1896" s="14">
        <v>1.6750000000000001E-2</v>
      </c>
      <c r="U1896" s="14">
        <v>12.369850000000001</v>
      </c>
      <c r="V1896"/>
      <c r="AA1896" s="14">
        <v>464.08007322382343</v>
      </c>
      <c r="AE1896" s="14">
        <v>1.4950000000000001</v>
      </c>
      <c r="AF1896" s="14">
        <v>9.4657499999998646E-2</v>
      </c>
      <c r="AG1896" s="14">
        <v>6.3499999999999091</v>
      </c>
      <c r="AJ1896">
        <v>4.9050000000000002</v>
      </c>
      <c r="AK1896" s="14">
        <v>2.8049999999999999E-2</v>
      </c>
      <c r="AL1896" s="14">
        <v>6.4391392448139504</v>
      </c>
      <c r="AM1896" s="14">
        <v>230.3279644960578</v>
      </c>
      <c r="AN1896" s="14"/>
      <c r="AO1896" s="14"/>
      <c r="AP1896" s="14">
        <v>215.56500564652737</v>
      </c>
      <c r="AW1896">
        <v>12.1981875</v>
      </c>
      <c r="AY1896" s="14">
        <v>264.16992677617657</v>
      </c>
      <c r="AZ1896" s="14"/>
      <c r="BA1896" s="14">
        <v>5.9499999999999996E-3</v>
      </c>
      <c r="BB1896" s="14">
        <v>7.44084932783284</v>
      </c>
      <c r="BC1896" s="14"/>
      <c r="BD1896" s="14">
        <v>1263.0720355039421</v>
      </c>
      <c r="BE1896">
        <v>605</v>
      </c>
    </row>
    <row r="1897" spans="1:57" x14ac:dyDescent="0.25">
      <c r="A1897" s="2" t="s">
        <v>81</v>
      </c>
      <c r="B1897" s="31">
        <v>33602</v>
      </c>
      <c r="C1897" s="11"/>
      <c r="E1897">
        <v>377.54999999999995</v>
      </c>
      <c r="F1897">
        <v>0.28699999999999998</v>
      </c>
      <c r="G1897">
        <v>0.25769999999999998</v>
      </c>
      <c r="H1897">
        <v>0.24660000000000001</v>
      </c>
      <c r="I1897">
        <v>0.24124999999999999</v>
      </c>
      <c r="J1897">
        <v>0.2681</v>
      </c>
      <c r="K1897">
        <v>0.21790000000000001</v>
      </c>
      <c r="L1897">
        <v>0.2417</v>
      </c>
      <c r="M1897">
        <v>0.1275</v>
      </c>
      <c r="Q1897" s="14">
        <v>21.879045210062685</v>
      </c>
      <c r="R1897" s="14">
        <v>1634.625</v>
      </c>
      <c r="S1897" s="14">
        <v>660.5</v>
      </c>
      <c r="T1897" s="14">
        <v>2.0899999999999998E-2</v>
      </c>
      <c r="U1897" s="14">
        <v>13.72185</v>
      </c>
      <c r="V1897"/>
      <c r="AA1897" s="14">
        <v>396.33007322382343</v>
      </c>
      <c r="AE1897" s="14">
        <v>1.1400000000000001</v>
      </c>
      <c r="AF1897" s="14">
        <v>0.1472</v>
      </c>
      <c r="AG1897" s="14">
        <v>13</v>
      </c>
      <c r="AJ1897">
        <v>2.3340000000000001</v>
      </c>
      <c r="AK1897" s="14">
        <v>2.895E-2</v>
      </c>
      <c r="AL1897" s="14">
        <v>3.2059737749026205</v>
      </c>
      <c r="AM1897" s="14">
        <v>104.73647629690184</v>
      </c>
      <c r="AN1897" s="14"/>
      <c r="AO1897" s="14"/>
      <c r="AP1897" s="14">
        <v>216.09538002980625</v>
      </c>
      <c r="AW1897">
        <v>13.804449999999999</v>
      </c>
      <c r="AY1897" s="14">
        <v>264.16992677617657</v>
      </c>
      <c r="AZ1897" s="14"/>
      <c r="BA1897" s="14">
        <v>5.1999999999999998E-3</v>
      </c>
      <c r="BB1897" s="14">
        <v>4.4784209037612994</v>
      </c>
      <c r="BC1897" s="14"/>
      <c r="BD1897" s="14">
        <v>856.38852370309826</v>
      </c>
      <c r="BE1897">
        <v>437.5</v>
      </c>
    </row>
    <row r="1898" spans="1:57" x14ac:dyDescent="0.25">
      <c r="A1898" s="2" t="s">
        <v>81</v>
      </c>
      <c r="B1898" s="31">
        <v>33609</v>
      </c>
      <c r="C1898" s="11"/>
      <c r="E1898">
        <v>384.51999999999992</v>
      </c>
      <c r="F1898">
        <v>0.26800000000000002</v>
      </c>
      <c r="G1898">
        <v>0.26515</v>
      </c>
      <c r="H1898">
        <v>0.25724999999999998</v>
      </c>
      <c r="I1898">
        <v>0.26450000000000001</v>
      </c>
      <c r="J1898">
        <v>0.27905000000000002</v>
      </c>
      <c r="K1898">
        <v>0.21515000000000001</v>
      </c>
      <c r="L1898">
        <v>0.24510000000000001</v>
      </c>
      <c r="M1898">
        <v>0.12839999999999999</v>
      </c>
      <c r="Q1898" s="14">
        <v>27.761822879919293</v>
      </c>
      <c r="R1898" s="14">
        <v>1955.8000000000002</v>
      </c>
      <c r="S1898" s="14">
        <v>876.5</v>
      </c>
      <c r="T1898" s="14">
        <v>2.1749999999999999E-2</v>
      </c>
      <c r="U1898" s="14">
        <v>18.469725</v>
      </c>
      <c r="V1898"/>
      <c r="AA1898" s="14">
        <v>612.33007322382343</v>
      </c>
      <c r="AE1898" s="14">
        <v>1.2000000000000002</v>
      </c>
      <c r="AF1898" s="14">
        <v>0.14218500000000026</v>
      </c>
      <c r="AG1898" s="14">
        <v>12.225000000000023</v>
      </c>
      <c r="AJ1898">
        <v>1.8180000000000001</v>
      </c>
      <c r="AK1898" s="14">
        <v>2.64E-2</v>
      </c>
      <c r="AL1898" s="14">
        <v>2.2716076595744674</v>
      </c>
      <c r="AM1898" s="14">
        <v>100.27489919980148</v>
      </c>
      <c r="AN1898" s="14"/>
      <c r="AO1898" s="14"/>
      <c r="AP1898" s="14">
        <v>127.44354566902595</v>
      </c>
      <c r="AW1898">
        <v>19.063874999999999</v>
      </c>
      <c r="AY1898" s="14">
        <v>264.16992677617657</v>
      </c>
      <c r="AZ1898" s="14"/>
      <c r="BA1898" s="14">
        <v>6.6E-3</v>
      </c>
      <c r="BB1898" s="14">
        <v>6.2197764144594014</v>
      </c>
      <c r="BC1898" s="14"/>
      <c r="BD1898" s="14">
        <v>966.80010080019849</v>
      </c>
      <c r="BE1898">
        <v>522.5</v>
      </c>
    </row>
    <row r="1899" spans="1:57" x14ac:dyDescent="0.25">
      <c r="A1899" s="2" t="s">
        <v>81</v>
      </c>
      <c r="B1899" s="31">
        <v>33613</v>
      </c>
      <c r="C1899" s="11"/>
      <c r="Q1899" s="14">
        <v>30.388009430512014</v>
      </c>
      <c r="R1899" s="14">
        <v>2316.5749999999998</v>
      </c>
      <c r="S1899" s="14">
        <v>1159.25</v>
      </c>
      <c r="T1899" s="14">
        <v>2.1749999999999999E-2</v>
      </c>
      <c r="U1899" s="14">
        <v>25.229774999999997</v>
      </c>
      <c r="V1899"/>
      <c r="AA1899" s="14">
        <v>895.08007322382343</v>
      </c>
      <c r="AE1899" s="14"/>
      <c r="AF1899" s="14"/>
      <c r="AG1899" s="14">
        <v>19.075000000000045</v>
      </c>
      <c r="AJ1899">
        <v>1.042</v>
      </c>
      <c r="AK1899" s="14">
        <v>2.3300000000000001E-2</v>
      </c>
      <c r="AL1899" s="14">
        <v>1.3905936752136752</v>
      </c>
      <c r="AM1899" s="14">
        <v>58.729594017094016</v>
      </c>
      <c r="AN1899" s="14"/>
      <c r="AO1899" s="14"/>
      <c r="AP1899" s="14">
        <v>178.21428571428572</v>
      </c>
      <c r="AW1899">
        <v>25.213687499999999</v>
      </c>
      <c r="AY1899" s="14">
        <v>264.16992677617657</v>
      </c>
      <c r="AZ1899" s="14"/>
      <c r="BA1899" s="14">
        <v>4.3499999999999997E-3</v>
      </c>
      <c r="BB1899" s="14">
        <v>4.6957022435897429</v>
      </c>
      <c r="BC1899" s="14"/>
      <c r="BD1899" s="14">
        <v>1079.5204059829061</v>
      </c>
      <c r="BE1899">
        <v>540</v>
      </c>
    </row>
    <row r="1900" spans="1:57" x14ac:dyDescent="0.25">
      <c r="A1900" s="2" t="s">
        <v>81</v>
      </c>
      <c r="B1900" s="31">
        <v>33616</v>
      </c>
      <c r="C1900" s="11"/>
      <c r="E1900">
        <v>389.64000000000004</v>
      </c>
      <c r="F1900">
        <v>0.27700000000000002</v>
      </c>
      <c r="G1900">
        <v>0.26500000000000001</v>
      </c>
      <c r="H1900">
        <v>0.26145000000000002</v>
      </c>
      <c r="I1900">
        <v>0.27089999999999997</v>
      </c>
      <c r="J1900">
        <v>0.28839999999999999</v>
      </c>
      <c r="K1900">
        <v>0.21959999999999999</v>
      </c>
      <c r="L1900">
        <v>0.2409</v>
      </c>
      <c r="M1900">
        <v>0.12495000000000001</v>
      </c>
      <c r="Q1900" s="14"/>
      <c r="R1900" s="14"/>
      <c r="S1900" s="14"/>
      <c r="T1900" s="14"/>
      <c r="U1900" s="14"/>
      <c r="V1900"/>
      <c r="AA1900" s="14"/>
      <c r="AE1900" s="14"/>
      <c r="AF1900" s="14"/>
      <c r="AG1900" s="14"/>
      <c r="AK1900" s="14"/>
      <c r="AL1900" s="14"/>
      <c r="AM1900" s="14"/>
      <c r="AN1900" s="14"/>
      <c r="AO1900" s="14"/>
      <c r="AP1900" s="14"/>
      <c r="AY1900" s="14"/>
      <c r="AZ1900" s="14"/>
      <c r="BA1900" s="14"/>
      <c r="BB1900" s="14"/>
      <c r="BC1900" s="14"/>
      <c r="BD1900" s="14"/>
    </row>
    <row r="1901" spans="1:57" x14ac:dyDescent="0.25">
      <c r="A1901" s="2" t="s">
        <v>81</v>
      </c>
      <c r="B1901" s="31">
        <v>33618</v>
      </c>
      <c r="C1901" s="11"/>
      <c r="Q1901" s="14"/>
      <c r="R1901" s="14">
        <v>2708.25</v>
      </c>
      <c r="S1901" s="14">
        <v>1428</v>
      </c>
      <c r="T1901" s="14">
        <v>2.4150000000000001E-2</v>
      </c>
      <c r="U1901" s="14">
        <v>34.467775000000003</v>
      </c>
      <c r="V1901"/>
      <c r="AA1901" s="14">
        <v>1163.8300732238235</v>
      </c>
      <c r="AE1901" s="14"/>
      <c r="AF1901" s="14"/>
      <c r="AG1901" s="14"/>
      <c r="AK1901" s="14"/>
      <c r="AL1901" s="14"/>
      <c r="AM1901" s="14"/>
      <c r="AN1901" s="14"/>
      <c r="AO1901" s="14"/>
      <c r="AP1901" s="14"/>
      <c r="AW1901">
        <v>34.486199999999997</v>
      </c>
      <c r="AY1901" s="14">
        <v>264.16992677617657</v>
      </c>
      <c r="AZ1901" s="14"/>
      <c r="BA1901" s="14"/>
      <c r="BB1901" s="14"/>
      <c r="BC1901" s="14"/>
      <c r="BD1901" s="14"/>
    </row>
    <row r="1902" spans="1:57" x14ac:dyDescent="0.25">
      <c r="A1902" s="2" t="s">
        <v>81</v>
      </c>
      <c r="B1902" s="31">
        <v>33623</v>
      </c>
      <c r="C1902" s="11" t="s">
        <v>833</v>
      </c>
      <c r="E1902">
        <v>372.10000000000008</v>
      </c>
      <c r="F1902">
        <v>0.26950000000000002</v>
      </c>
      <c r="G1902">
        <v>0.24545</v>
      </c>
      <c r="H1902">
        <v>0.23935000000000001</v>
      </c>
      <c r="I1902">
        <v>0.24504999999999999</v>
      </c>
      <c r="J1902">
        <v>0.27805000000000002</v>
      </c>
      <c r="K1902">
        <v>0.218</v>
      </c>
      <c r="L1902">
        <v>0.23955000000000001</v>
      </c>
      <c r="M1902">
        <v>0.12554999999999999</v>
      </c>
      <c r="Q1902" s="14"/>
      <c r="R1902" s="29">
        <v>2145.8417127916118</v>
      </c>
      <c r="S1902" s="14"/>
      <c r="T1902" s="14"/>
      <c r="U1902" s="14"/>
      <c r="V1902"/>
      <c r="W1902">
        <v>3.7456835000000015E-2</v>
      </c>
      <c r="Y1902">
        <v>21549.634494012422</v>
      </c>
      <c r="AA1902">
        <v>807.18110355253202</v>
      </c>
      <c r="AE1902" s="14"/>
      <c r="AF1902" s="14"/>
      <c r="AG1902" s="14"/>
      <c r="AK1902" s="14"/>
      <c r="AL1902" s="14"/>
      <c r="AM1902" s="14"/>
      <c r="AN1902" s="14"/>
      <c r="AO1902" s="14"/>
      <c r="AP1902" s="14"/>
      <c r="AQ1902" t="s">
        <v>925</v>
      </c>
      <c r="AY1902" s="14"/>
      <c r="AZ1902" s="14"/>
      <c r="BA1902" s="14"/>
      <c r="BB1902" s="14"/>
      <c r="BC1902" s="14"/>
      <c r="BD1902" s="14"/>
    </row>
    <row r="1903" spans="1:57" x14ac:dyDescent="0.25">
      <c r="A1903" s="2" t="s">
        <v>283</v>
      </c>
      <c r="B1903" s="31">
        <v>33483</v>
      </c>
      <c r="C1903" s="11"/>
      <c r="E1903">
        <v>419.57000000000005</v>
      </c>
      <c r="F1903">
        <v>0.26600000000000001</v>
      </c>
      <c r="G1903">
        <v>0.27989999999999998</v>
      </c>
      <c r="H1903">
        <v>0.26050000000000001</v>
      </c>
      <c r="I1903">
        <v>0.24435000000000001</v>
      </c>
      <c r="J1903">
        <v>0.27784999999999999</v>
      </c>
      <c r="K1903">
        <v>0.28129999999999999</v>
      </c>
      <c r="L1903">
        <v>0.23705000000000001</v>
      </c>
      <c r="M1903">
        <v>0.25090000000000001</v>
      </c>
      <c r="Q1903" s="14"/>
      <c r="R1903" s="14"/>
      <c r="S1903" s="14"/>
      <c r="T1903" s="14"/>
      <c r="U1903" s="14"/>
      <c r="V1903"/>
      <c r="AA1903" s="14"/>
      <c r="AE1903" s="14"/>
      <c r="AF1903" s="14"/>
      <c r="AG1903" s="14"/>
      <c r="AK1903" s="14"/>
      <c r="AL1903" s="14"/>
      <c r="AM1903" s="14"/>
      <c r="AN1903" s="14"/>
      <c r="AO1903" s="14"/>
      <c r="AP1903" s="14"/>
      <c r="AY1903" s="14"/>
      <c r="AZ1903" s="14"/>
      <c r="BA1903" s="14"/>
      <c r="BB1903" s="14"/>
      <c r="BC1903" s="14"/>
      <c r="BD1903" s="14"/>
    </row>
    <row r="1904" spans="1:57" x14ac:dyDescent="0.25">
      <c r="A1904" s="2" t="s">
        <v>283</v>
      </c>
      <c r="B1904" s="31">
        <v>33491</v>
      </c>
      <c r="C1904" s="11"/>
      <c r="E1904">
        <v>408.15999999999997</v>
      </c>
      <c r="F1904">
        <v>0.24399999999999999</v>
      </c>
      <c r="G1904">
        <v>0.26085000000000003</v>
      </c>
      <c r="H1904">
        <v>0.25330000000000003</v>
      </c>
      <c r="I1904">
        <v>0.24285000000000001</v>
      </c>
      <c r="J1904">
        <v>0.27844999999999998</v>
      </c>
      <c r="K1904">
        <v>0.28075</v>
      </c>
      <c r="L1904">
        <v>0.23815</v>
      </c>
      <c r="M1904">
        <v>0.24245</v>
      </c>
      <c r="Q1904" s="14"/>
      <c r="R1904" s="14"/>
      <c r="S1904" s="14"/>
      <c r="T1904" s="14"/>
      <c r="U1904" s="14"/>
      <c r="V1904"/>
      <c r="AA1904" s="14"/>
      <c r="AE1904" s="14"/>
      <c r="AF1904" s="14"/>
      <c r="AG1904" s="14"/>
      <c r="AK1904" s="14"/>
      <c r="AL1904" s="14"/>
      <c r="AM1904" s="14"/>
      <c r="AN1904" s="14"/>
      <c r="AO1904" s="14"/>
      <c r="AP1904" s="14"/>
      <c r="AY1904" s="14"/>
      <c r="AZ1904" s="14"/>
      <c r="BA1904" s="14"/>
      <c r="BB1904" s="14"/>
      <c r="BC1904" s="14"/>
      <c r="BD1904" s="14"/>
    </row>
    <row r="1905" spans="1:57" x14ac:dyDescent="0.25">
      <c r="A1905" s="2" t="s">
        <v>283</v>
      </c>
      <c r="B1905" s="31">
        <v>33497</v>
      </c>
      <c r="C1905" s="11"/>
      <c r="E1905">
        <v>398.55999999999995</v>
      </c>
      <c r="F1905">
        <v>0.22550000000000001</v>
      </c>
      <c r="G1905">
        <v>0.2409</v>
      </c>
      <c r="H1905">
        <v>0.25069999999999998</v>
      </c>
      <c r="I1905">
        <v>0.23674999999999999</v>
      </c>
      <c r="J1905">
        <v>0.27779999999999999</v>
      </c>
      <c r="K1905">
        <v>0.27889999999999998</v>
      </c>
      <c r="L1905">
        <v>0.23865</v>
      </c>
      <c r="M1905">
        <v>0.24360000000000001</v>
      </c>
      <c r="Q1905" s="14"/>
      <c r="R1905" s="14"/>
      <c r="S1905" s="14"/>
      <c r="T1905" s="14"/>
      <c r="U1905" s="14"/>
      <c r="V1905"/>
      <c r="AA1905" s="14"/>
      <c r="AE1905" s="14"/>
      <c r="AF1905" s="14"/>
      <c r="AG1905" s="14"/>
      <c r="AK1905" s="14"/>
      <c r="AL1905" s="14"/>
      <c r="AM1905" s="14"/>
      <c r="AN1905" s="14"/>
      <c r="AO1905" s="14"/>
      <c r="AP1905" s="14"/>
      <c r="AY1905" s="14"/>
      <c r="AZ1905" s="14"/>
      <c r="BA1905" s="14"/>
      <c r="BB1905" s="14"/>
      <c r="BC1905" s="14"/>
      <c r="BD1905" s="14"/>
    </row>
    <row r="1906" spans="1:57" x14ac:dyDescent="0.25">
      <c r="A1906" s="2" t="s">
        <v>283</v>
      </c>
      <c r="B1906" s="31">
        <v>33504</v>
      </c>
      <c r="C1906" s="11"/>
      <c r="E1906">
        <v>394.43</v>
      </c>
      <c r="F1906">
        <v>0.20849999999999999</v>
      </c>
      <c r="G1906">
        <v>0.2404</v>
      </c>
      <c r="H1906">
        <v>0.25014999999999998</v>
      </c>
      <c r="I1906">
        <v>0.23624999999999999</v>
      </c>
      <c r="J1906">
        <v>0.27729999999999999</v>
      </c>
      <c r="K1906">
        <v>0.27834999999999999</v>
      </c>
      <c r="L1906">
        <v>0.23815</v>
      </c>
      <c r="M1906">
        <v>0.24304999999999999</v>
      </c>
      <c r="Q1906" s="14"/>
      <c r="R1906" s="14"/>
      <c r="S1906" s="14"/>
      <c r="T1906" s="14"/>
      <c r="U1906" s="14"/>
      <c r="V1906"/>
      <c r="AA1906" s="14"/>
      <c r="AE1906" s="14"/>
      <c r="AF1906" s="14"/>
      <c r="AG1906" s="14"/>
      <c r="AK1906" s="14"/>
      <c r="AL1906" s="14"/>
      <c r="AM1906" s="14"/>
      <c r="AN1906" s="14"/>
      <c r="AO1906" s="14"/>
      <c r="AP1906" s="14"/>
      <c r="AY1906" s="14"/>
      <c r="AZ1906" s="14"/>
      <c r="BA1906" s="14"/>
      <c r="BB1906" s="14"/>
      <c r="BC1906" s="14"/>
      <c r="BD1906" s="14"/>
    </row>
    <row r="1907" spans="1:57" x14ac:dyDescent="0.25">
      <c r="A1907" s="2" t="s">
        <v>283</v>
      </c>
      <c r="B1907" s="31">
        <v>33505</v>
      </c>
      <c r="C1907" s="11"/>
      <c r="Q1907" s="14"/>
      <c r="R1907" s="14">
        <v>231.05</v>
      </c>
      <c r="S1907" s="14"/>
      <c r="T1907" s="14"/>
      <c r="U1907" s="14"/>
      <c r="V1907"/>
      <c r="AA1907" s="14"/>
      <c r="AE1907" s="14"/>
      <c r="AF1907" s="14"/>
      <c r="AG1907" s="14"/>
      <c r="AJ1907">
        <v>3.1245683460000002</v>
      </c>
      <c r="AK1907" s="14"/>
      <c r="AL1907" s="14"/>
      <c r="AM1907" s="14">
        <v>134.38346458802101</v>
      </c>
      <c r="AN1907" s="14"/>
      <c r="AO1907" s="14"/>
      <c r="AP1907" s="14">
        <v>231.85714285714286</v>
      </c>
      <c r="AV1907">
        <v>252.5</v>
      </c>
      <c r="AY1907" s="14"/>
      <c r="AZ1907" s="14"/>
      <c r="BA1907" s="14"/>
      <c r="BB1907" s="14"/>
      <c r="BC1907" s="14"/>
      <c r="BD1907" s="14">
        <v>96.666535411978998</v>
      </c>
      <c r="BE1907">
        <v>807.5</v>
      </c>
    </row>
    <row r="1908" spans="1:57" x14ac:dyDescent="0.25">
      <c r="A1908" s="2" t="s">
        <v>283</v>
      </c>
      <c r="B1908" s="31">
        <v>33512</v>
      </c>
      <c r="C1908" s="11"/>
      <c r="E1908">
        <v>373.22</v>
      </c>
      <c r="F1908">
        <v>0.18149999999999999</v>
      </c>
      <c r="G1908">
        <v>0.20835000000000001</v>
      </c>
      <c r="H1908">
        <v>0.22620000000000001</v>
      </c>
      <c r="I1908">
        <v>0.22445000000000001</v>
      </c>
      <c r="J1908">
        <v>0.26874999999999999</v>
      </c>
      <c r="K1908">
        <v>0.27775</v>
      </c>
      <c r="L1908">
        <v>0.23425000000000001</v>
      </c>
      <c r="M1908">
        <v>0.24485000000000001</v>
      </c>
      <c r="Q1908" s="14"/>
      <c r="R1908" s="14"/>
      <c r="S1908" s="14"/>
      <c r="T1908" s="14"/>
      <c r="U1908" s="14"/>
      <c r="V1908"/>
      <c r="AA1908" s="14"/>
      <c r="AE1908" s="14"/>
      <c r="AF1908" s="14"/>
      <c r="AG1908" s="14"/>
      <c r="AK1908" s="14"/>
      <c r="AL1908" s="14"/>
      <c r="AM1908" s="14"/>
      <c r="AN1908" s="14"/>
      <c r="AO1908" s="14"/>
      <c r="AP1908" s="14"/>
      <c r="AY1908" s="14"/>
      <c r="AZ1908" s="14"/>
      <c r="BA1908" s="14"/>
      <c r="BB1908" s="14"/>
      <c r="BC1908" s="14"/>
      <c r="BD1908" s="14"/>
    </row>
    <row r="1909" spans="1:57" x14ac:dyDescent="0.25">
      <c r="A1909" s="2" t="s">
        <v>283</v>
      </c>
      <c r="B1909" s="31">
        <v>33519</v>
      </c>
      <c r="C1909" s="11"/>
      <c r="E1909">
        <v>356.28</v>
      </c>
      <c r="F1909">
        <v>0.14499999999999999</v>
      </c>
      <c r="G1909">
        <v>0.1888</v>
      </c>
      <c r="H1909">
        <v>0.21199999999999999</v>
      </c>
      <c r="I1909">
        <v>0.218</v>
      </c>
      <c r="J1909">
        <v>0.26634999999999998</v>
      </c>
      <c r="K1909">
        <v>0.2717</v>
      </c>
      <c r="L1909">
        <v>0.23580000000000001</v>
      </c>
      <c r="M1909">
        <v>0.24374999999999999</v>
      </c>
      <c r="Q1909" s="14"/>
      <c r="R1909" s="14"/>
      <c r="S1909" s="14"/>
      <c r="T1909" s="14"/>
      <c r="U1909" s="14"/>
      <c r="V1909"/>
      <c r="AA1909" s="14"/>
      <c r="AE1909" s="14"/>
      <c r="AF1909" s="14"/>
      <c r="AG1909" s="14"/>
      <c r="AK1909" s="14"/>
      <c r="AL1909" s="14"/>
      <c r="AM1909" s="14"/>
      <c r="AN1909" s="14"/>
      <c r="AO1909" s="14"/>
      <c r="AP1909" s="14"/>
      <c r="AY1909" s="14"/>
      <c r="AZ1909" s="14"/>
      <c r="BA1909" s="14"/>
      <c r="BB1909" s="14"/>
      <c r="BC1909" s="14"/>
      <c r="BD1909" s="14"/>
    </row>
    <row r="1910" spans="1:57" x14ac:dyDescent="0.25">
      <c r="A1910" s="2" t="s">
        <v>283</v>
      </c>
      <c r="B1910" s="31">
        <v>33521</v>
      </c>
      <c r="C1910" s="11"/>
      <c r="Q1910" s="14"/>
      <c r="R1910" s="14">
        <v>516.84999999999991</v>
      </c>
      <c r="S1910" s="14"/>
      <c r="T1910" s="14"/>
      <c r="U1910" s="14"/>
      <c r="V1910"/>
      <c r="AA1910" s="14"/>
      <c r="AE1910" s="14"/>
      <c r="AF1910" s="14"/>
      <c r="AG1910" s="14"/>
      <c r="AJ1910">
        <v>5.9993366950000002</v>
      </c>
      <c r="AK1910" s="14"/>
      <c r="AL1910" s="14"/>
      <c r="AM1910" s="14">
        <v>251.75754082612872</v>
      </c>
      <c r="AN1910" s="14"/>
      <c r="AO1910" s="14"/>
      <c r="AP1910" s="14">
        <v>236.73255813953489</v>
      </c>
      <c r="AV1910">
        <v>250</v>
      </c>
      <c r="AY1910" s="14"/>
      <c r="AZ1910" s="14"/>
      <c r="BA1910" s="14"/>
      <c r="BB1910" s="14"/>
      <c r="BC1910" s="14"/>
      <c r="BD1910" s="14">
        <v>265.0924591738713</v>
      </c>
      <c r="BE1910">
        <v>865</v>
      </c>
    </row>
    <row r="1911" spans="1:57" x14ac:dyDescent="0.25">
      <c r="A1911" s="2" t="s">
        <v>283</v>
      </c>
      <c r="B1911" s="31">
        <v>33525</v>
      </c>
      <c r="C1911" s="11"/>
      <c r="E1911">
        <v>338.90000000000003</v>
      </c>
      <c r="F1911">
        <v>0.11600000000000001</v>
      </c>
      <c r="G1911">
        <v>0.1701</v>
      </c>
      <c r="H1911">
        <v>0.18834999999999999</v>
      </c>
      <c r="I1911">
        <v>0.20835000000000001</v>
      </c>
      <c r="J1911">
        <v>0.25805</v>
      </c>
      <c r="K1911">
        <v>0.27305000000000001</v>
      </c>
      <c r="L1911">
        <v>0.23615</v>
      </c>
      <c r="M1911">
        <v>0.24445</v>
      </c>
      <c r="Q1911" s="14"/>
      <c r="R1911" s="14"/>
      <c r="S1911" s="14"/>
      <c r="T1911" s="14"/>
      <c r="U1911" s="14"/>
      <c r="V1911"/>
      <c r="AA1911" s="14"/>
      <c r="AE1911" s="14"/>
      <c r="AF1911" s="14"/>
      <c r="AG1911" s="14"/>
      <c r="AK1911" s="14"/>
      <c r="AL1911" s="14"/>
      <c r="AM1911" s="14"/>
      <c r="AN1911" s="14"/>
      <c r="AO1911" s="14"/>
      <c r="AP1911" s="14"/>
      <c r="AY1911" s="14"/>
      <c r="AZ1911" s="14"/>
      <c r="BA1911" s="14"/>
      <c r="BB1911" s="14"/>
      <c r="BC1911" s="14"/>
      <c r="BD1911" s="14"/>
    </row>
    <row r="1912" spans="1:57" x14ac:dyDescent="0.25">
      <c r="A1912" s="2" t="s">
        <v>283</v>
      </c>
      <c r="B1912" s="31">
        <v>33532</v>
      </c>
      <c r="C1912" s="11"/>
      <c r="E1912">
        <v>317.44</v>
      </c>
      <c r="F1912">
        <v>8.7499999999999994E-2</v>
      </c>
      <c r="G1912">
        <v>0.15104999999999999</v>
      </c>
      <c r="H1912">
        <v>0.16095000000000001</v>
      </c>
      <c r="I1912">
        <v>0.19719999999999999</v>
      </c>
      <c r="J1912">
        <v>0.24895</v>
      </c>
      <c r="K1912">
        <v>0.26669999999999999</v>
      </c>
      <c r="L1912">
        <v>0.23080000000000001</v>
      </c>
      <c r="M1912">
        <v>0.24404999999999999</v>
      </c>
      <c r="Q1912" s="14"/>
      <c r="R1912" s="14"/>
      <c r="S1912" s="14"/>
      <c r="T1912" s="14"/>
      <c r="U1912" s="14"/>
      <c r="V1912"/>
      <c r="AA1912" s="14"/>
      <c r="AE1912" s="14"/>
      <c r="AF1912" s="14"/>
      <c r="AG1912" s="14"/>
      <c r="AK1912" s="14"/>
      <c r="AL1912" s="14"/>
      <c r="AM1912" s="14"/>
      <c r="AN1912" s="14"/>
      <c r="AO1912" s="14"/>
      <c r="AP1912" s="14"/>
      <c r="AY1912" s="14"/>
      <c r="AZ1912" s="14"/>
      <c r="BA1912" s="14"/>
      <c r="BB1912" s="14"/>
      <c r="BC1912" s="14"/>
      <c r="BD1912" s="14"/>
    </row>
    <row r="1913" spans="1:57" x14ac:dyDescent="0.25">
      <c r="A1913" s="2" t="s">
        <v>283</v>
      </c>
      <c r="B1913" s="31">
        <v>33533</v>
      </c>
      <c r="C1913" s="11"/>
      <c r="Q1913" s="14"/>
      <c r="R1913" s="14">
        <v>814.3</v>
      </c>
      <c r="S1913" s="14"/>
      <c r="T1913" s="14"/>
      <c r="U1913" s="14"/>
      <c r="V1913"/>
      <c r="AA1913" s="14"/>
      <c r="AE1913" s="14"/>
      <c r="AF1913" s="14"/>
      <c r="AG1913" s="14"/>
      <c r="AJ1913">
        <v>7.5132408909999997</v>
      </c>
      <c r="AK1913" s="14"/>
      <c r="AL1913" s="14"/>
      <c r="AM1913" s="14">
        <v>317.62364060666857</v>
      </c>
      <c r="AN1913" s="14"/>
      <c r="AO1913" s="14"/>
      <c r="AP1913" s="14">
        <v>237.40090354249475</v>
      </c>
      <c r="AV1913">
        <v>277.5</v>
      </c>
      <c r="AY1913" s="14"/>
      <c r="AZ1913" s="14"/>
      <c r="BA1913" s="14"/>
      <c r="BB1913" s="14"/>
      <c r="BC1913" s="14"/>
      <c r="BD1913" s="14">
        <v>496.67635939333138</v>
      </c>
      <c r="BE1913">
        <v>822.5</v>
      </c>
    </row>
    <row r="1914" spans="1:57" x14ac:dyDescent="0.25">
      <c r="A1914" s="2" t="s">
        <v>283</v>
      </c>
      <c r="B1914" s="31">
        <v>33540</v>
      </c>
      <c r="C1914" s="11"/>
      <c r="E1914">
        <v>301.87</v>
      </c>
      <c r="F1914">
        <v>7.8E-2</v>
      </c>
      <c r="G1914">
        <v>0.13475000000000001</v>
      </c>
      <c r="H1914">
        <v>0.1426</v>
      </c>
      <c r="I1914">
        <v>0.18515000000000001</v>
      </c>
      <c r="J1914">
        <v>0.23744999999999999</v>
      </c>
      <c r="K1914">
        <v>0.26340000000000002</v>
      </c>
      <c r="L1914">
        <v>0.22775000000000001</v>
      </c>
      <c r="M1914">
        <v>0.24024999999999999</v>
      </c>
      <c r="Q1914" s="14"/>
      <c r="R1914" s="14"/>
      <c r="S1914" s="14"/>
      <c r="T1914" s="14"/>
      <c r="U1914" s="14"/>
      <c r="V1914"/>
      <c r="AA1914" s="14"/>
      <c r="AE1914" s="14"/>
      <c r="AF1914" s="14"/>
      <c r="AG1914" s="14"/>
      <c r="AK1914" s="14"/>
      <c r="AL1914" s="14"/>
      <c r="AM1914" s="14"/>
      <c r="AN1914" s="14"/>
      <c r="AO1914" s="14"/>
      <c r="AP1914" s="14"/>
      <c r="AY1914" s="14"/>
      <c r="AZ1914" s="14"/>
      <c r="BA1914" s="14"/>
      <c r="BB1914" s="14"/>
      <c r="BC1914" s="14"/>
      <c r="BD1914" s="14"/>
    </row>
    <row r="1915" spans="1:57" x14ac:dyDescent="0.25">
      <c r="A1915" s="2" t="s">
        <v>283</v>
      </c>
      <c r="B1915" s="31">
        <v>33546</v>
      </c>
      <c r="C1915" s="11"/>
      <c r="E1915">
        <v>292.52</v>
      </c>
      <c r="F1915">
        <v>7.6999999999999999E-2</v>
      </c>
      <c r="G1915">
        <v>0.12905</v>
      </c>
      <c r="H1915">
        <v>0.13535</v>
      </c>
      <c r="I1915">
        <v>0.17730000000000001</v>
      </c>
      <c r="J1915">
        <v>0.22614999999999999</v>
      </c>
      <c r="K1915">
        <v>0.25424999999999998</v>
      </c>
      <c r="L1915">
        <v>0.22545000000000001</v>
      </c>
      <c r="M1915">
        <v>0.23805000000000001</v>
      </c>
      <c r="Q1915" s="14"/>
      <c r="R1915" s="14"/>
      <c r="S1915" s="14"/>
      <c r="T1915" s="14"/>
      <c r="U1915" s="14"/>
      <c r="V1915"/>
      <c r="AA1915" s="14"/>
      <c r="AE1915" s="14"/>
      <c r="AF1915" s="14"/>
      <c r="AG1915" s="14"/>
      <c r="AK1915" s="14"/>
      <c r="AL1915" s="14"/>
      <c r="AM1915" s="14"/>
      <c r="AN1915" s="14"/>
      <c r="AO1915" s="14"/>
      <c r="AP1915" s="14"/>
      <c r="AY1915" s="14"/>
      <c r="AZ1915" s="14"/>
      <c r="BA1915" s="14"/>
      <c r="BB1915" s="14"/>
      <c r="BC1915" s="14"/>
      <c r="BD1915" s="14"/>
    </row>
    <row r="1916" spans="1:57" x14ac:dyDescent="0.25">
      <c r="A1916" s="2" t="s">
        <v>283</v>
      </c>
      <c r="B1916" s="31">
        <v>33547</v>
      </c>
      <c r="C1916" s="11"/>
      <c r="Q1916" s="14">
        <v>18.953445000000002</v>
      </c>
      <c r="R1916" s="14">
        <v>1106.95</v>
      </c>
      <c r="S1916" s="14"/>
      <c r="T1916" s="14"/>
      <c r="U1916" s="14"/>
      <c r="V1916"/>
      <c r="AA1916" s="14"/>
      <c r="AE1916" s="14"/>
      <c r="AF1916" s="14"/>
      <c r="AG1916" s="14">
        <v>6.2749999999999773</v>
      </c>
      <c r="AJ1916">
        <v>6.7970510669999999</v>
      </c>
      <c r="AK1916" s="14"/>
      <c r="AL1916" s="14"/>
      <c r="AM1916" s="14">
        <v>295.06286429287644</v>
      </c>
      <c r="AN1916" s="14"/>
      <c r="AO1916" s="14"/>
      <c r="AP1916" s="14">
        <v>230.2337889876444</v>
      </c>
      <c r="AV1916">
        <v>270</v>
      </c>
      <c r="AY1916" s="14"/>
      <c r="AZ1916" s="14"/>
      <c r="BA1916" s="14"/>
      <c r="BB1916" s="14"/>
      <c r="BC1916" s="14"/>
      <c r="BD1916" s="14">
        <v>805.61213570712357</v>
      </c>
      <c r="BE1916">
        <v>740</v>
      </c>
    </row>
    <row r="1917" spans="1:57" x14ac:dyDescent="0.25">
      <c r="A1917" s="2" t="s">
        <v>283</v>
      </c>
      <c r="B1917" s="31">
        <v>33553</v>
      </c>
      <c r="C1917" s="11"/>
      <c r="E1917">
        <v>285.97000000000003</v>
      </c>
      <c r="F1917">
        <v>8.6499999999999994E-2</v>
      </c>
      <c r="G1917">
        <v>0.1216</v>
      </c>
      <c r="H1917">
        <v>0.12809999999999999</v>
      </c>
      <c r="I1917">
        <v>0.17005000000000001</v>
      </c>
      <c r="J1917">
        <v>0.22040000000000001</v>
      </c>
      <c r="K1917">
        <v>0.24685000000000001</v>
      </c>
      <c r="L1917">
        <v>0.2195</v>
      </c>
      <c r="M1917">
        <v>0.23685</v>
      </c>
      <c r="Q1917" s="14"/>
      <c r="R1917" s="14"/>
      <c r="S1917" s="14"/>
      <c r="T1917" s="14"/>
      <c r="U1917" s="14"/>
      <c r="V1917"/>
      <c r="AA1917" s="14"/>
      <c r="AE1917" s="14"/>
      <c r="AF1917" s="14"/>
      <c r="AG1917" s="14"/>
      <c r="AK1917" s="14"/>
      <c r="AL1917" s="14"/>
      <c r="AM1917" s="14"/>
      <c r="AN1917" s="14"/>
      <c r="AO1917" s="14"/>
      <c r="AP1917" s="14"/>
      <c r="AY1917" s="14"/>
      <c r="AZ1917" s="14"/>
      <c r="BA1917" s="14"/>
      <c r="BB1917" s="14"/>
      <c r="BC1917" s="14"/>
      <c r="BD1917" s="14"/>
    </row>
    <row r="1918" spans="1:57" x14ac:dyDescent="0.25">
      <c r="A1918" s="2" t="s">
        <v>283</v>
      </c>
      <c r="B1918" s="31">
        <v>33560</v>
      </c>
      <c r="C1918" s="11"/>
      <c r="E1918">
        <v>277.78000000000003</v>
      </c>
      <c r="F1918">
        <v>8.0500000000000002E-2</v>
      </c>
      <c r="G1918">
        <v>0.11465</v>
      </c>
      <c r="H1918">
        <v>0.1244</v>
      </c>
      <c r="I1918">
        <v>0.16020000000000001</v>
      </c>
      <c r="J1918">
        <v>0.21135000000000001</v>
      </c>
      <c r="K1918">
        <v>0.24365000000000001</v>
      </c>
      <c r="L1918">
        <v>0.22084999999999999</v>
      </c>
      <c r="M1918">
        <v>0.23330000000000001</v>
      </c>
      <c r="Q1918" s="14"/>
      <c r="R1918" s="14"/>
      <c r="S1918" s="14"/>
      <c r="T1918" s="14"/>
      <c r="U1918" s="14"/>
      <c r="V1918"/>
      <c r="AA1918" s="14"/>
      <c r="AE1918" s="14"/>
      <c r="AF1918" s="14"/>
      <c r="AG1918" s="14"/>
      <c r="AK1918" s="14"/>
      <c r="AL1918" s="14"/>
      <c r="AM1918" s="14"/>
      <c r="AN1918" s="14"/>
      <c r="AO1918" s="14"/>
      <c r="AP1918" s="14"/>
      <c r="AY1918" s="14"/>
      <c r="AZ1918" s="14"/>
      <c r="BA1918" s="14"/>
      <c r="BB1918" s="14"/>
      <c r="BC1918" s="14"/>
      <c r="BD1918" s="14"/>
    </row>
    <row r="1919" spans="1:57" x14ac:dyDescent="0.25">
      <c r="A1919" s="2" t="s">
        <v>283</v>
      </c>
      <c r="B1919" s="31">
        <v>33561</v>
      </c>
      <c r="C1919" s="11"/>
      <c r="Q1919" s="14">
        <v>13.150071577152689</v>
      </c>
      <c r="R1919" s="14">
        <v>1228.05</v>
      </c>
      <c r="S1919" s="14">
        <v>204.52499999999998</v>
      </c>
      <c r="T1919" s="14">
        <v>1.6449999999999999E-2</v>
      </c>
      <c r="U1919" s="14">
        <v>3.3367500000000003</v>
      </c>
      <c r="V1919"/>
      <c r="AA1919" s="14">
        <v>0</v>
      </c>
      <c r="AE1919" s="14">
        <v>0.71</v>
      </c>
      <c r="AF1919" s="14">
        <v>7.7762499999999846E-2</v>
      </c>
      <c r="AG1919" s="14">
        <v>11.024999999999977</v>
      </c>
      <c r="AJ1919">
        <v>4.2750636330000003</v>
      </c>
      <c r="AK1919" s="14">
        <v>2.4550000000000002E-2</v>
      </c>
      <c r="AL1919" s="14">
        <v>4.892157738842398</v>
      </c>
      <c r="AM1919" s="14">
        <v>201.41466178521617</v>
      </c>
      <c r="AN1919" s="14"/>
      <c r="AO1919" s="14"/>
      <c r="AP1919" s="14">
        <v>211.37259086581082</v>
      </c>
      <c r="AV1919">
        <v>257.5</v>
      </c>
      <c r="AW1919">
        <v>3.3644362499999998</v>
      </c>
      <c r="AY1919" s="14">
        <v>232.38936448237808</v>
      </c>
      <c r="AZ1919" s="14"/>
      <c r="BA1919" s="14">
        <v>6.4999999999999988E-3</v>
      </c>
      <c r="BB1919" s="14">
        <v>5.2610105631101813</v>
      </c>
      <c r="BC1919" s="14"/>
      <c r="BD1919" s="14">
        <v>811.08533821478386</v>
      </c>
      <c r="BE1919">
        <v>605</v>
      </c>
    </row>
    <row r="1920" spans="1:57" x14ac:dyDescent="0.25">
      <c r="A1920" s="2" t="s">
        <v>283</v>
      </c>
      <c r="B1920" s="31">
        <v>33568</v>
      </c>
      <c r="C1920" s="11"/>
      <c r="Q1920" s="14">
        <v>19.535057966460982</v>
      </c>
      <c r="R1920" s="14">
        <v>1706.625</v>
      </c>
      <c r="S1920" s="14">
        <v>278.45000000000005</v>
      </c>
      <c r="T1920" s="14">
        <v>1.7299999999999999E-2</v>
      </c>
      <c r="U1920" s="14">
        <v>4.8303450000000003</v>
      </c>
      <c r="V1920"/>
      <c r="AA1920" s="14">
        <v>46.060635517621932</v>
      </c>
      <c r="AE1920" s="14">
        <v>0.875</v>
      </c>
      <c r="AF1920" s="14">
        <v>0.1050624999999992</v>
      </c>
      <c r="AG1920" s="14">
        <v>12.099999999999909</v>
      </c>
      <c r="AJ1920">
        <v>5.2919999999999998</v>
      </c>
      <c r="AK1920" s="14">
        <v>2.5649999999999999E-2</v>
      </c>
      <c r="AL1920" s="14">
        <v>7.3635003286454124</v>
      </c>
      <c r="AM1920" s="14">
        <v>286.1406486910538</v>
      </c>
      <c r="AN1920" s="14"/>
      <c r="AO1920" s="14"/>
      <c r="AP1920" s="14">
        <v>184.69799379672625</v>
      </c>
      <c r="AV1920">
        <v>295</v>
      </c>
      <c r="AW1920">
        <v>4.8171850000000003</v>
      </c>
      <c r="AY1920" s="14">
        <v>232.38936448237808</v>
      </c>
      <c r="AZ1920" s="14"/>
      <c r="BA1920" s="14">
        <v>6.8000000000000005E-3</v>
      </c>
      <c r="BB1920" s="14">
        <v>7.5903396079793577</v>
      </c>
      <c r="BC1920" s="14"/>
      <c r="BD1920" s="14">
        <v>1129.9343513089461</v>
      </c>
      <c r="BE1920">
        <v>610</v>
      </c>
    </row>
    <row r="1921" spans="1:57" x14ac:dyDescent="0.25">
      <c r="A1921" s="2" t="s">
        <v>283</v>
      </c>
      <c r="B1921" s="31">
        <v>33574</v>
      </c>
      <c r="C1921" s="11"/>
      <c r="E1921">
        <v>327.56</v>
      </c>
      <c r="F1921">
        <v>0.22600000000000001</v>
      </c>
      <c r="G1921">
        <v>0.23899999999999999</v>
      </c>
      <c r="H1921">
        <v>0.1535</v>
      </c>
      <c r="I1921">
        <v>0.15484999999999999</v>
      </c>
      <c r="J1921">
        <v>0.20225000000000001</v>
      </c>
      <c r="K1921">
        <v>0.23335</v>
      </c>
      <c r="L1921">
        <v>0.20795</v>
      </c>
      <c r="M1921">
        <v>0.22090000000000001</v>
      </c>
      <c r="Q1921" s="14">
        <v>15.580722553188675</v>
      </c>
      <c r="R1921" s="14">
        <v>1282.25</v>
      </c>
      <c r="S1921" s="14">
        <v>236.47500000000002</v>
      </c>
      <c r="T1921" s="14">
        <v>1.8349999999999998E-2</v>
      </c>
      <c r="U1921" s="14">
        <v>4.2738075000000002</v>
      </c>
      <c r="V1921"/>
      <c r="AA1921" s="14">
        <v>26.305317758810958</v>
      </c>
      <c r="AE1921" s="14">
        <v>0.89</v>
      </c>
      <c r="AF1921" s="14">
        <v>7.3842499999999797E-2</v>
      </c>
      <c r="AG1921" s="14">
        <v>8.2749999999999773</v>
      </c>
      <c r="AJ1921">
        <v>3.444</v>
      </c>
      <c r="AK1921" s="14">
        <v>3.1150000000000001E-2</v>
      </c>
      <c r="AL1921" s="14">
        <v>5.5655465488833862</v>
      </c>
      <c r="AM1921" s="14">
        <v>178.63706836110191</v>
      </c>
      <c r="AN1921" s="14"/>
      <c r="AO1921" s="14"/>
      <c r="AP1921" s="14">
        <v>192.78007578606346</v>
      </c>
      <c r="AV1921">
        <v>237.5</v>
      </c>
      <c r="AW1921">
        <v>4.3393162500000004</v>
      </c>
      <c r="AY1921" s="14">
        <v>232.38936448237808</v>
      </c>
      <c r="AZ1921" s="14"/>
      <c r="BA1921" s="14">
        <v>6.7500000000000008E-3</v>
      </c>
      <c r="BB1921" s="14">
        <v>5.801570855066382</v>
      </c>
      <c r="BC1921" s="14"/>
      <c r="BD1921" s="14">
        <v>858.86293163889809</v>
      </c>
      <c r="BE1921">
        <v>615</v>
      </c>
    </row>
    <row r="1922" spans="1:57" x14ac:dyDescent="0.25">
      <c r="A1922" s="2" t="s">
        <v>283</v>
      </c>
      <c r="B1922" s="31">
        <v>33581</v>
      </c>
      <c r="C1922" s="11"/>
      <c r="E1922">
        <v>346.75000000000006</v>
      </c>
      <c r="F1922">
        <v>0.25600000000000001</v>
      </c>
      <c r="G1922">
        <v>0.27210000000000001</v>
      </c>
      <c r="H1922">
        <v>0.184</v>
      </c>
      <c r="I1922">
        <v>0.16245000000000001</v>
      </c>
      <c r="J1922">
        <v>0.20935000000000001</v>
      </c>
      <c r="K1922">
        <v>0.22714999999999999</v>
      </c>
      <c r="L1922">
        <v>0.20280000000000001</v>
      </c>
      <c r="M1922">
        <v>0.21990000000000001</v>
      </c>
      <c r="Q1922" s="14">
        <v>21.956498272062792</v>
      </c>
      <c r="R1922" s="14">
        <v>1769.4749999999999</v>
      </c>
      <c r="S1922" s="14">
        <v>386.75</v>
      </c>
      <c r="T1922" s="14">
        <v>1.8849999999999999E-2</v>
      </c>
      <c r="U1922" s="14">
        <v>7.3925000000000001</v>
      </c>
      <c r="V1922"/>
      <c r="AA1922" s="14">
        <v>154.36063551762192</v>
      </c>
      <c r="AE1922" s="14">
        <v>1.23</v>
      </c>
      <c r="AF1922" s="14">
        <v>0.13589499999999941</v>
      </c>
      <c r="AG1922" s="14">
        <v>10.674999999999955</v>
      </c>
      <c r="AJ1922">
        <v>3.766</v>
      </c>
      <c r="AK1922" s="14">
        <v>3.3399999999999999E-2</v>
      </c>
      <c r="AL1922" s="14">
        <v>6.5374608578363107</v>
      </c>
      <c r="AM1922" s="14">
        <v>195.83436915608959</v>
      </c>
      <c r="AN1922" s="14"/>
      <c r="AO1922" s="14"/>
      <c r="AP1922" s="14">
        <v>192.4990432453119</v>
      </c>
      <c r="AV1922">
        <v>317.5</v>
      </c>
      <c r="AW1922">
        <v>7.2902374999999999</v>
      </c>
      <c r="AY1922" s="14">
        <v>232.38936448237808</v>
      </c>
      <c r="AZ1922" s="14"/>
      <c r="BA1922" s="14">
        <v>6.4999999999999988E-3</v>
      </c>
      <c r="BB1922" s="14">
        <v>7.5100547371981055</v>
      </c>
      <c r="BC1922" s="14"/>
      <c r="BD1922" s="14">
        <v>1176.2156308439103</v>
      </c>
      <c r="BE1922">
        <v>592.5</v>
      </c>
    </row>
    <row r="1923" spans="1:57" x14ac:dyDescent="0.25">
      <c r="A1923" s="2" t="s">
        <v>283</v>
      </c>
      <c r="B1923" s="31">
        <v>33585</v>
      </c>
      <c r="C1923" s="11"/>
      <c r="Q1923" s="14">
        <v>22.65261667153046</v>
      </c>
      <c r="R1923" s="14">
        <v>1650.3000000000002</v>
      </c>
      <c r="S1923" s="14">
        <v>411.5</v>
      </c>
      <c r="T1923" s="14">
        <v>2.0700000000000003E-2</v>
      </c>
      <c r="U1923" s="14">
        <v>8.4955499999999997</v>
      </c>
      <c r="V1923"/>
      <c r="AA1923" s="14">
        <v>179.11063551762192</v>
      </c>
      <c r="AE1923" s="14">
        <v>1.125</v>
      </c>
      <c r="AF1923" s="14">
        <v>0.12770499999999968</v>
      </c>
      <c r="AG1923" s="14">
        <v>11.274999999999977</v>
      </c>
      <c r="AJ1923">
        <v>4.0010000000000003</v>
      </c>
      <c r="AK1923" s="14">
        <v>3.4950000000000002E-2</v>
      </c>
      <c r="AL1923" s="14">
        <v>6.9792006574928447</v>
      </c>
      <c r="AM1923" s="14">
        <v>199.63470834132448</v>
      </c>
      <c r="AN1923" s="14"/>
      <c r="AO1923" s="14"/>
      <c r="AP1923" s="14">
        <v>200.39502756265762</v>
      </c>
      <c r="AV1923">
        <v>272.5</v>
      </c>
      <c r="AW1923">
        <v>8.5180500000000006</v>
      </c>
      <c r="AY1923" s="14">
        <v>232.38936448237808</v>
      </c>
      <c r="AZ1923" s="14"/>
      <c r="BA1923" s="14">
        <v>6.8999999999999999E-3</v>
      </c>
      <c r="BB1923" s="14">
        <v>7.0858839633189135</v>
      </c>
      <c r="BC1923" s="14"/>
      <c r="BD1923" s="14">
        <v>1027.8902916586756</v>
      </c>
      <c r="BE1923">
        <v>647.5</v>
      </c>
    </row>
    <row r="1924" spans="1:57" x14ac:dyDescent="0.25">
      <c r="A1924" s="2" t="s">
        <v>283</v>
      </c>
      <c r="B1924" s="31">
        <v>33588</v>
      </c>
      <c r="C1924" s="11"/>
      <c r="E1924">
        <v>368.99</v>
      </c>
      <c r="F1924">
        <v>0.26400000000000001</v>
      </c>
      <c r="G1924">
        <v>0.28034999999999999</v>
      </c>
      <c r="H1924">
        <v>0.23544999999999999</v>
      </c>
      <c r="I1924">
        <v>0.18834999999999999</v>
      </c>
      <c r="J1924">
        <v>0.21734999999999999</v>
      </c>
      <c r="K1924">
        <v>0.2341</v>
      </c>
      <c r="L1924">
        <v>0.20705000000000001</v>
      </c>
      <c r="M1924">
        <v>0.21829999999999999</v>
      </c>
      <c r="Q1924" s="14"/>
      <c r="R1924" s="14"/>
      <c r="S1924" s="14"/>
      <c r="T1924" s="14"/>
      <c r="U1924" s="14"/>
      <c r="V1924"/>
      <c r="AA1924" s="14"/>
      <c r="AE1924" s="14"/>
      <c r="AF1924" s="14"/>
      <c r="AG1924" s="14"/>
      <c r="AK1924" s="14"/>
      <c r="AL1924" s="14"/>
      <c r="AM1924" s="14"/>
      <c r="AN1924" s="14"/>
      <c r="AO1924" s="14"/>
      <c r="AP1924" s="14"/>
      <c r="AY1924" s="14"/>
      <c r="AZ1924" s="14"/>
      <c r="BA1924" s="14"/>
      <c r="BB1924" s="14"/>
      <c r="BC1924" s="14"/>
      <c r="BD1924" s="14"/>
    </row>
    <row r="1925" spans="1:57" x14ac:dyDescent="0.25">
      <c r="A1925" s="2" t="s">
        <v>283</v>
      </c>
      <c r="B1925" s="31">
        <v>33590</v>
      </c>
      <c r="C1925" s="11"/>
      <c r="Q1925" s="14">
        <v>22.960595265224583</v>
      </c>
      <c r="R1925" s="14">
        <v>1663.3</v>
      </c>
      <c r="S1925" s="14">
        <v>449</v>
      </c>
      <c r="T1925" s="14">
        <v>1.83E-2</v>
      </c>
      <c r="U1925" s="14">
        <v>8.1803999999999988</v>
      </c>
      <c r="V1925"/>
      <c r="AA1925" s="14">
        <v>216.61063551762192</v>
      </c>
      <c r="AE1925" s="14">
        <v>1.46</v>
      </c>
      <c r="AF1925" s="14">
        <v>0.17665000000000011</v>
      </c>
      <c r="AG1925" s="14">
        <v>11.875</v>
      </c>
      <c r="AJ1925">
        <v>3.806</v>
      </c>
      <c r="AK1925" s="14">
        <v>3.3149999999999999E-2</v>
      </c>
      <c r="AL1925" s="14">
        <v>6.6345276915619671</v>
      </c>
      <c r="AM1925" s="14">
        <v>200.41253296106714</v>
      </c>
      <c r="AN1925" s="14"/>
      <c r="AO1925" s="14"/>
      <c r="AP1925" s="14">
        <v>188.27336352408398</v>
      </c>
      <c r="AW1925">
        <v>8.2166999999999994</v>
      </c>
      <c r="AY1925" s="14">
        <v>232.38936448237808</v>
      </c>
      <c r="AZ1925" s="14"/>
      <c r="BA1925" s="14">
        <v>7.4999999999999997E-3</v>
      </c>
      <c r="BB1925" s="14">
        <v>7.4921928280595615</v>
      </c>
      <c r="BC1925" s="14"/>
      <c r="BD1925" s="14">
        <v>1002.0124670389328</v>
      </c>
      <c r="BE1925">
        <v>782.5</v>
      </c>
    </row>
    <row r="1926" spans="1:57" x14ac:dyDescent="0.25">
      <c r="A1926" s="2" t="s">
        <v>283</v>
      </c>
      <c r="B1926" s="31">
        <v>33595</v>
      </c>
      <c r="C1926" s="11"/>
      <c r="E1926">
        <v>370.15999999999997</v>
      </c>
      <c r="F1926">
        <v>0.23200000000000001</v>
      </c>
      <c r="G1926">
        <v>0.27224999999999999</v>
      </c>
      <c r="H1926">
        <v>0.24915000000000001</v>
      </c>
      <c r="I1926">
        <v>0.20774999999999999</v>
      </c>
      <c r="J1926">
        <v>0.22539999999999999</v>
      </c>
      <c r="K1926">
        <v>0.23605000000000001</v>
      </c>
      <c r="L1926">
        <v>0.20899999999999999</v>
      </c>
      <c r="M1926">
        <v>0.21920000000000001</v>
      </c>
      <c r="Q1926" s="14">
        <v>24.229463076335442</v>
      </c>
      <c r="R1926" s="14">
        <v>1784</v>
      </c>
      <c r="S1926" s="14">
        <v>551.5</v>
      </c>
      <c r="T1926" s="14">
        <v>2.1299999999999999E-2</v>
      </c>
      <c r="U1926" s="14">
        <v>11.665950000000002</v>
      </c>
      <c r="V1926"/>
      <c r="AA1926" s="14">
        <v>319.11063551762192</v>
      </c>
      <c r="AE1926" s="14">
        <v>1.175</v>
      </c>
      <c r="AF1926" s="14">
        <v>0.13976250000000107</v>
      </c>
      <c r="AG1926" s="14">
        <v>12.400000000000091</v>
      </c>
      <c r="AJ1926">
        <v>3.8180000000000001</v>
      </c>
      <c r="AK1926" s="14">
        <v>3.015E-2</v>
      </c>
      <c r="AL1926" s="14">
        <v>6.004882785321902</v>
      </c>
      <c r="AM1926" s="14">
        <v>199.6707811808385</v>
      </c>
      <c r="AN1926" s="14"/>
      <c r="AO1926" s="14"/>
      <c r="AP1926" s="14">
        <v>191.00967427835536</v>
      </c>
      <c r="AW1926">
        <v>11.74695</v>
      </c>
      <c r="AY1926" s="14">
        <v>232.38936448237808</v>
      </c>
      <c r="AZ1926" s="14"/>
      <c r="BA1926" s="14">
        <v>6.3499999999999997E-3</v>
      </c>
      <c r="BB1926" s="14">
        <v>6.3760021688621631</v>
      </c>
      <c r="BC1926" s="14"/>
      <c r="BD1926" s="14">
        <v>1020.4292188191614</v>
      </c>
      <c r="BE1926">
        <v>757.5</v>
      </c>
    </row>
    <row r="1927" spans="1:57" x14ac:dyDescent="0.25">
      <c r="A1927" s="2" t="s">
        <v>283</v>
      </c>
      <c r="B1927" s="31">
        <v>33602</v>
      </c>
      <c r="C1927" s="11"/>
      <c r="E1927">
        <v>386.53000000000003</v>
      </c>
      <c r="F1927">
        <v>0.27900000000000003</v>
      </c>
      <c r="G1927">
        <v>0.28439999999999999</v>
      </c>
      <c r="H1927">
        <v>0.26</v>
      </c>
      <c r="I1927">
        <v>0.21645</v>
      </c>
      <c r="J1927">
        <v>0.23215</v>
      </c>
      <c r="K1927">
        <v>0.23515</v>
      </c>
      <c r="L1927">
        <v>0.20774999999999999</v>
      </c>
      <c r="M1927">
        <v>0.21775</v>
      </c>
      <c r="Q1927" s="14">
        <v>27.520685398553987</v>
      </c>
      <c r="R1927" s="14">
        <v>1668</v>
      </c>
      <c r="S1927" s="14">
        <v>568.5</v>
      </c>
      <c r="T1927" s="14">
        <v>2.3799999999999998E-2</v>
      </c>
      <c r="U1927" s="14">
        <v>13.619400000000001</v>
      </c>
      <c r="V1927"/>
      <c r="AA1927" s="14">
        <v>336.11063551762192</v>
      </c>
      <c r="AE1927" s="14">
        <v>1.1800000000000002</v>
      </c>
      <c r="AF1927" s="14">
        <v>0.10904500000000011</v>
      </c>
      <c r="AG1927" s="14">
        <v>9.5</v>
      </c>
      <c r="AJ1927">
        <v>4.1150000000000002</v>
      </c>
      <c r="AK1927" s="14">
        <v>3.5450000000000002E-2</v>
      </c>
      <c r="AL1927" s="14">
        <v>6.8422092148170037</v>
      </c>
      <c r="AM1927" s="14">
        <v>192.6017351362002</v>
      </c>
      <c r="AN1927" s="14"/>
      <c r="AO1927" s="14"/>
      <c r="AP1927" s="14">
        <v>214.19888597640892</v>
      </c>
      <c r="AW1927">
        <v>13.5303</v>
      </c>
      <c r="AY1927" s="14">
        <v>232.38936448237808</v>
      </c>
      <c r="AZ1927" s="14"/>
      <c r="BA1927" s="14">
        <v>8.0000000000000002E-3</v>
      </c>
      <c r="BB1927" s="14">
        <v>7.0920054528102057</v>
      </c>
      <c r="BC1927" s="14"/>
      <c r="BD1927" s="14">
        <v>897.3982648637998</v>
      </c>
      <c r="BE1927">
        <v>757.5</v>
      </c>
    </row>
    <row r="1928" spans="1:57" x14ac:dyDescent="0.25">
      <c r="A1928" s="2" t="s">
        <v>283</v>
      </c>
      <c r="B1928" s="31">
        <v>33609</v>
      </c>
      <c r="C1928" s="11"/>
      <c r="E1928">
        <v>397.21</v>
      </c>
      <c r="F1928">
        <v>0.26550000000000001</v>
      </c>
      <c r="G1928">
        <v>0.28954999999999997</v>
      </c>
      <c r="H1928">
        <v>0.27045000000000002</v>
      </c>
      <c r="I1928">
        <v>0.2409</v>
      </c>
      <c r="J1928">
        <v>0.24424999999999999</v>
      </c>
      <c r="K1928">
        <v>0.24245</v>
      </c>
      <c r="L1928">
        <v>0.21190000000000001</v>
      </c>
      <c r="M1928">
        <v>0.22105</v>
      </c>
      <c r="Q1928" s="14">
        <v>30.287112130784106</v>
      </c>
      <c r="R1928" s="14">
        <v>1854.0500000000002</v>
      </c>
      <c r="S1928" s="14">
        <v>751</v>
      </c>
      <c r="T1928" s="14">
        <v>2.3099999999999999E-2</v>
      </c>
      <c r="U1928" s="14">
        <v>17.254999999999999</v>
      </c>
      <c r="V1928"/>
      <c r="AA1928" s="14">
        <v>518.61063551762186</v>
      </c>
      <c r="AE1928" s="14">
        <v>1.4449999999999998</v>
      </c>
      <c r="AF1928" s="14">
        <v>0.17423500000000036</v>
      </c>
      <c r="AG1928" s="14">
        <v>11.975000000000023</v>
      </c>
      <c r="AJ1928">
        <v>2.86</v>
      </c>
      <c r="AK1928" s="14">
        <v>3.3099999999999997E-2</v>
      </c>
      <c r="AL1928" s="14">
        <v>4.5887708619219634</v>
      </c>
      <c r="AM1928" s="14">
        <v>141.10820763638057</v>
      </c>
      <c r="AN1928" s="14"/>
      <c r="AO1928" s="14"/>
      <c r="AP1928" s="14">
        <v>201.83174393352846</v>
      </c>
      <c r="AW1928">
        <v>17.348099999999999</v>
      </c>
      <c r="AY1928" s="14">
        <v>232.38936448237808</v>
      </c>
      <c r="AZ1928" s="14"/>
      <c r="BA1928" s="14">
        <v>8.2500000000000004E-3</v>
      </c>
      <c r="BB1928" s="14">
        <v>7.7816583417303562</v>
      </c>
      <c r="BC1928" s="14"/>
      <c r="BD1928" s="14">
        <v>949.96679236361956</v>
      </c>
      <c r="BE1928">
        <v>810</v>
      </c>
    </row>
    <row r="1929" spans="1:57" x14ac:dyDescent="0.25">
      <c r="A1929" s="2" t="s">
        <v>283</v>
      </c>
      <c r="B1929" s="31">
        <v>33613</v>
      </c>
      <c r="C1929" s="11"/>
      <c r="Q1929" s="14">
        <v>21.367117783634441</v>
      </c>
      <c r="R1929" s="14">
        <v>1700.2750000000001</v>
      </c>
      <c r="S1929" s="14">
        <v>625</v>
      </c>
      <c r="T1929" s="14">
        <v>2.46E-2</v>
      </c>
      <c r="U1929" s="14">
        <v>15.369750000000002</v>
      </c>
      <c r="V1929"/>
      <c r="AA1929" s="14">
        <v>392.61063551762192</v>
      </c>
      <c r="AE1929" s="14"/>
      <c r="AF1929" s="14"/>
      <c r="AG1929" s="14">
        <v>12.975000000000023</v>
      </c>
      <c r="AJ1929">
        <v>1.073</v>
      </c>
      <c r="AK1929" s="14">
        <v>3.1649999999999998E-2</v>
      </c>
      <c r="AL1929" s="14">
        <v>1.8900901335367584</v>
      </c>
      <c r="AM1929" s="14">
        <v>59.491498614568613</v>
      </c>
      <c r="AN1929" s="14"/>
      <c r="AO1929" s="14"/>
      <c r="AP1929" s="14">
        <v>179.8348106365834</v>
      </c>
      <c r="AW1929">
        <v>15.375</v>
      </c>
      <c r="AY1929" s="14">
        <v>232.38936448237808</v>
      </c>
      <c r="AZ1929" s="14"/>
      <c r="BA1929" s="14">
        <v>5.2500000000000003E-3</v>
      </c>
      <c r="BB1929" s="14">
        <v>5.2683803661313853</v>
      </c>
      <c r="BC1929" s="14"/>
      <c r="BD1929" s="14">
        <v>1002.8085013854314</v>
      </c>
      <c r="BE1929">
        <v>712.5</v>
      </c>
    </row>
    <row r="1930" spans="1:57" x14ac:dyDescent="0.25">
      <c r="A1930" s="2" t="s">
        <v>283</v>
      </c>
      <c r="B1930" s="31">
        <v>33616</v>
      </c>
      <c r="C1930" s="11"/>
      <c r="E1930">
        <v>401.68</v>
      </c>
      <c r="F1930">
        <v>0.26400000000000001</v>
      </c>
      <c r="G1930">
        <v>0.28784999999999999</v>
      </c>
      <c r="H1930">
        <v>0.2722</v>
      </c>
      <c r="I1930">
        <v>0.24709999999999999</v>
      </c>
      <c r="J1930">
        <v>0.25679999999999997</v>
      </c>
      <c r="K1930">
        <v>0.24610000000000001</v>
      </c>
      <c r="L1930">
        <v>0.21485000000000001</v>
      </c>
      <c r="M1930">
        <v>0.2195</v>
      </c>
      <c r="Q1930" s="14"/>
      <c r="R1930" s="14"/>
      <c r="S1930" s="14"/>
      <c r="T1930" s="14"/>
      <c r="U1930" s="14"/>
      <c r="V1930"/>
      <c r="AA1930" s="14"/>
      <c r="AE1930" s="14"/>
      <c r="AF1930" s="14"/>
      <c r="AG1930" s="14"/>
      <c r="AK1930" s="14"/>
      <c r="AL1930" s="14"/>
      <c r="AM1930" s="14"/>
      <c r="AN1930" s="14"/>
      <c r="AO1930" s="14"/>
      <c r="AP1930" s="14"/>
      <c r="AY1930" s="14"/>
      <c r="AZ1930" s="14"/>
      <c r="BA1930" s="14"/>
      <c r="BB1930" s="14"/>
      <c r="BC1930" s="14"/>
      <c r="BD1930" s="14"/>
    </row>
    <row r="1931" spans="1:57" x14ac:dyDescent="0.25">
      <c r="A1931" s="2" t="s">
        <v>283</v>
      </c>
      <c r="B1931" s="31">
        <v>33618</v>
      </c>
      <c r="C1931" s="11"/>
      <c r="Q1931" s="14"/>
      <c r="R1931" s="14">
        <v>1603</v>
      </c>
      <c r="S1931" s="14">
        <v>615.75</v>
      </c>
      <c r="T1931" s="14">
        <v>2.8199999999999999E-2</v>
      </c>
      <c r="U1931" s="14">
        <v>17.016174999999997</v>
      </c>
      <c r="V1931"/>
      <c r="AA1931" s="14">
        <v>383.36063551762192</v>
      </c>
      <c r="AE1931" s="14"/>
      <c r="AF1931" s="14"/>
      <c r="AG1931" s="14"/>
      <c r="AK1931" s="14"/>
      <c r="AL1931" s="14"/>
      <c r="AM1931" s="14"/>
      <c r="AN1931" s="14"/>
      <c r="AO1931" s="14"/>
      <c r="AP1931" s="14"/>
      <c r="AW1931">
        <v>17.364149999999999</v>
      </c>
      <c r="AY1931" s="14">
        <v>232.38936448237808</v>
      </c>
      <c r="AZ1931" s="14"/>
      <c r="BA1931" s="14"/>
      <c r="BB1931" s="14"/>
      <c r="BC1931" s="14"/>
      <c r="BD1931" s="14"/>
    </row>
    <row r="1932" spans="1:57" x14ac:dyDescent="0.25">
      <c r="A1932" s="2" t="s">
        <v>283</v>
      </c>
      <c r="B1932" s="31">
        <v>33623</v>
      </c>
      <c r="C1932" s="11" t="s">
        <v>833</v>
      </c>
      <c r="E1932">
        <v>379.17</v>
      </c>
      <c r="F1932">
        <v>0.23400000000000001</v>
      </c>
      <c r="G1932">
        <v>0.25259999999999999</v>
      </c>
      <c r="H1932">
        <v>0.25530000000000003</v>
      </c>
      <c r="I1932">
        <v>0.23375000000000001</v>
      </c>
      <c r="J1932">
        <v>0.24779999999999999</v>
      </c>
      <c r="K1932">
        <v>0.24435000000000001</v>
      </c>
      <c r="L1932">
        <v>0.20880000000000001</v>
      </c>
      <c r="M1932">
        <v>0.21925</v>
      </c>
      <c r="Q1932" s="14"/>
      <c r="R1932" s="29">
        <v>1620.1078994236957</v>
      </c>
      <c r="S1932" s="14"/>
      <c r="T1932" s="14"/>
      <c r="U1932" s="14"/>
      <c r="V1932"/>
      <c r="W1932">
        <v>3.7500947499999999E-2</v>
      </c>
      <c r="Y1932">
        <v>15154.036881244099</v>
      </c>
      <c r="AA1932">
        <v>568.29074149659868</v>
      </c>
      <c r="AE1932" s="14"/>
      <c r="AF1932" s="14"/>
      <c r="AG1932" s="14"/>
      <c r="AK1932" s="14"/>
      <c r="AL1932" s="14"/>
      <c r="AM1932" s="14"/>
      <c r="AN1932" s="14"/>
      <c r="AO1932" s="14"/>
      <c r="AP1932" s="14"/>
      <c r="AQ1932" t="s">
        <v>925</v>
      </c>
      <c r="AY1932" s="14"/>
      <c r="AZ1932" s="14"/>
      <c r="BA1932" s="14"/>
      <c r="BB1932" s="14"/>
      <c r="BC1932" s="14"/>
      <c r="BD1932" s="14"/>
    </row>
    <row r="1933" spans="1:57" x14ac:dyDescent="0.25">
      <c r="A1933" s="2" t="s">
        <v>82</v>
      </c>
      <c r="B1933" s="31">
        <v>33483</v>
      </c>
      <c r="C1933" s="11"/>
      <c r="E1933">
        <v>452.65999999999997</v>
      </c>
      <c r="F1933">
        <v>0.26550000000000001</v>
      </c>
      <c r="G1933">
        <v>0.27</v>
      </c>
      <c r="H1933">
        <v>0.20899999999999999</v>
      </c>
      <c r="I1933">
        <v>0.31145</v>
      </c>
      <c r="J1933">
        <v>0.30790000000000001</v>
      </c>
      <c r="K1933">
        <v>0.30070000000000002</v>
      </c>
      <c r="L1933">
        <v>0.28705000000000003</v>
      </c>
      <c r="M1933">
        <v>0.31169999999999998</v>
      </c>
      <c r="Q1933" s="14"/>
      <c r="R1933" s="14"/>
      <c r="S1933" s="14"/>
      <c r="T1933" s="14"/>
      <c r="U1933" s="14"/>
      <c r="V1933"/>
      <c r="AA1933" s="14"/>
      <c r="AE1933" s="14"/>
      <c r="AF1933" s="14"/>
      <c r="AG1933" s="14"/>
      <c r="AK1933" s="14"/>
      <c r="AL1933" s="14"/>
      <c r="AM1933" s="14"/>
      <c r="AN1933" s="14"/>
      <c r="AO1933" s="14"/>
      <c r="AP1933" s="14"/>
      <c r="AY1933" s="14"/>
      <c r="AZ1933" s="14"/>
      <c r="BA1933" s="14"/>
      <c r="BB1933" s="14"/>
      <c r="BC1933" s="14"/>
      <c r="BD1933" s="14"/>
    </row>
    <row r="1934" spans="1:57" x14ac:dyDescent="0.25">
      <c r="A1934" s="2" t="s">
        <v>82</v>
      </c>
      <c r="B1934" s="31">
        <v>33491</v>
      </c>
      <c r="C1934" s="11"/>
      <c r="E1934">
        <v>436.60999999999996</v>
      </c>
      <c r="F1934">
        <v>0.24149999999999999</v>
      </c>
      <c r="G1934">
        <v>0.24765000000000001</v>
      </c>
      <c r="H1934">
        <v>0.192</v>
      </c>
      <c r="I1934">
        <v>0.30649999999999999</v>
      </c>
      <c r="J1934">
        <v>0.30075000000000002</v>
      </c>
      <c r="K1934">
        <v>0.2969</v>
      </c>
      <c r="L1934">
        <v>0.28625</v>
      </c>
      <c r="M1934">
        <v>0.3115</v>
      </c>
      <c r="Q1934" s="14"/>
      <c r="R1934" s="14"/>
      <c r="S1934" s="14"/>
      <c r="T1934" s="14"/>
      <c r="U1934" s="14"/>
      <c r="V1934"/>
      <c r="AA1934" s="14"/>
      <c r="AE1934" s="14"/>
      <c r="AF1934" s="14"/>
      <c r="AG1934" s="14"/>
      <c r="AK1934" s="14"/>
      <c r="AL1934" s="14"/>
      <c r="AM1934" s="14"/>
      <c r="AN1934" s="14"/>
      <c r="AO1934" s="14"/>
      <c r="AP1934" s="14"/>
      <c r="AY1934" s="14"/>
      <c r="AZ1934" s="14"/>
      <c r="BA1934" s="14"/>
      <c r="BB1934" s="14"/>
      <c r="BC1934" s="14"/>
      <c r="BD1934" s="14"/>
    </row>
    <row r="1935" spans="1:57" x14ac:dyDescent="0.25">
      <c r="A1935" s="2" t="s">
        <v>82</v>
      </c>
      <c r="B1935" s="31">
        <v>33497</v>
      </c>
      <c r="C1935" s="11"/>
      <c r="E1935">
        <v>425.77</v>
      </c>
      <c r="F1935">
        <v>0.224</v>
      </c>
      <c r="G1935">
        <v>0.23435</v>
      </c>
      <c r="H1935">
        <v>0.17530000000000001</v>
      </c>
      <c r="I1935">
        <v>0.30549999999999999</v>
      </c>
      <c r="J1935">
        <v>0.2984</v>
      </c>
      <c r="K1935">
        <v>0.29494999999999999</v>
      </c>
      <c r="L1935">
        <v>0.2873</v>
      </c>
      <c r="M1935">
        <v>0.30904999999999999</v>
      </c>
      <c r="Q1935" s="14"/>
      <c r="R1935" s="14"/>
      <c r="S1935" s="14"/>
      <c r="T1935" s="14"/>
      <c r="U1935" s="14"/>
      <c r="V1935"/>
      <c r="AA1935" s="14"/>
      <c r="AE1935" s="14"/>
      <c r="AF1935" s="14"/>
      <c r="AG1935" s="14"/>
      <c r="AK1935" s="14"/>
      <c r="AL1935" s="14"/>
      <c r="AM1935" s="14"/>
      <c r="AN1935" s="14"/>
      <c r="AO1935" s="14"/>
      <c r="AP1935" s="14"/>
      <c r="AY1935" s="14"/>
      <c r="AZ1935" s="14"/>
      <c r="BA1935" s="14"/>
      <c r="BB1935" s="14"/>
      <c r="BC1935" s="14"/>
      <c r="BD1935" s="14"/>
    </row>
    <row r="1936" spans="1:57" x14ac:dyDescent="0.25">
      <c r="A1936" s="2" t="s">
        <v>82</v>
      </c>
      <c r="B1936" s="31">
        <v>33504</v>
      </c>
      <c r="C1936" s="11"/>
      <c r="E1936">
        <v>422.8</v>
      </c>
      <c r="F1936">
        <v>0.21299999999999999</v>
      </c>
      <c r="G1936">
        <v>0.23385</v>
      </c>
      <c r="H1936">
        <v>0.1749</v>
      </c>
      <c r="I1936">
        <v>0.30495</v>
      </c>
      <c r="J1936">
        <v>0.29780000000000001</v>
      </c>
      <c r="K1936">
        <v>0.29435</v>
      </c>
      <c r="L1936">
        <v>0.28670000000000001</v>
      </c>
      <c r="M1936">
        <v>0.30845</v>
      </c>
      <c r="Q1936" s="14"/>
      <c r="R1936" s="14"/>
      <c r="S1936" s="14"/>
      <c r="T1936" s="14"/>
      <c r="U1936" s="14"/>
      <c r="V1936"/>
      <c r="AA1936" s="14"/>
      <c r="AE1936" s="14"/>
      <c r="AF1936" s="14"/>
      <c r="AG1936" s="14"/>
      <c r="AK1936" s="14"/>
      <c r="AL1936" s="14"/>
      <c r="AM1936" s="14"/>
      <c r="AN1936" s="14"/>
      <c r="AO1936" s="14"/>
      <c r="AP1936" s="14"/>
      <c r="AY1936" s="14"/>
      <c r="AZ1936" s="14"/>
      <c r="BA1936" s="14"/>
      <c r="BB1936" s="14"/>
      <c r="BC1936" s="14"/>
      <c r="BD1936" s="14"/>
    </row>
    <row r="1937" spans="1:57" x14ac:dyDescent="0.25">
      <c r="A1937" s="2" t="s">
        <v>82</v>
      </c>
      <c r="B1937" s="31">
        <v>33505</v>
      </c>
      <c r="C1937" s="11"/>
      <c r="Q1937" s="14"/>
      <c r="R1937" s="14">
        <v>249.60000000000002</v>
      </c>
      <c r="S1937" s="14"/>
      <c r="T1937" s="14"/>
      <c r="U1937" s="14"/>
      <c r="V1937"/>
      <c r="AA1937" s="14"/>
      <c r="AE1937" s="14"/>
      <c r="AF1937" s="14"/>
      <c r="AG1937" s="14"/>
      <c r="AJ1937">
        <v>3.4097023809999998</v>
      </c>
      <c r="AK1937" s="14"/>
      <c r="AL1937" s="14"/>
      <c r="AM1937" s="14">
        <v>149.5952380952381</v>
      </c>
      <c r="AN1937" s="14"/>
      <c r="AO1937" s="14"/>
      <c r="AP1937" s="14">
        <v>228.2280701754386</v>
      </c>
      <c r="AV1937">
        <v>262.5</v>
      </c>
      <c r="AY1937" s="14"/>
      <c r="AZ1937" s="14"/>
      <c r="BA1937" s="14"/>
      <c r="BB1937" s="14"/>
      <c r="BC1937" s="14"/>
      <c r="BD1937" s="14">
        <v>100.00476190476192</v>
      </c>
      <c r="BE1937">
        <v>912.5</v>
      </c>
    </row>
    <row r="1938" spans="1:57" x14ac:dyDescent="0.25">
      <c r="A1938" s="2" t="s">
        <v>82</v>
      </c>
      <c r="B1938" s="31">
        <v>33512</v>
      </c>
      <c r="C1938" s="11"/>
      <c r="E1938">
        <v>400.57</v>
      </c>
      <c r="F1938">
        <v>0.1885</v>
      </c>
      <c r="G1938">
        <v>0.19805</v>
      </c>
      <c r="H1938">
        <v>0.1447</v>
      </c>
      <c r="I1938">
        <v>0.2944</v>
      </c>
      <c r="J1938">
        <v>0.2949</v>
      </c>
      <c r="K1938">
        <v>0.29265000000000002</v>
      </c>
      <c r="L1938">
        <v>0.28179999999999999</v>
      </c>
      <c r="M1938">
        <v>0.30785000000000001</v>
      </c>
      <c r="Q1938" s="14"/>
      <c r="R1938" s="14"/>
      <c r="S1938" s="14"/>
      <c r="T1938" s="14"/>
      <c r="U1938" s="14"/>
      <c r="V1938"/>
      <c r="AA1938" s="14"/>
      <c r="AE1938" s="14"/>
      <c r="AF1938" s="14"/>
      <c r="AG1938" s="14"/>
      <c r="AK1938" s="14"/>
      <c r="AL1938" s="14"/>
      <c r="AM1938" s="14"/>
      <c r="AN1938" s="14"/>
      <c r="AO1938" s="14"/>
      <c r="AP1938" s="14"/>
      <c r="AY1938" s="14"/>
      <c r="AZ1938" s="14"/>
      <c r="BA1938" s="14"/>
      <c r="BB1938" s="14"/>
      <c r="BC1938" s="14"/>
      <c r="BD1938" s="14"/>
    </row>
    <row r="1939" spans="1:57" x14ac:dyDescent="0.25">
      <c r="A1939" s="2" t="s">
        <v>82</v>
      </c>
      <c r="B1939" s="31">
        <v>33519</v>
      </c>
      <c r="C1939" s="11"/>
      <c r="E1939">
        <v>386.56</v>
      </c>
      <c r="F1939">
        <v>0.17100000000000001</v>
      </c>
      <c r="G1939">
        <v>0.17055000000000001</v>
      </c>
      <c r="H1939">
        <v>0.12984999999999999</v>
      </c>
      <c r="I1939">
        <v>0.29165000000000002</v>
      </c>
      <c r="J1939">
        <v>0.29370000000000002</v>
      </c>
      <c r="K1939">
        <v>0.28684999999999999</v>
      </c>
      <c r="L1939">
        <v>0.28065000000000001</v>
      </c>
      <c r="M1939">
        <v>0.30854999999999999</v>
      </c>
      <c r="Q1939" s="14"/>
      <c r="R1939" s="14"/>
      <c r="S1939" s="14"/>
      <c r="T1939" s="14"/>
      <c r="U1939" s="14"/>
      <c r="V1939"/>
      <c r="AA1939" s="14"/>
      <c r="AE1939" s="14"/>
      <c r="AF1939" s="14"/>
      <c r="AG1939" s="14"/>
      <c r="AK1939" s="14"/>
      <c r="AL1939" s="14"/>
      <c r="AM1939" s="14"/>
      <c r="AN1939" s="14"/>
      <c r="AO1939" s="14"/>
      <c r="AP1939" s="14"/>
      <c r="AY1939" s="14"/>
      <c r="AZ1939" s="14"/>
      <c r="BA1939" s="14"/>
      <c r="BB1939" s="14"/>
      <c r="BC1939" s="14"/>
      <c r="BD1939" s="14"/>
    </row>
    <row r="1940" spans="1:57" x14ac:dyDescent="0.25">
      <c r="A1940" s="2" t="s">
        <v>82</v>
      </c>
      <c r="B1940" s="31">
        <v>33521</v>
      </c>
      <c r="C1940" s="11"/>
      <c r="Q1940" s="14"/>
      <c r="R1940" s="14">
        <v>467.07500000000005</v>
      </c>
      <c r="S1940" s="14"/>
      <c r="T1940" s="14"/>
      <c r="U1940" s="14"/>
      <c r="V1940"/>
      <c r="AA1940" s="14"/>
      <c r="AE1940" s="14"/>
      <c r="AF1940" s="14"/>
      <c r="AG1940" s="14"/>
      <c r="AJ1940">
        <v>6.0289473559999998</v>
      </c>
      <c r="AK1940" s="14"/>
      <c r="AL1940" s="14"/>
      <c r="AM1940" s="14">
        <v>227.48808068459658</v>
      </c>
      <c r="AN1940" s="14"/>
      <c r="AO1940" s="14"/>
      <c r="AP1940" s="14">
        <v>264.98423063255154</v>
      </c>
      <c r="AV1940">
        <v>250</v>
      </c>
      <c r="AY1940" s="14"/>
      <c r="AZ1940" s="14"/>
      <c r="BA1940" s="14"/>
      <c r="BB1940" s="14"/>
      <c r="BC1940" s="14"/>
      <c r="BD1940" s="14">
        <v>239.58691931540343</v>
      </c>
      <c r="BE1940">
        <v>800</v>
      </c>
    </row>
    <row r="1941" spans="1:57" x14ac:dyDescent="0.25">
      <c r="A1941" s="2" t="s">
        <v>82</v>
      </c>
      <c r="B1941" s="31">
        <v>33525</v>
      </c>
      <c r="C1941" s="11"/>
      <c r="E1941">
        <v>368.03999999999996</v>
      </c>
      <c r="F1941">
        <v>0.129</v>
      </c>
      <c r="G1941">
        <v>0.14065</v>
      </c>
      <c r="H1941">
        <v>0.11685</v>
      </c>
      <c r="I1941">
        <v>0.2858</v>
      </c>
      <c r="J1941">
        <v>0.28660000000000002</v>
      </c>
      <c r="K1941">
        <v>0.28789999999999999</v>
      </c>
      <c r="L1941">
        <v>0.28249999999999997</v>
      </c>
      <c r="M1941">
        <v>0.31090000000000001</v>
      </c>
      <c r="Q1941" s="14"/>
      <c r="R1941" s="14"/>
      <c r="S1941" s="14"/>
      <c r="T1941" s="14"/>
      <c r="U1941" s="14"/>
      <c r="V1941"/>
      <c r="AA1941" s="14"/>
      <c r="AE1941" s="14"/>
      <c r="AF1941" s="14"/>
      <c r="AG1941" s="14"/>
      <c r="AK1941" s="14"/>
      <c r="AL1941" s="14"/>
      <c r="AM1941" s="14"/>
      <c r="AN1941" s="14"/>
      <c r="AO1941" s="14"/>
      <c r="AP1941" s="14"/>
      <c r="AY1941" s="14"/>
      <c r="AZ1941" s="14"/>
      <c r="BA1941" s="14"/>
      <c r="BB1941" s="14"/>
      <c r="BC1941" s="14"/>
      <c r="BD1941" s="14"/>
    </row>
    <row r="1942" spans="1:57" x14ac:dyDescent="0.25">
      <c r="A1942" s="2" t="s">
        <v>82</v>
      </c>
      <c r="B1942" s="31">
        <v>33532</v>
      </c>
      <c r="C1942" s="11"/>
      <c r="E1942">
        <v>346.76</v>
      </c>
      <c r="F1942">
        <v>0.10100000000000001</v>
      </c>
      <c r="G1942">
        <v>0.1201</v>
      </c>
      <c r="H1942">
        <v>9.7750000000000004E-2</v>
      </c>
      <c r="I1942">
        <v>0.26979999999999998</v>
      </c>
      <c r="J1942">
        <v>0.27910000000000001</v>
      </c>
      <c r="K1942">
        <v>0.28349999999999997</v>
      </c>
      <c r="L1942">
        <v>0.2767</v>
      </c>
      <c r="M1942">
        <v>0.30585000000000001</v>
      </c>
      <c r="Q1942" s="14"/>
      <c r="R1942" s="14"/>
      <c r="S1942" s="14"/>
      <c r="T1942" s="14"/>
      <c r="U1942" s="14"/>
      <c r="V1942"/>
      <c r="AA1942" s="14"/>
      <c r="AE1942" s="14"/>
      <c r="AF1942" s="14"/>
      <c r="AG1942" s="14"/>
      <c r="AK1942" s="14"/>
      <c r="AL1942" s="14"/>
      <c r="AM1942" s="14"/>
      <c r="AN1942" s="14"/>
      <c r="AO1942" s="14"/>
      <c r="AP1942" s="14"/>
      <c r="AY1942" s="14"/>
      <c r="AZ1942" s="14"/>
      <c r="BA1942" s="14"/>
      <c r="BB1942" s="14"/>
      <c r="BC1942" s="14"/>
      <c r="BD1942" s="14"/>
    </row>
    <row r="1943" spans="1:57" x14ac:dyDescent="0.25">
      <c r="A1943" s="2" t="s">
        <v>82</v>
      </c>
      <c r="B1943" s="31">
        <v>33533</v>
      </c>
      <c r="C1943" s="11"/>
      <c r="Q1943" s="14"/>
      <c r="R1943" s="14">
        <v>679.57499999999993</v>
      </c>
      <c r="S1943" s="14"/>
      <c r="T1943" s="14"/>
      <c r="U1943" s="14"/>
      <c r="V1943"/>
      <c r="AA1943" s="14"/>
      <c r="AE1943" s="14"/>
      <c r="AF1943" s="14"/>
      <c r="AG1943" s="14"/>
      <c r="AJ1943">
        <v>6.7987147490000002</v>
      </c>
      <c r="AK1943" s="14"/>
      <c r="AL1943" s="14"/>
      <c r="AM1943" s="14">
        <v>275.62307872194469</v>
      </c>
      <c r="AN1943" s="14"/>
      <c r="AO1943" s="14"/>
      <c r="AP1943" s="14">
        <v>246.64642026363401</v>
      </c>
      <c r="AV1943">
        <v>257.5</v>
      </c>
      <c r="AY1943" s="14"/>
      <c r="AZ1943" s="14"/>
      <c r="BA1943" s="14"/>
      <c r="BB1943" s="14"/>
      <c r="BC1943" s="14"/>
      <c r="BD1943" s="14">
        <v>403.95192127805524</v>
      </c>
      <c r="BE1943">
        <v>737.5</v>
      </c>
    </row>
    <row r="1944" spans="1:57" x14ac:dyDescent="0.25">
      <c r="A1944" s="2" t="s">
        <v>82</v>
      </c>
      <c r="B1944" s="31">
        <v>33540</v>
      </c>
      <c r="C1944" s="11"/>
      <c r="E1944">
        <v>330.07000000000005</v>
      </c>
      <c r="F1944">
        <v>7.3999999999999996E-2</v>
      </c>
      <c r="G1944">
        <v>0.1065</v>
      </c>
      <c r="H1944">
        <v>9.0950000000000003E-2</v>
      </c>
      <c r="I1944">
        <v>0.25180000000000002</v>
      </c>
      <c r="J1944">
        <v>0.26795000000000002</v>
      </c>
      <c r="K1944">
        <v>0.27400000000000002</v>
      </c>
      <c r="L1944">
        <v>0.27584999999999998</v>
      </c>
      <c r="M1944">
        <v>0.30930000000000002</v>
      </c>
      <c r="Q1944" s="14"/>
      <c r="R1944" s="14"/>
      <c r="S1944" s="14"/>
      <c r="T1944" s="14"/>
      <c r="U1944" s="14"/>
      <c r="V1944"/>
      <c r="AA1944" s="14"/>
      <c r="AE1944" s="14"/>
      <c r="AF1944" s="14"/>
      <c r="AG1944" s="14"/>
      <c r="AK1944" s="14"/>
      <c r="AL1944" s="14"/>
      <c r="AM1944" s="14"/>
      <c r="AN1944" s="14"/>
      <c r="AO1944" s="14"/>
      <c r="AP1944" s="14"/>
      <c r="AY1944" s="14"/>
      <c r="AZ1944" s="14"/>
      <c r="BA1944" s="14"/>
      <c r="BB1944" s="14"/>
      <c r="BC1944" s="14"/>
      <c r="BD1944" s="14"/>
    </row>
    <row r="1945" spans="1:57" x14ac:dyDescent="0.25">
      <c r="A1945" s="2" t="s">
        <v>82</v>
      </c>
      <c r="B1945" s="31">
        <v>33546</v>
      </c>
      <c r="C1945" s="11"/>
      <c r="E1945">
        <v>318.96999999999997</v>
      </c>
      <c r="F1945">
        <v>7.2499999999999995E-2</v>
      </c>
      <c r="G1945">
        <v>0.10174999999999999</v>
      </c>
      <c r="H1945">
        <v>8.5349999999999995E-2</v>
      </c>
      <c r="I1945">
        <v>0.24099999999999999</v>
      </c>
      <c r="J1945">
        <v>0.25559999999999999</v>
      </c>
      <c r="K1945">
        <v>0.26619999999999999</v>
      </c>
      <c r="L1945">
        <v>0.26974999999999999</v>
      </c>
      <c r="M1945">
        <v>0.30270000000000002</v>
      </c>
      <c r="Q1945" s="14"/>
      <c r="R1945" s="14"/>
      <c r="S1945" s="14"/>
      <c r="T1945" s="14"/>
      <c r="U1945" s="14"/>
      <c r="V1945"/>
      <c r="AA1945" s="14"/>
      <c r="AE1945" s="14"/>
      <c r="AF1945" s="14"/>
      <c r="AG1945" s="14"/>
      <c r="AK1945" s="14"/>
      <c r="AL1945" s="14"/>
      <c r="AM1945" s="14"/>
      <c r="AN1945" s="14"/>
      <c r="AO1945" s="14"/>
      <c r="AP1945" s="14"/>
      <c r="AY1945" s="14"/>
      <c r="AZ1945" s="14"/>
      <c r="BA1945" s="14"/>
      <c r="BB1945" s="14"/>
      <c r="BC1945" s="14"/>
      <c r="BD1945" s="14"/>
    </row>
    <row r="1946" spans="1:57" x14ac:dyDescent="0.25">
      <c r="A1946" s="2" t="s">
        <v>82</v>
      </c>
      <c r="B1946" s="31">
        <v>33547</v>
      </c>
      <c r="C1946" s="11"/>
      <c r="Q1946" s="14">
        <v>14.141919999999999</v>
      </c>
      <c r="R1946" s="14">
        <v>887.9</v>
      </c>
      <c r="S1946" s="14"/>
      <c r="T1946" s="14"/>
      <c r="U1946" s="14"/>
      <c r="V1946"/>
      <c r="AA1946" s="14"/>
      <c r="AE1946" s="14"/>
      <c r="AF1946" s="14"/>
      <c r="AG1946" s="14">
        <v>6.0999999999999659</v>
      </c>
      <c r="AJ1946">
        <v>5.1999119970000001</v>
      </c>
      <c r="AK1946" s="14"/>
      <c r="AL1946" s="14"/>
      <c r="AM1946" s="14">
        <v>254.66424859350684</v>
      </c>
      <c r="AN1946" s="14"/>
      <c r="AO1946" s="14"/>
      <c r="AP1946" s="14">
        <v>206.16295562125123</v>
      </c>
      <c r="AV1946">
        <v>220</v>
      </c>
      <c r="AY1946" s="14"/>
      <c r="AZ1946" s="14"/>
      <c r="BA1946" s="14"/>
      <c r="BB1946" s="14"/>
      <c r="BC1946" s="14"/>
      <c r="BD1946" s="14">
        <v>627.13575140649323</v>
      </c>
      <c r="BE1946">
        <v>627.5</v>
      </c>
    </row>
    <row r="1947" spans="1:57" x14ac:dyDescent="0.25">
      <c r="A1947" s="2" t="s">
        <v>82</v>
      </c>
      <c r="B1947" s="31">
        <v>33553</v>
      </c>
      <c r="C1947" s="11"/>
      <c r="E1947">
        <v>314.55999999999995</v>
      </c>
      <c r="F1947">
        <v>8.5500000000000007E-2</v>
      </c>
      <c r="G1947">
        <v>9.9750000000000005E-2</v>
      </c>
      <c r="H1947">
        <v>8.3349999999999994E-2</v>
      </c>
      <c r="I1947">
        <v>0.2253</v>
      </c>
      <c r="J1947">
        <v>0.25109999999999999</v>
      </c>
      <c r="K1947">
        <v>0.25595000000000001</v>
      </c>
      <c r="L1947">
        <v>0.26729999999999998</v>
      </c>
      <c r="M1947">
        <v>0.30454999999999999</v>
      </c>
      <c r="Q1947" s="14"/>
      <c r="R1947" s="14"/>
      <c r="S1947" s="14"/>
      <c r="T1947" s="14"/>
      <c r="U1947" s="14"/>
      <c r="V1947"/>
      <c r="AA1947" s="14"/>
      <c r="AE1947" s="14"/>
      <c r="AF1947" s="14"/>
      <c r="AG1947" s="14"/>
      <c r="AK1947" s="14"/>
      <c r="AL1947" s="14"/>
      <c r="AM1947" s="14"/>
      <c r="AN1947" s="14"/>
      <c r="AO1947" s="14"/>
      <c r="AP1947" s="14"/>
      <c r="AY1947" s="14"/>
      <c r="AZ1947" s="14"/>
      <c r="BA1947" s="14"/>
      <c r="BB1947" s="14"/>
      <c r="BC1947" s="14"/>
      <c r="BD1947" s="14"/>
    </row>
    <row r="1948" spans="1:57" x14ac:dyDescent="0.25">
      <c r="A1948" s="2" t="s">
        <v>82</v>
      </c>
      <c r="B1948" s="31">
        <v>33560</v>
      </c>
      <c r="C1948" s="11"/>
      <c r="E1948">
        <v>303.91999999999996</v>
      </c>
      <c r="F1948">
        <v>7.7499999999999999E-2</v>
      </c>
      <c r="G1948">
        <v>9.715E-2</v>
      </c>
      <c r="H1948">
        <v>7.8299999999999995E-2</v>
      </c>
      <c r="I1948">
        <v>0.21525</v>
      </c>
      <c r="J1948">
        <v>0.2407</v>
      </c>
      <c r="K1948">
        <v>0.25019999999999998</v>
      </c>
      <c r="L1948">
        <v>0.26500000000000001</v>
      </c>
      <c r="M1948">
        <v>0.29549999999999998</v>
      </c>
      <c r="Q1948" s="14"/>
      <c r="R1948" s="14"/>
      <c r="S1948" s="14"/>
      <c r="T1948" s="14"/>
      <c r="U1948" s="14"/>
      <c r="V1948"/>
      <c r="AA1948" s="14"/>
      <c r="AE1948" s="14"/>
      <c r="AF1948" s="14"/>
      <c r="AG1948" s="14"/>
      <c r="AK1948" s="14"/>
      <c r="AL1948" s="14"/>
      <c r="AM1948" s="14"/>
      <c r="AN1948" s="14"/>
      <c r="AO1948" s="14"/>
      <c r="AP1948" s="14"/>
      <c r="AY1948" s="14"/>
      <c r="AZ1948" s="14"/>
      <c r="BA1948" s="14"/>
      <c r="BB1948" s="14"/>
      <c r="BC1948" s="14"/>
      <c r="BD1948" s="14"/>
    </row>
    <row r="1949" spans="1:57" x14ac:dyDescent="0.25">
      <c r="A1949" s="2" t="s">
        <v>82</v>
      </c>
      <c r="B1949" s="31">
        <v>33561</v>
      </c>
      <c r="C1949" s="11"/>
      <c r="Q1949" s="14">
        <v>12.982199108506142</v>
      </c>
      <c r="R1949" s="14">
        <v>1151.825</v>
      </c>
      <c r="S1949" s="14">
        <v>184.32499999999999</v>
      </c>
      <c r="T1949" s="14">
        <v>1.6650000000000002E-2</v>
      </c>
      <c r="U1949" s="14">
        <v>3.0701199999999997</v>
      </c>
      <c r="V1949"/>
      <c r="AA1949" s="14">
        <v>0</v>
      </c>
      <c r="AE1949" s="14">
        <v>0.92999999999999994</v>
      </c>
      <c r="AF1949" s="14">
        <v>9.7219999999999834E-2</v>
      </c>
      <c r="AG1949" s="14">
        <v>10.524999999999977</v>
      </c>
      <c r="AJ1949">
        <v>3.9909390220000001</v>
      </c>
      <c r="AK1949" s="14">
        <v>2.7999999999999997E-2</v>
      </c>
      <c r="AL1949" s="14">
        <v>5.3648383259325048</v>
      </c>
      <c r="AM1949" s="14">
        <v>192.12982428317684</v>
      </c>
      <c r="AN1949" s="14"/>
      <c r="AO1949" s="14"/>
      <c r="AP1949" s="14">
        <v>207.28840125391849</v>
      </c>
      <c r="AV1949">
        <v>265</v>
      </c>
      <c r="AW1949">
        <v>3.06901125</v>
      </c>
      <c r="AY1949" s="14">
        <v>207.26055227084228</v>
      </c>
      <c r="AZ1949" s="14"/>
      <c r="BA1949" s="14">
        <v>5.9499999999999996E-3</v>
      </c>
      <c r="BB1949" s="14">
        <v>4.5613146790154779</v>
      </c>
      <c r="BC1949" s="14"/>
      <c r="BD1949" s="14">
        <v>764.84517571682318</v>
      </c>
      <c r="BE1949">
        <v>570</v>
      </c>
    </row>
    <row r="1950" spans="1:57" x14ac:dyDescent="0.25">
      <c r="A1950" s="2" t="s">
        <v>82</v>
      </c>
      <c r="B1950" s="31">
        <v>33568</v>
      </c>
      <c r="C1950" s="11"/>
      <c r="Q1950" s="14">
        <v>17.202953095796303</v>
      </c>
      <c r="R1950" s="14">
        <v>1281.5999999999999</v>
      </c>
      <c r="S1950" s="14">
        <v>204.97500000000002</v>
      </c>
      <c r="T1950" s="14">
        <v>1.6650000000000002E-2</v>
      </c>
      <c r="U1950" s="14">
        <v>3.4026475</v>
      </c>
      <c r="V1950"/>
      <c r="AA1950" s="14">
        <v>2.3697238645788588</v>
      </c>
      <c r="AE1950" s="14">
        <v>1.0149999999999999</v>
      </c>
      <c r="AF1950" s="14">
        <v>0.12902499999999995</v>
      </c>
      <c r="AG1950" s="14">
        <v>12.875</v>
      </c>
      <c r="AJ1950">
        <v>3.6680000000000001</v>
      </c>
      <c r="AK1950" s="14">
        <v>2.8750000000000001E-2</v>
      </c>
      <c r="AL1950" s="14">
        <v>5.7846049756993834</v>
      </c>
      <c r="AM1950" s="14">
        <v>202.20798956851587</v>
      </c>
      <c r="AN1950" s="14"/>
      <c r="AO1950" s="14"/>
      <c r="AP1950" s="14">
        <v>179.84895944372468</v>
      </c>
      <c r="AV1950">
        <v>307.5</v>
      </c>
      <c r="AW1950">
        <v>3.4128337499999999</v>
      </c>
      <c r="AY1950" s="14">
        <v>207.26055227084228</v>
      </c>
      <c r="AZ1950" s="14"/>
      <c r="BA1950" s="14">
        <v>9.9500000000000005E-3</v>
      </c>
      <c r="BB1950" s="14">
        <v>8.4337917383831194</v>
      </c>
      <c r="BC1950" s="14"/>
      <c r="BD1950" s="14">
        <v>861.54201043148407</v>
      </c>
      <c r="BE1950">
        <v>605</v>
      </c>
    </row>
    <row r="1951" spans="1:57" x14ac:dyDescent="0.25">
      <c r="A1951" s="2" t="s">
        <v>82</v>
      </c>
      <c r="B1951" s="31">
        <v>33574</v>
      </c>
      <c r="C1951" s="11"/>
      <c r="E1951">
        <v>287.52</v>
      </c>
      <c r="F1951">
        <v>8.3500000000000005E-2</v>
      </c>
      <c r="G1951">
        <v>8.7749999999999995E-2</v>
      </c>
      <c r="H1951">
        <v>7.2300000000000003E-2</v>
      </c>
      <c r="I1951">
        <v>0.19209999999999999</v>
      </c>
      <c r="J1951">
        <v>0.22550000000000001</v>
      </c>
      <c r="K1951">
        <v>0.23315</v>
      </c>
      <c r="L1951">
        <v>0.25530000000000003</v>
      </c>
      <c r="M1951">
        <v>0.28799999999999998</v>
      </c>
      <c r="Q1951" s="14">
        <v>17.727288484072368</v>
      </c>
      <c r="R1951" s="14">
        <v>1377.5499999999997</v>
      </c>
      <c r="S1951" s="14">
        <v>252.05</v>
      </c>
      <c r="T1951" s="14">
        <v>1.8700000000000001E-2</v>
      </c>
      <c r="U1951" s="14">
        <v>4.7063850000000009</v>
      </c>
      <c r="V1951"/>
      <c r="AA1951" s="14">
        <v>44.789447729157729</v>
      </c>
      <c r="AE1951" s="14">
        <v>1.04</v>
      </c>
      <c r="AF1951" s="14">
        <v>0.16910999999999971</v>
      </c>
      <c r="AG1951" s="14">
        <v>15.774999999999977</v>
      </c>
      <c r="AJ1951">
        <v>2.9</v>
      </c>
      <c r="AK1951" s="14">
        <v>3.125E-2</v>
      </c>
      <c r="AL1951" s="14">
        <v>4.6078482120787738</v>
      </c>
      <c r="AM1951" s="14">
        <v>147.26542297311727</v>
      </c>
      <c r="AN1951" s="14"/>
      <c r="AO1951" s="14"/>
      <c r="AP1951" s="14">
        <v>194.76067746686306</v>
      </c>
      <c r="AV1951">
        <v>267.5</v>
      </c>
      <c r="AW1951">
        <v>4.7133349999999998</v>
      </c>
      <c r="AY1951" s="14">
        <v>207.26055227084228</v>
      </c>
      <c r="AZ1951" s="14"/>
      <c r="BA1951" s="14">
        <v>8.9499999999999996E-3</v>
      </c>
      <c r="BB1951" s="14">
        <v>8.5461431502480512</v>
      </c>
      <c r="BC1951" s="14"/>
      <c r="BD1951" s="14">
        <v>962.4595770268827</v>
      </c>
      <c r="BE1951">
        <v>527.5</v>
      </c>
    </row>
    <row r="1952" spans="1:57" x14ac:dyDescent="0.25">
      <c r="A1952" s="2" t="s">
        <v>82</v>
      </c>
      <c r="B1952" s="31">
        <v>33581</v>
      </c>
      <c r="C1952" s="11"/>
      <c r="E1952">
        <v>276.20999999999998</v>
      </c>
      <c r="F1952">
        <v>6.9500000000000006E-2</v>
      </c>
      <c r="G1952">
        <v>8.7050000000000002E-2</v>
      </c>
      <c r="H1952">
        <v>7.0949999999999999E-2</v>
      </c>
      <c r="I1952">
        <v>0.1845</v>
      </c>
      <c r="J1952">
        <v>0.21895000000000001</v>
      </c>
      <c r="K1952">
        <v>0.21854999999999999</v>
      </c>
      <c r="L1952">
        <v>0.24335000000000001</v>
      </c>
      <c r="M1952">
        <v>0.28820000000000001</v>
      </c>
      <c r="Q1952" s="14">
        <v>16.857785552587746</v>
      </c>
      <c r="R1952" s="14">
        <v>1525.7750000000001</v>
      </c>
      <c r="S1952" s="14">
        <v>353</v>
      </c>
      <c r="T1952" s="14">
        <v>1.7399999999999999E-2</v>
      </c>
      <c r="U1952" s="14">
        <v>6.1999999999999993</v>
      </c>
      <c r="V1952"/>
      <c r="AA1952" s="14">
        <v>145.73944772915772</v>
      </c>
      <c r="AE1952" s="14">
        <v>0.9</v>
      </c>
      <c r="AF1952" s="14">
        <v>0.16065000000000002</v>
      </c>
      <c r="AG1952" s="14">
        <v>18</v>
      </c>
      <c r="AJ1952">
        <v>2.0270000000000001</v>
      </c>
      <c r="AK1952" s="14">
        <v>2.6349999999999998E-2</v>
      </c>
      <c r="AL1952" s="14">
        <v>3.596699085141319</v>
      </c>
      <c r="AM1952" s="14">
        <v>136.50810219829521</v>
      </c>
      <c r="AN1952" s="14"/>
      <c r="AO1952" s="14"/>
      <c r="AP1952" s="14">
        <v>148.60393229958447</v>
      </c>
      <c r="AV1952">
        <v>342.5</v>
      </c>
      <c r="AW1952">
        <v>6.1421999999999999</v>
      </c>
      <c r="AY1952" s="14">
        <v>207.26055227084228</v>
      </c>
      <c r="AZ1952" s="14"/>
      <c r="BA1952" s="14">
        <v>6.8000000000000005E-3</v>
      </c>
      <c r="BB1952" s="14">
        <v>6.9242149050515929</v>
      </c>
      <c r="BC1952" s="14"/>
      <c r="BD1952" s="14">
        <v>1018.2668978017048</v>
      </c>
      <c r="BE1952">
        <v>550</v>
      </c>
    </row>
    <row r="1953" spans="1:57" x14ac:dyDescent="0.25">
      <c r="A1953" s="2" t="s">
        <v>82</v>
      </c>
      <c r="B1953" s="31">
        <v>33585</v>
      </c>
      <c r="C1953" s="11"/>
      <c r="Q1953" s="14">
        <v>15.603155116563951</v>
      </c>
      <c r="R1953" s="14">
        <v>1350.4749999999999</v>
      </c>
      <c r="S1953" s="14">
        <v>341</v>
      </c>
      <c r="T1953" s="14">
        <v>2.035E-2</v>
      </c>
      <c r="U1953" s="14">
        <v>7.04</v>
      </c>
      <c r="V1953"/>
      <c r="AA1953" s="14">
        <v>133.73944772915772</v>
      </c>
      <c r="AE1953" s="14">
        <v>0.9850000000000001</v>
      </c>
      <c r="AF1953" s="14">
        <v>0.18977500000000047</v>
      </c>
      <c r="AG1953" s="14">
        <v>19.575000000000045</v>
      </c>
      <c r="AJ1953">
        <v>2.0489999999999999</v>
      </c>
      <c r="AK1953" s="14">
        <v>2.7050000000000001E-2</v>
      </c>
      <c r="AL1953" s="14">
        <v>3.1285876285857968</v>
      </c>
      <c r="AM1953" s="14">
        <v>116.03980891964372</v>
      </c>
      <c r="AN1953" s="14"/>
      <c r="AO1953" s="14"/>
      <c r="AP1953" s="14">
        <v>178.46197752019668</v>
      </c>
      <c r="AV1953">
        <v>210</v>
      </c>
      <c r="AW1953">
        <v>6.9393500000000001</v>
      </c>
      <c r="AY1953" s="14">
        <v>207.26055227084228</v>
      </c>
      <c r="AZ1953" s="14"/>
      <c r="BA1953" s="14">
        <v>5.7000000000000002E-3</v>
      </c>
      <c r="BB1953" s="14">
        <v>5.039904628118741</v>
      </c>
      <c r="BC1953" s="14"/>
      <c r="BD1953" s="14">
        <v>873.86019108035623</v>
      </c>
      <c r="BE1953">
        <v>452.5</v>
      </c>
    </row>
    <row r="1954" spans="1:57" x14ac:dyDescent="0.25">
      <c r="A1954" s="2" t="s">
        <v>82</v>
      </c>
      <c r="B1954" s="31">
        <v>33588</v>
      </c>
      <c r="C1954" s="11"/>
      <c r="E1954">
        <v>320.78999999999996</v>
      </c>
      <c r="F1954">
        <v>0.21149999999999999</v>
      </c>
      <c r="G1954">
        <v>0.15310000000000001</v>
      </c>
      <c r="H1954">
        <v>8.2049999999999998E-2</v>
      </c>
      <c r="I1954">
        <v>0.18925</v>
      </c>
      <c r="J1954">
        <v>0.21834999999999999</v>
      </c>
      <c r="K1954">
        <v>0.21990000000000001</v>
      </c>
      <c r="L1954">
        <v>0.24404999999999999</v>
      </c>
      <c r="M1954">
        <v>0.28575</v>
      </c>
      <c r="Q1954" s="14"/>
      <c r="R1954" s="14"/>
      <c r="S1954" s="14"/>
      <c r="T1954" s="14"/>
      <c r="U1954" s="14"/>
      <c r="V1954"/>
      <c r="AA1954" s="14"/>
      <c r="AE1954" s="14"/>
      <c r="AF1954" s="14"/>
      <c r="AG1954" s="14"/>
      <c r="AK1954" s="14"/>
      <c r="AL1954" s="14"/>
      <c r="AM1954" s="14"/>
      <c r="AN1954" s="14"/>
      <c r="AO1954" s="14"/>
      <c r="AP1954" s="14"/>
      <c r="AY1954" s="14"/>
      <c r="AZ1954" s="14"/>
      <c r="BA1954" s="14"/>
      <c r="BB1954" s="14"/>
      <c r="BC1954" s="14"/>
      <c r="BD1954" s="14"/>
    </row>
    <row r="1955" spans="1:57" x14ac:dyDescent="0.25">
      <c r="A1955" s="2" t="s">
        <v>82</v>
      </c>
      <c r="B1955" s="31">
        <v>33590</v>
      </c>
      <c r="C1955" s="11"/>
      <c r="Q1955" s="14">
        <v>17.131733208200892</v>
      </c>
      <c r="R1955" s="14">
        <v>1502.85</v>
      </c>
      <c r="S1955" s="14">
        <v>463.25</v>
      </c>
      <c r="T1955" s="14">
        <v>1.8700000000000001E-2</v>
      </c>
      <c r="U1955" s="14">
        <v>8.5634750000000004</v>
      </c>
      <c r="V1955"/>
      <c r="AA1955" s="14">
        <v>255.98944772915775</v>
      </c>
      <c r="AE1955" s="14">
        <v>1.0550000000000002</v>
      </c>
      <c r="AF1955" s="14">
        <v>0.21109499999999976</v>
      </c>
      <c r="AG1955" s="14">
        <v>20.024999999999977</v>
      </c>
      <c r="AJ1955">
        <v>1.306</v>
      </c>
      <c r="AK1955" s="14">
        <v>2.3949999999999999E-2</v>
      </c>
      <c r="AL1955" s="14">
        <v>1.9466337467629822</v>
      </c>
      <c r="AM1955" s="14">
        <v>81.263132070328481</v>
      </c>
      <c r="AN1955" s="14"/>
      <c r="AO1955" s="14"/>
      <c r="AP1955" s="14">
        <v>160.33854166666669</v>
      </c>
      <c r="AW1955">
        <v>8.6627749999999999</v>
      </c>
      <c r="AY1955" s="14">
        <v>207.26055227084228</v>
      </c>
      <c r="AZ1955" s="14"/>
      <c r="BA1955" s="14">
        <v>6.3E-3</v>
      </c>
      <c r="BB1955" s="14">
        <v>5.8549865394575438</v>
      </c>
      <c r="BC1955" s="14"/>
      <c r="BD1955" s="14">
        <v>938.31186792967151</v>
      </c>
      <c r="BE1955">
        <v>540</v>
      </c>
    </row>
    <row r="1956" spans="1:57" x14ac:dyDescent="0.25">
      <c r="A1956" s="2" t="s">
        <v>82</v>
      </c>
      <c r="B1956" s="31">
        <v>33595</v>
      </c>
      <c r="C1956" s="11"/>
      <c r="E1956">
        <v>336.52</v>
      </c>
      <c r="F1956">
        <v>0.216</v>
      </c>
      <c r="G1956">
        <v>0.20044999999999999</v>
      </c>
      <c r="H1956">
        <v>0.11125</v>
      </c>
      <c r="I1956">
        <v>0.19455</v>
      </c>
      <c r="J1956">
        <v>0.21879999999999999</v>
      </c>
      <c r="K1956">
        <v>0.21495</v>
      </c>
      <c r="L1956">
        <v>0.24224999999999999</v>
      </c>
      <c r="M1956">
        <v>0.28434999999999999</v>
      </c>
      <c r="Q1956" s="14">
        <v>15.996360591751884</v>
      </c>
      <c r="R1956" s="14">
        <v>1362.0250000000001</v>
      </c>
      <c r="S1956" s="14">
        <v>459.75</v>
      </c>
      <c r="T1956" s="14">
        <v>1.9699999999999999E-2</v>
      </c>
      <c r="U1956" s="14">
        <v>9.0570750000000011</v>
      </c>
      <c r="V1956"/>
      <c r="AA1956" s="14">
        <v>252.48944772915775</v>
      </c>
      <c r="AE1956" s="14">
        <v>1.0900000000000001</v>
      </c>
      <c r="AF1956" s="14">
        <v>0.22840499999999953</v>
      </c>
      <c r="AG1956" s="14">
        <v>20.924999999999955</v>
      </c>
      <c r="AJ1956">
        <v>0.73599999999999999</v>
      </c>
      <c r="AK1956" s="14">
        <v>2.29E-2</v>
      </c>
      <c r="AL1956" s="14">
        <v>1.0363012775048217</v>
      </c>
      <c r="AM1956" s="14">
        <v>45.350690876071681</v>
      </c>
      <c r="AN1956" s="14"/>
      <c r="AO1956" s="14"/>
      <c r="AP1956" s="14">
        <v>162.5</v>
      </c>
      <c r="AW1956">
        <v>9.0570749999999993</v>
      </c>
      <c r="AY1956" s="14">
        <v>207.26055227084228</v>
      </c>
      <c r="AZ1956" s="14"/>
      <c r="BA1956" s="14">
        <v>5.9499999999999996E-3</v>
      </c>
      <c r="BB1956" s="14">
        <v>4.9981131275604298</v>
      </c>
      <c r="BC1956" s="14"/>
      <c r="BD1956" s="14">
        <v>835.99930912392824</v>
      </c>
      <c r="BE1956">
        <v>457.5</v>
      </c>
    </row>
    <row r="1957" spans="1:57" x14ac:dyDescent="0.25">
      <c r="A1957" s="2" t="s">
        <v>82</v>
      </c>
      <c r="B1957" s="31">
        <v>33602</v>
      </c>
      <c r="C1957" s="11"/>
      <c r="E1957">
        <v>367.75</v>
      </c>
      <c r="F1957">
        <v>0.246</v>
      </c>
      <c r="G1957">
        <v>0.24475</v>
      </c>
      <c r="H1957">
        <v>0.17415</v>
      </c>
      <c r="I1957">
        <v>0.217</v>
      </c>
      <c r="J1957">
        <v>0.22405</v>
      </c>
      <c r="K1957">
        <v>0.21584999999999999</v>
      </c>
      <c r="L1957">
        <v>0.23855000000000001</v>
      </c>
      <c r="M1957">
        <v>0.27839999999999998</v>
      </c>
      <c r="Q1957" s="14">
        <v>14.301362970614507</v>
      </c>
      <c r="R1957" s="14">
        <v>1835.2750000000001</v>
      </c>
      <c r="S1957" s="14">
        <v>811.25</v>
      </c>
      <c r="T1957" s="14">
        <v>1.83E-2</v>
      </c>
      <c r="U1957" s="14">
        <v>7.6219500000000009</v>
      </c>
      <c r="V1957"/>
      <c r="AA1957" s="14">
        <v>603.98944772915775</v>
      </c>
      <c r="AE1957" s="14">
        <v>0.81499999999999995</v>
      </c>
      <c r="AF1957" s="14">
        <v>0.24865250000000008</v>
      </c>
      <c r="AG1957" s="14">
        <v>31.25</v>
      </c>
      <c r="AJ1957">
        <v>0.26200000000000001</v>
      </c>
      <c r="AK1957" s="14">
        <v>2.76E-2</v>
      </c>
      <c r="AL1957" s="14">
        <v>0.35185642105263154</v>
      </c>
      <c r="AM1957" s="14">
        <v>12.74842105263158</v>
      </c>
      <c r="AN1957" s="14"/>
      <c r="AO1957" s="14"/>
      <c r="AP1957" s="14"/>
      <c r="AW1957">
        <v>7.4229374999999997</v>
      </c>
      <c r="AY1957" s="14">
        <v>207.26055227084228</v>
      </c>
      <c r="AZ1957" s="14"/>
      <c r="BA1957" s="14">
        <v>5.4499999999999991E-3</v>
      </c>
      <c r="BB1957" s="14">
        <v>5.3353686578947368</v>
      </c>
      <c r="BC1957" s="14"/>
      <c r="BD1957" s="14">
        <v>980.02657894736842</v>
      </c>
      <c r="BE1957">
        <v>580</v>
      </c>
    </row>
    <row r="1958" spans="1:57" x14ac:dyDescent="0.25">
      <c r="A1958" s="2" t="s">
        <v>82</v>
      </c>
      <c r="B1958" s="31">
        <v>33609</v>
      </c>
      <c r="C1958" s="11"/>
      <c r="E1958">
        <v>404.92</v>
      </c>
      <c r="F1958">
        <v>0.26500000000000001</v>
      </c>
      <c r="G1958">
        <v>0.26910000000000001</v>
      </c>
      <c r="H1958">
        <v>0.23485</v>
      </c>
      <c r="I1958">
        <v>0.27145000000000002</v>
      </c>
      <c r="J1958">
        <v>0.2397</v>
      </c>
      <c r="K1958">
        <v>0.223</v>
      </c>
      <c r="L1958">
        <v>0.23935000000000001</v>
      </c>
      <c r="M1958">
        <v>0.28215000000000001</v>
      </c>
      <c r="Q1958" s="14"/>
      <c r="R1958" s="14">
        <v>1669.8</v>
      </c>
      <c r="S1958" s="14">
        <v>742</v>
      </c>
      <c r="T1958" s="14">
        <v>2.3200000000000002E-2</v>
      </c>
      <c r="U1958" s="14">
        <v>17.008800000000001</v>
      </c>
      <c r="V1958"/>
      <c r="AA1958" s="14">
        <v>534.73944772915775</v>
      </c>
      <c r="AE1958" s="14">
        <v>1.39</v>
      </c>
      <c r="AF1958" s="14">
        <v>9.8342500000000624E-2</v>
      </c>
      <c r="AG1958" s="14">
        <v>7.0750000000000455</v>
      </c>
      <c r="AK1958" s="14">
        <v>2.6699999999999998E-2</v>
      </c>
      <c r="AL1958" s="14"/>
      <c r="AM1958" s="14"/>
      <c r="AN1958" s="14"/>
      <c r="AO1958" s="14"/>
      <c r="AP1958" s="14">
        <v>106.76691729323308</v>
      </c>
      <c r="AW1958">
        <v>17.214400000000001</v>
      </c>
      <c r="AY1958" s="14">
        <v>207.26055227084228</v>
      </c>
      <c r="AZ1958" s="14"/>
      <c r="BA1958" s="14">
        <v>4.6999999999999993E-3</v>
      </c>
      <c r="BB1958" s="14"/>
      <c r="BC1958" s="14"/>
      <c r="BD1958" s="14"/>
      <c r="BE1958">
        <v>495</v>
      </c>
    </row>
    <row r="1959" spans="1:57" x14ac:dyDescent="0.25">
      <c r="A1959" s="2" t="s">
        <v>82</v>
      </c>
      <c r="B1959" s="31">
        <v>33613</v>
      </c>
      <c r="C1959" s="11"/>
      <c r="Q1959" s="14"/>
      <c r="R1959" s="14"/>
      <c r="S1959" s="14"/>
      <c r="T1959" s="14"/>
      <c r="U1959" s="14"/>
      <c r="V1959"/>
      <c r="AA1959" s="14">
        <v>0</v>
      </c>
      <c r="AE1959" s="14"/>
      <c r="AF1959" s="14"/>
      <c r="AG1959" s="14"/>
      <c r="AK1959" s="14">
        <v>0</v>
      </c>
      <c r="AL1959" s="14"/>
      <c r="AM1959" s="14"/>
      <c r="AN1959" s="14"/>
      <c r="AO1959" s="14"/>
      <c r="AP1959" s="14"/>
      <c r="AY1959" s="14">
        <v>207.26055227084228</v>
      </c>
      <c r="AZ1959" s="14"/>
      <c r="BA1959" s="14">
        <v>0</v>
      </c>
      <c r="BB1959" s="14"/>
      <c r="BC1959" s="14"/>
      <c r="BD1959" s="14"/>
    </row>
    <row r="1960" spans="1:57" x14ac:dyDescent="0.25">
      <c r="A1960" s="2" t="s">
        <v>82</v>
      </c>
      <c r="B1960" s="31">
        <v>33616</v>
      </c>
      <c r="C1960" s="11"/>
      <c r="E1960">
        <v>387.45</v>
      </c>
      <c r="F1960">
        <v>0.23250000000000001</v>
      </c>
      <c r="G1960">
        <v>0.246</v>
      </c>
      <c r="H1960">
        <v>0.19070000000000001</v>
      </c>
      <c r="I1960">
        <v>0.27565000000000001</v>
      </c>
      <c r="J1960">
        <v>0.24904999999999999</v>
      </c>
      <c r="K1960">
        <v>0.22735</v>
      </c>
      <c r="L1960">
        <v>0.23760000000000001</v>
      </c>
      <c r="M1960">
        <v>0.27839999999999998</v>
      </c>
      <c r="Q1960" s="14"/>
      <c r="R1960" s="14"/>
      <c r="S1960" s="14"/>
      <c r="T1960" s="14"/>
      <c r="U1960" s="14"/>
      <c r="V1960"/>
      <c r="AA1960" s="14"/>
      <c r="AE1960" s="14"/>
      <c r="AF1960" s="14"/>
      <c r="AG1960" s="14"/>
      <c r="AK1960" s="14"/>
      <c r="AL1960" s="14"/>
      <c r="AM1960" s="14"/>
      <c r="AN1960" s="14"/>
      <c r="AO1960" s="14"/>
      <c r="AP1960" s="14"/>
      <c r="AY1960" s="14"/>
      <c r="AZ1960" s="14"/>
      <c r="BA1960" s="14"/>
      <c r="BB1960" s="14"/>
      <c r="BC1960" s="14"/>
      <c r="BD1960" s="14"/>
    </row>
    <row r="1961" spans="1:57" x14ac:dyDescent="0.25">
      <c r="A1961" s="2" t="s">
        <v>82</v>
      </c>
      <c r="B1961" s="31">
        <v>33618</v>
      </c>
      <c r="C1961" s="11"/>
      <c r="Q1961" s="14"/>
      <c r="R1961" s="14"/>
      <c r="S1961" s="14"/>
      <c r="T1961" s="14"/>
      <c r="U1961" s="14"/>
      <c r="V1961"/>
      <c r="AA1961" s="14">
        <v>0</v>
      </c>
      <c r="AE1961" s="14"/>
      <c r="AF1961" s="14"/>
      <c r="AG1961" s="14"/>
      <c r="AK1961" s="14"/>
      <c r="AL1961" s="14"/>
      <c r="AM1961" s="14"/>
      <c r="AN1961" s="14"/>
      <c r="AO1961" s="14"/>
      <c r="AP1961" s="14"/>
      <c r="AY1961" s="14">
        <v>207.26055227084228</v>
      </c>
      <c r="AZ1961" s="14"/>
      <c r="BA1961" s="14"/>
      <c r="BB1961" s="14"/>
      <c r="BC1961" s="14"/>
      <c r="BD1961" s="14"/>
    </row>
    <row r="1962" spans="1:57" x14ac:dyDescent="0.25">
      <c r="A1962" s="2" t="s">
        <v>82</v>
      </c>
      <c r="B1962" s="31">
        <v>33623</v>
      </c>
      <c r="C1962" s="11" t="s">
        <v>833</v>
      </c>
      <c r="E1962">
        <v>384.02</v>
      </c>
      <c r="F1962">
        <v>0.2535</v>
      </c>
      <c r="G1962">
        <v>0.2324</v>
      </c>
      <c r="H1962">
        <v>0.17230000000000001</v>
      </c>
      <c r="I1962">
        <v>0.26865</v>
      </c>
      <c r="J1962">
        <v>0.25124999999999997</v>
      </c>
      <c r="K1962">
        <v>0.2288</v>
      </c>
      <c r="L1962">
        <v>0.23619999999999999</v>
      </c>
      <c r="M1962">
        <v>0.27700000000000002</v>
      </c>
      <c r="Q1962" s="14"/>
      <c r="R1962" s="29">
        <v>1243.8978697201424</v>
      </c>
      <c r="S1962" s="14"/>
      <c r="T1962" s="14"/>
      <c r="U1962" s="14"/>
      <c r="V1962"/>
      <c r="W1962">
        <v>3.4193895000000002E-2</v>
      </c>
      <c r="Y1962">
        <v>12136.671161177897</v>
      </c>
      <c r="AA1962">
        <v>415.0000593348451</v>
      </c>
      <c r="AE1962" s="14"/>
      <c r="AF1962" s="14"/>
      <c r="AG1962" s="14"/>
      <c r="AK1962" s="14"/>
      <c r="AL1962" s="14"/>
      <c r="AM1962" s="14"/>
      <c r="AN1962" s="14"/>
      <c r="AO1962" s="14"/>
      <c r="AP1962" s="14"/>
      <c r="AQ1962" t="s">
        <v>925</v>
      </c>
      <c r="AY1962" s="14"/>
      <c r="AZ1962" s="14"/>
      <c r="BA1962" s="14"/>
      <c r="BB1962" s="14"/>
      <c r="BC1962" s="14"/>
      <c r="BD1962" s="14"/>
    </row>
    <row r="1963" spans="1:57" x14ac:dyDescent="0.25">
      <c r="A1963" s="2" t="s">
        <v>83</v>
      </c>
      <c r="B1963" s="31">
        <v>33483</v>
      </c>
      <c r="C1963" s="11"/>
      <c r="E1963">
        <v>392.54999999999995</v>
      </c>
      <c r="F1963">
        <v>0.28050000000000003</v>
      </c>
      <c r="G1963">
        <v>0.27965000000000001</v>
      </c>
      <c r="H1963">
        <v>0.27</v>
      </c>
      <c r="I1963">
        <v>0.29599999999999999</v>
      </c>
      <c r="J1963">
        <v>0.23105000000000001</v>
      </c>
      <c r="K1963">
        <v>0.24529999999999999</v>
      </c>
      <c r="L1963">
        <v>0.20419999999999999</v>
      </c>
      <c r="M1963">
        <v>0.15604999999999999</v>
      </c>
      <c r="Q1963" s="14"/>
      <c r="R1963" s="14"/>
      <c r="S1963" s="14"/>
      <c r="T1963" s="14"/>
      <c r="U1963" s="14"/>
      <c r="V1963"/>
      <c r="AA1963" s="14"/>
      <c r="AE1963" s="14"/>
      <c r="AF1963" s="14"/>
      <c r="AG1963" s="14"/>
      <c r="AK1963" s="14"/>
      <c r="AL1963" s="14"/>
      <c r="AM1963" s="14"/>
      <c r="AN1963" s="14"/>
      <c r="AO1963" s="14"/>
      <c r="AP1963" s="14"/>
      <c r="AY1963" s="14"/>
      <c r="AZ1963" s="14"/>
      <c r="BA1963" s="14"/>
      <c r="BB1963" s="14"/>
      <c r="BC1963" s="14"/>
      <c r="BD1963" s="14"/>
    </row>
    <row r="1964" spans="1:57" x14ac:dyDescent="0.25">
      <c r="A1964" s="2" t="s">
        <v>83</v>
      </c>
      <c r="B1964" s="31">
        <v>33491</v>
      </c>
      <c r="C1964" s="11"/>
      <c r="E1964">
        <v>388.83999999999992</v>
      </c>
      <c r="F1964">
        <v>0.27350000000000002</v>
      </c>
      <c r="G1964">
        <v>0.27045000000000002</v>
      </c>
      <c r="H1964">
        <v>0.26829999999999998</v>
      </c>
      <c r="I1964">
        <v>0.29444999999999999</v>
      </c>
      <c r="J1964">
        <v>0.23180000000000001</v>
      </c>
      <c r="K1964">
        <v>0.24445</v>
      </c>
      <c r="L1964">
        <v>0.20549999999999999</v>
      </c>
      <c r="M1964">
        <v>0.15575</v>
      </c>
      <c r="Q1964" s="14"/>
      <c r="R1964" s="14"/>
      <c r="S1964" s="14"/>
      <c r="T1964" s="14"/>
      <c r="U1964" s="14"/>
      <c r="V1964"/>
      <c r="AA1964" s="14"/>
      <c r="AE1964" s="14"/>
      <c r="AF1964" s="14"/>
      <c r="AG1964" s="14"/>
      <c r="AK1964" s="14"/>
      <c r="AL1964" s="14"/>
      <c r="AM1964" s="14"/>
      <c r="AN1964" s="14"/>
      <c r="AO1964" s="14"/>
      <c r="AP1964" s="14"/>
      <c r="AY1964" s="14"/>
      <c r="AZ1964" s="14"/>
      <c r="BA1964" s="14"/>
      <c r="BB1964" s="14"/>
      <c r="BC1964" s="14"/>
      <c r="BD1964" s="14"/>
    </row>
    <row r="1965" spans="1:57" x14ac:dyDescent="0.25">
      <c r="A1965" s="2" t="s">
        <v>83</v>
      </c>
      <c r="B1965" s="31">
        <v>33497</v>
      </c>
      <c r="C1965" s="11"/>
      <c r="E1965">
        <v>385.75</v>
      </c>
      <c r="F1965">
        <v>0.27650000000000002</v>
      </c>
      <c r="G1965">
        <v>0.25805</v>
      </c>
      <c r="H1965">
        <v>0.26284999999999997</v>
      </c>
      <c r="I1965">
        <v>0.29189999999999999</v>
      </c>
      <c r="J1965">
        <v>0.23044999999999999</v>
      </c>
      <c r="K1965">
        <v>0.24675</v>
      </c>
      <c r="L1965">
        <v>0.20660000000000001</v>
      </c>
      <c r="M1965">
        <v>0.15565000000000001</v>
      </c>
      <c r="Q1965" s="14"/>
      <c r="R1965" s="14"/>
      <c r="S1965" s="14"/>
      <c r="T1965" s="14"/>
      <c r="U1965" s="14"/>
      <c r="V1965"/>
      <c r="AA1965" s="14"/>
      <c r="AE1965" s="14"/>
      <c r="AF1965" s="14"/>
      <c r="AG1965" s="14"/>
      <c r="AK1965" s="14"/>
      <c r="AL1965" s="14"/>
      <c r="AM1965" s="14"/>
      <c r="AN1965" s="14"/>
      <c r="AO1965" s="14"/>
      <c r="AP1965" s="14"/>
      <c r="AY1965" s="14"/>
      <c r="AZ1965" s="14"/>
      <c r="BA1965" s="14"/>
      <c r="BB1965" s="14"/>
      <c r="BC1965" s="14"/>
      <c r="BD1965" s="14"/>
    </row>
    <row r="1966" spans="1:57" x14ac:dyDescent="0.25">
      <c r="A1966" s="2" t="s">
        <v>83</v>
      </c>
      <c r="B1966" s="31">
        <v>33504</v>
      </c>
      <c r="C1966" s="11"/>
      <c r="E1966">
        <v>384.06</v>
      </c>
      <c r="F1966">
        <v>0.27150000000000002</v>
      </c>
      <c r="G1966">
        <v>0.25755</v>
      </c>
      <c r="H1966">
        <v>0.26229999999999998</v>
      </c>
      <c r="I1966">
        <v>0.29125000000000001</v>
      </c>
      <c r="J1966">
        <v>0.22994999999999999</v>
      </c>
      <c r="K1966">
        <v>0.24625</v>
      </c>
      <c r="L1966">
        <v>0.20619999999999999</v>
      </c>
      <c r="M1966">
        <v>0.15529999999999999</v>
      </c>
      <c r="Q1966" s="14"/>
      <c r="R1966" s="14"/>
      <c r="S1966" s="14"/>
      <c r="T1966" s="14"/>
      <c r="U1966" s="14"/>
      <c r="V1966"/>
      <c r="AA1966" s="14"/>
      <c r="AE1966" s="14"/>
      <c r="AF1966" s="14"/>
      <c r="AG1966" s="14"/>
      <c r="AK1966" s="14"/>
      <c r="AL1966" s="14"/>
      <c r="AM1966" s="14"/>
      <c r="AN1966" s="14"/>
      <c r="AO1966" s="14"/>
      <c r="AP1966" s="14"/>
      <c r="AY1966" s="14"/>
      <c r="AZ1966" s="14"/>
      <c r="BA1966" s="14"/>
      <c r="BB1966" s="14"/>
      <c r="BC1966" s="14"/>
      <c r="BD1966" s="14"/>
    </row>
    <row r="1967" spans="1:57" x14ac:dyDescent="0.25">
      <c r="A1967" s="2" t="s">
        <v>83</v>
      </c>
      <c r="B1967" s="31">
        <v>33505</v>
      </c>
      <c r="C1967" s="11"/>
      <c r="Q1967" s="14"/>
      <c r="R1967" s="14">
        <v>230.42499999999998</v>
      </c>
      <c r="S1967" s="14"/>
      <c r="T1967" s="14"/>
      <c r="U1967" s="14"/>
      <c r="V1967"/>
      <c r="AA1967" s="14"/>
      <c r="AE1967" s="14"/>
      <c r="AF1967" s="14"/>
      <c r="AG1967" s="14"/>
      <c r="AJ1967">
        <v>3.54459825</v>
      </c>
      <c r="AK1967" s="14"/>
      <c r="AL1967" s="14"/>
      <c r="AM1967" s="14">
        <v>144.21671676925271</v>
      </c>
      <c r="AN1967" s="14"/>
      <c r="AO1967" s="14"/>
      <c r="AP1967" s="14">
        <v>242.98124054702532</v>
      </c>
      <c r="AV1967">
        <v>232.5</v>
      </c>
      <c r="AY1967" s="14"/>
      <c r="AZ1967" s="14"/>
      <c r="BA1967" s="14"/>
      <c r="BB1967" s="14"/>
      <c r="BC1967" s="14"/>
      <c r="BD1967" s="14">
        <v>86.208283230747242</v>
      </c>
      <c r="BE1967">
        <v>820</v>
      </c>
    </row>
    <row r="1968" spans="1:57" x14ac:dyDescent="0.25">
      <c r="A1968" s="2" t="s">
        <v>83</v>
      </c>
      <c r="B1968" s="31">
        <v>33512</v>
      </c>
      <c r="C1968" s="11"/>
      <c r="E1968">
        <v>361.94</v>
      </c>
      <c r="F1968">
        <v>0.23649999999999999</v>
      </c>
      <c r="G1968">
        <v>0.22925000000000001</v>
      </c>
      <c r="H1968">
        <v>0.24854999999999999</v>
      </c>
      <c r="I1968">
        <v>0.28520000000000001</v>
      </c>
      <c r="J1968">
        <v>0.22005</v>
      </c>
      <c r="K1968">
        <v>0.23574999999999999</v>
      </c>
      <c r="L1968">
        <v>0.20035</v>
      </c>
      <c r="M1968">
        <v>0.15404999999999999</v>
      </c>
      <c r="Q1968" s="14"/>
      <c r="R1968" s="14"/>
      <c r="S1968" s="14"/>
      <c r="T1968" s="14"/>
      <c r="U1968" s="14"/>
      <c r="V1968"/>
      <c r="AA1968" s="14"/>
      <c r="AE1968" s="14"/>
      <c r="AF1968" s="14"/>
      <c r="AG1968" s="14"/>
      <c r="AK1968" s="14"/>
      <c r="AL1968" s="14"/>
      <c r="AM1968" s="14"/>
      <c r="AN1968" s="14"/>
      <c r="AO1968" s="14"/>
      <c r="AP1968" s="14"/>
      <c r="AY1968" s="14"/>
      <c r="AZ1968" s="14"/>
      <c r="BA1968" s="14"/>
      <c r="BB1968" s="14"/>
      <c r="BC1968" s="14"/>
      <c r="BD1968" s="14"/>
    </row>
    <row r="1969" spans="1:57" x14ac:dyDescent="0.25">
      <c r="A1969" s="2" t="s">
        <v>83</v>
      </c>
      <c r="B1969" s="31">
        <v>33519</v>
      </c>
      <c r="C1969" s="11"/>
      <c r="E1969">
        <v>344.43</v>
      </c>
      <c r="F1969">
        <v>0.215</v>
      </c>
      <c r="G1969">
        <v>0.19764999999999999</v>
      </c>
      <c r="H1969">
        <v>0.22745000000000001</v>
      </c>
      <c r="I1969">
        <v>0.28029999999999999</v>
      </c>
      <c r="J1969">
        <v>0.2162</v>
      </c>
      <c r="K1969">
        <v>0.23344999999999999</v>
      </c>
      <c r="L1969">
        <v>0.1993</v>
      </c>
      <c r="M1969">
        <v>0.15279999999999999</v>
      </c>
      <c r="Q1969" s="14"/>
      <c r="R1969" s="14"/>
      <c r="S1969" s="14"/>
      <c r="T1969" s="14"/>
      <c r="U1969" s="14"/>
      <c r="V1969"/>
      <c r="AA1969" s="14"/>
      <c r="AE1969" s="14"/>
      <c r="AF1969" s="14"/>
      <c r="AG1969" s="14"/>
      <c r="AK1969" s="14"/>
      <c r="AL1969" s="14"/>
      <c r="AM1969" s="14"/>
      <c r="AN1969" s="14"/>
      <c r="AO1969" s="14"/>
      <c r="AP1969" s="14"/>
      <c r="AY1969" s="14"/>
      <c r="AZ1969" s="14"/>
      <c r="BA1969" s="14"/>
      <c r="BB1969" s="14"/>
      <c r="BC1969" s="14"/>
      <c r="BD1969" s="14"/>
    </row>
    <row r="1970" spans="1:57" x14ac:dyDescent="0.25">
      <c r="A1970" s="2" t="s">
        <v>83</v>
      </c>
      <c r="B1970" s="31">
        <v>33521</v>
      </c>
      <c r="C1970" s="11"/>
      <c r="Q1970" s="14"/>
      <c r="R1970" s="14">
        <v>457.67500000000001</v>
      </c>
      <c r="S1970" s="14"/>
      <c r="T1970" s="14"/>
      <c r="U1970" s="14"/>
      <c r="V1970"/>
      <c r="AA1970" s="14"/>
      <c r="AE1970" s="14"/>
      <c r="AF1970" s="14"/>
      <c r="AG1970" s="14"/>
      <c r="AJ1970">
        <v>6.8376998589999998</v>
      </c>
      <c r="AK1970" s="14"/>
      <c r="AL1970" s="14"/>
      <c r="AM1970" s="14">
        <v>241.83710757327782</v>
      </c>
      <c r="AN1970" s="14"/>
      <c r="AO1970" s="14"/>
      <c r="AP1970" s="14">
        <v>283.043710021322</v>
      </c>
      <c r="AV1970">
        <v>245</v>
      </c>
      <c r="AY1970" s="14"/>
      <c r="AZ1970" s="14"/>
      <c r="BA1970" s="14"/>
      <c r="BB1970" s="14"/>
      <c r="BC1970" s="14"/>
      <c r="BD1970" s="14">
        <v>215.83789242672225</v>
      </c>
      <c r="BE1970">
        <v>807.5</v>
      </c>
    </row>
    <row r="1971" spans="1:57" x14ac:dyDescent="0.25">
      <c r="A1971" s="2" t="s">
        <v>83</v>
      </c>
      <c r="B1971" s="31">
        <v>33525</v>
      </c>
      <c r="C1971" s="11"/>
      <c r="E1971">
        <v>323.02</v>
      </c>
      <c r="F1971">
        <v>0.17399999999999999</v>
      </c>
      <c r="G1971">
        <v>0.1636</v>
      </c>
      <c r="H1971">
        <v>0.20085</v>
      </c>
      <c r="I1971">
        <v>0.27324999999999999</v>
      </c>
      <c r="J1971">
        <v>0.21174999999999999</v>
      </c>
      <c r="K1971">
        <v>0.23724999999999999</v>
      </c>
      <c r="L1971">
        <v>0.2009</v>
      </c>
      <c r="M1971">
        <v>0.1535</v>
      </c>
      <c r="Q1971" s="14"/>
      <c r="R1971" s="14"/>
      <c r="S1971" s="14"/>
      <c r="T1971" s="14"/>
      <c r="U1971" s="14"/>
      <c r="V1971"/>
      <c r="AA1971" s="14"/>
      <c r="AE1971" s="14"/>
      <c r="AF1971" s="14"/>
      <c r="AG1971" s="14"/>
      <c r="AK1971" s="14"/>
      <c r="AL1971" s="14"/>
      <c r="AM1971" s="14"/>
      <c r="AN1971" s="14"/>
      <c r="AO1971" s="14"/>
      <c r="AP1971" s="14"/>
      <c r="AY1971" s="14"/>
      <c r="AZ1971" s="14"/>
      <c r="BA1971" s="14"/>
      <c r="BB1971" s="14"/>
      <c r="BC1971" s="14"/>
      <c r="BD1971" s="14"/>
    </row>
    <row r="1972" spans="1:57" x14ac:dyDescent="0.25">
      <c r="A1972" s="2" t="s">
        <v>83</v>
      </c>
      <c r="B1972" s="31">
        <v>33532</v>
      </c>
      <c r="C1972" s="11"/>
      <c r="E1972">
        <v>293.39</v>
      </c>
      <c r="F1972">
        <v>0.1285</v>
      </c>
      <c r="G1972">
        <v>0.13355</v>
      </c>
      <c r="H1972">
        <v>0.16594999999999999</v>
      </c>
      <c r="I1972">
        <v>0.2571</v>
      </c>
      <c r="J1972">
        <v>0.20150000000000001</v>
      </c>
      <c r="K1972">
        <v>0.23230000000000001</v>
      </c>
      <c r="L1972">
        <v>0.19639999999999999</v>
      </c>
      <c r="M1972">
        <v>0.15165000000000001</v>
      </c>
      <c r="Q1972" s="14"/>
      <c r="R1972" s="14"/>
      <c r="S1972" s="14"/>
      <c r="T1972" s="14"/>
      <c r="U1972" s="14"/>
      <c r="V1972"/>
      <c r="AA1972" s="14"/>
      <c r="AE1972" s="14"/>
      <c r="AF1972" s="14"/>
      <c r="AG1972" s="14"/>
      <c r="AK1972" s="14"/>
      <c r="AL1972" s="14"/>
      <c r="AM1972" s="14"/>
      <c r="AN1972" s="14"/>
      <c r="AO1972" s="14"/>
      <c r="AP1972" s="14"/>
      <c r="AY1972" s="14"/>
      <c r="AZ1972" s="14"/>
      <c r="BA1972" s="14"/>
      <c r="BB1972" s="14"/>
      <c r="BC1972" s="14"/>
      <c r="BD1972" s="14"/>
    </row>
    <row r="1973" spans="1:57" x14ac:dyDescent="0.25">
      <c r="A1973" s="2" t="s">
        <v>83</v>
      </c>
      <c r="B1973" s="31">
        <v>33533</v>
      </c>
      <c r="C1973" s="11"/>
      <c r="Q1973" s="14"/>
      <c r="R1973" s="14">
        <v>623.20000000000005</v>
      </c>
      <c r="S1973" s="14"/>
      <c r="T1973" s="14"/>
      <c r="U1973" s="14"/>
      <c r="V1973"/>
      <c r="AA1973" s="14"/>
      <c r="AE1973" s="14"/>
      <c r="AF1973" s="14"/>
      <c r="AG1973" s="14"/>
      <c r="AJ1973">
        <v>6.4818234959999996</v>
      </c>
      <c r="AK1973" s="14"/>
      <c r="AL1973" s="14"/>
      <c r="AM1973" s="14">
        <v>268.49568352326042</v>
      </c>
      <c r="AN1973" s="14"/>
      <c r="AO1973" s="14"/>
      <c r="AP1973" s="14">
        <v>241.6626042469322</v>
      </c>
      <c r="AV1973">
        <v>245</v>
      </c>
      <c r="AY1973" s="14"/>
      <c r="AZ1973" s="14"/>
      <c r="BA1973" s="14"/>
      <c r="BB1973" s="14"/>
      <c r="BC1973" s="14"/>
      <c r="BD1973" s="14">
        <v>354.70431647673962</v>
      </c>
      <c r="BE1973">
        <v>695</v>
      </c>
    </row>
    <row r="1974" spans="1:57" x14ac:dyDescent="0.25">
      <c r="A1974" s="2" t="s">
        <v>83</v>
      </c>
      <c r="B1974" s="31">
        <v>33540</v>
      </c>
      <c r="C1974" s="11"/>
      <c r="E1974">
        <v>268.55</v>
      </c>
      <c r="F1974">
        <v>0.10100000000000001</v>
      </c>
      <c r="G1974">
        <v>0.1177</v>
      </c>
      <c r="H1974">
        <v>0.14615</v>
      </c>
      <c r="I1974">
        <v>0.23005</v>
      </c>
      <c r="J1974">
        <v>0.18404999999999999</v>
      </c>
      <c r="K1974">
        <v>0.22339999999999999</v>
      </c>
      <c r="L1974">
        <v>0.19359999999999999</v>
      </c>
      <c r="M1974">
        <v>0.14680000000000001</v>
      </c>
      <c r="Q1974" s="14"/>
      <c r="R1974" s="14"/>
      <c r="S1974" s="14"/>
      <c r="T1974" s="14"/>
      <c r="U1974" s="14"/>
      <c r="V1974"/>
      <c r="AA1974" s="14"/>
      <c r="AE1974" s="14"/>
      <c r="AF1974" s="14"/>
      <c r="AG1974" s="14"/>
      <c r="AK1974" s="14"/>
      <c r="AL1974" s="14"/>
      <c r="AM1974" s="14"/>
      <c r="AN1974" s="14"/>
      <c r="AO1974" s="14"/>
      <c r="AP1974" s="14"/>
      <c r="AY1974" s="14"/>
      <c r="AZ1974" s="14"/>
      <c r="BA1974" s="14"/>
      <c r="BB1974" s="14"/>
      <c r="BC1974" s="14"/>
      <c r="BD1974" s="14"/>
    </row>
    <row r="1975" spans="1:57" x14ac:dyDescent="0.25">
      <c r="A1975" s="2" t="s">
        <v>83</v>
      </c>
      <c r="B1975" s="31">
        <v>33546</v>
      </c>
      <c r="C1975" s="11"/>
      <c r="E1975">
        <v>258.85999999999996</v>
      </c>
      <c r="F1975">
        <v>0.10299999999999999</v>
      </c>
      <c r="G1975">
        <v>0.11325</v>
      </c>
      <c r="H1975">
        <v>0.13830000000000001</v>
      </c>
      <c r="I1975">
        <v>0.2157</v>
      </c>
      <c r="J1975">
        <v>0.1714</v>
      </c>
      <c r="K1975">
        <v>0.21625</v>
      </c>
      <c r="L1975">
        <v>0.18925</v>
      </c>
      <c r="M1975">
        <v>0.14715</v>
      </c>
      <c r="Q1975" s="14"/>
      <c r="R1975" s="14"/>
      <c r="S1975" s="14"/>
      <c r="T1975" s="14"/>
      <c r="U1975" s="14"/>
      <c r="V1975"/>
      <c r="AA1975" s="14"/>
      <c r="AE1975" s="14"/>
      <c r="AF1975" s="14"/>
      <c r="AG1975" s="14"/>
      <c r="AK1975" s="14"/>
      <c r="AL1975" s="14"/>
      <c r="AM1975" s="14"/>
      <c r="AN1975" s="14"/>
      <c r="AO1975" s="14"/>
      <c r="AP1975" s="14"/>
      <c r="AY1975" s="14"/>
      <c r="AZ1975" s="14"/>
      <c r="BA1975" s="14"/>
      <c r="BB1975" s="14"/>
      <c r="BC1975" s="14"/>
      <c r="BD1975" s="14"/>
    </row>
    <row r="1976" spans="1:57" x14ac:dyDescent="0.25">
      <c r="A1976" s="2" t="s">
        <v>83</v>
      </c>
      <c r="B1976" s="31">
        <v>33547</v>
      </c>
      <c r="C1976" s="11"/>
      <c r="Q1976" s="14">
        <v>14.447685</v>
      </c>
      <c r="R1976" s="14">
        <v>750.125</v>
      </c>
      <c r="S1976" s="14"/>
      <c r="T1976" s="14"/>
      <c r="U1976" s="14"/>
      <c r="V1976"/>
      <c r="AA1976" s="14"/>
      <c r="AE1976" s="14"/>
      <c r="AF1976" s="14"/>
      <c r="AG1976" s="14">
        <v>5.375</v>
      </c>
      <c r="AJ1976">
        <v>5.700381492</v>
      </c>
      <c r="AK1976" s="14"/>
      <c r="AL1976" s="14"/>
      <c r="AM1976" s="14">
        <v>240.55948098854955</v>
      </c>
      <c r="AN1976" s="14"/>
      <c r="AO1976" s="14"/>
      <c r="AP1976" s="14">
        <v>236.95712954333646</v>
      </c>
      <c r="AV1976">
        <v>220</v>
      </c>
      <c r="AY1976" s="14"/>
      <c r="AZ1976" s="14"/>
      <c r="BA1976" s="14"/>
      <c r="BB1976" s="14"/>
      <c r="BC1976" s="14"/>
      <c r="BD1976" s="14">
        <v>504.19051901145042</v>
      </c>
      <c r="BE1976">
        <v>620</v>
      </c>
    </row>
    <row r="1977" spans="1:57" x14ac:dyDescent="0.25">
      <c r="A1977" s="2" t="s">
        <v>83</v>
      </c>
      <c r="B1977" s="31">
        <v>33553</v>
      </c>
      <c r="C1977" s="11"/>
      <c r="E1977">
        <v>246.33</v>
      </c>
      <c r="F1977">
        <v>0.10150000000000001</v>
      </c>
      <c r="G1977">
        <v>0.1061</v>
      </c>
      <c r="H1977">
        <v>0.12759999999999999</v>
      </c>
      <c r="I1977">
        <v>0.19420000000000001</v>
      </c>
      <c r="J1977">
        <v>0.16189999999999999</v>
      </c>
      <c r="K1977">
        <v>0.21015</v>
      </c>
      <c r="L1977">
        <v>0.18385000000000001</v>
      </c>
      <c r="M1977">
        <v>0.14635000000000001</v>
      </c>
      <c r="Q1977" s="14"/>
      <c r="R1977" s="14"/>
      <c r="S1977" s="14"/>
      <c r="T1977" s="14"/>
      <c r="U1977" s="14"/>
      <c r="V1977"/>
      <c r="AA1977" s="14"/>
      <c r="AE1977" s="14"/>
      <c r="AF1977" s="14"/>
      <c r="AG1977" s="14"/>
      <c r="AK1977" s="14"/>
      <c r="AL1977" s="14"/>
      <c r="AM1977" s="14"/>
      <c r="AN1977" s="14"/>
      <c r="AO1977" s="14"/>
      <c r="AP1977" s="14"/>
      <c r="AY1977" s="14"/>
      <c r="AZ1977" s="14"/>
      <c r="BA1977" s="14"/>
      <c r="BB1977" s="14"/>
      <c r="BC1977" s="14"/>
      <c r="BD1977" s="14"/>
    </row>
    <row r="1978" spans="1:57" x14ac:dyDescent="0.25">
      <c r="A1978" s="2" t="s">
        <v>83</v>
      </c>
      <c r="B1978" s="31">
        <v>33560</v>
      </c>
      <c r="C1978" s="11"/>
      <c r="E1978">
        <v>230.52</v>
      </c>
      <c r="F1978">
        <v>9.1499999999999998E-2</v>
      </c>
      <c r="G1978">
        <v>9.7949999999999995E-2</v>
      </c>
      <c r="H1978">
        <v>0.11745</v>
      </c>
      <c r="I1978">
        <v>0.1668</v>
      </c>
      <c r="J1978">
        <v>0.14779999999999999</v>
      </c>
      <c r="K1978">
        <v>0.20319999999999999</v>
      </c>
      <c r="L1978">
        <v>0.18245</v>
      </c>
      <c r="M1978">
        <v>0.14545</v>
      </c>
      <c r="Q1978" s="14"/>
      <c r="R1978" s="14"/>
      <c r="S1978" s="14"/>
      <c r="T1978" s="14"/>
      <c r="U1978" s="14"/>
      <c r="V1978"/>
      <c r="AA1978" s="14"/>
      <c r="AE1978" s="14"/>
      <c r="AF1978" s="14"/>
      <c r="AG1978" s="14"/>
      <c r="AK1978" s="14"/>
      <c r="AL1978" s="14"/>
      <c r="AM1978" s="14"/>
      <c r="AN1978" s="14"/>
      <c r="AO1978" s="14"/>
      <c r="AP1978" s="14"/>
      <c r="AY1978" s="14"/>
      <c r="AZ1978" s="14"/>
      <c r="BA1978" s="14"/>
      <c r="BB1978" s="14"/>
      <c r="BC1978" s="14"/>
      <c r="BD1978" s="14"/>
    </row>
    <row r="1979" spans="1:57" x14ac:dyDescent="0.25">
      <c r="A1979" s="2" t="s">
        <v>83</v>
      </c>
      <c r="B1979" s="31">
        <v>33561</v>
      </c>
      <c r="C1979" s="11"/>
      <c r="Q1979" s="14">
        <v>15.347521485742396</v>
      </c>
      <c r="R1979" s="14">
        <v>1325</v>
      </c>
      <c r="S1979" s="14">
        <v>230.25</v>
      </c>
      <c r="T1979" s="14">
        <v>1.49E-2</v>
      </c>
      <c r="U1979" s="14">
        <v>3.4116499999999998</v>
      </c>
      <c r="V1979"/>
      <c r="AA1979" s="14">
        <v>26.438453032155309</v>
      </c>
      <c r="AE1979" s="14">
        <v>0.92500000000000004</v>
      </c>
      <c r="AF1979" s="14">
        <v>8.7482500000000435E-2</v>
      </c>
      <c r="AG1979" s="14">
        <v>9.4500000000000455</v>
      </c>
      <c r="AJ1979">
        <v>5.2039999999999997</v>
      </c>
      <c r="AK1979" s="14">
        <v>2.7699999999999999E-2</v>
      </c>
      <c r="AL1979" s="14">
        <v>6.4802274876957204</v>
      </c>
      <c r="AM1979" s="14">
        <v>233.07737647792317</v>
      </c>
      <c r="AN1979" s="14"/>
      <c r="AO1979" s="14"/>
      <c r="AP1979" s="14">
        <v>223.01736765013601</v>
      </c>
      <c r="AV1979">
        <v>230</v>
      </c>
      <c r="AW1979">
        <v>3.4307249999999998</v>
      </c>
      <c r="AY1979" s="14">
        <v>204.62309393568938</v>
      </c>
      <c r="AZ1979" s="14"/>
      <c r="BA1979" s="14">
        <v>6.5500000000000003E-3</v>
      </c>
      <c r="BB1979" s="14">
        <v>5.5741919574235679</v>
      </c>
      <c r="BC1979" s="14"/>
      <c r="BD1979" s="14">
        <v>852.22262352207667</v>
      </c>
      <c r="BE1979">
        <v>710</v>
      </c>
    </row>
    <row r="1980" spans="1:57" x14ac:dyDescent="0.25">
      <c r="A1980" s="2" t="s">
        <v>83</v>
      </c>
      <c r="B1980" s="31">
        <v>33568</v>
      </c>
      <c r="C1980" s="11"/>
      <c r="Q1980" s="14">
        <v>14.97101920551408</v>
      </c>
      <c r="R1980" s="14">
        <v>1341.5500000000002</v>
      </c>
      <c r="S1980" s="14">
        <v>232.97499999999999</v>
      </c>
      <c r="T1980" s="14">
        <v>1.5949999999999999E-2</v>
      </c>
      <c r="U1980" s="14">
        <v>3.7474075</v>
      </c>
      <c r="V1980"/>
      <c r="AA1980" s="14">
        <v>28.351906064310612</v>
      </c>
      <c r="AE1980" s="14">
        <v>1</v>
      </c>
      <c r="AF1980" s="14">
        <v>0.16208000000000003</v>
      </c>
      <c r="AG1980" s="14">
        <v>16</v>
      </c>
      <c r="AJ1980">
        <v>3.94</v>
      </c>
      <c r="AK1980" s="14">
        <v>2.7999999999999997E-2</v>
      </c>
      <c r="AL1980" s="14">
        <v>5.6458864123547254</v>
      </c>
      <c r="AM1980" s="14">
        <v>198.50541026006786</v>
      </c>
      <c r="AN1980" s="14"/>
      <c r="AO1980" s="14"/>
      <c r="AP1980" s="14">
        <v>199.02035529541001</v>
      </c>
      <c r="AV1980">
        <v>247.5</v>
      </c>
      <c r="AW1980">
        <v>3.7159512499999998</v>
      </c>
      <c r="AY1980" s="14">
        <v>204.62309393568938</v>
      </c>
      <c r="AZ1980" s="14"/>
      <c r="BA1980" s="14">
        <v>6.0999999999999995E-3</v>
      </c>
      <c r="BB1980" s="14">
        <v>5.4469607661453789</v>
      </c>
      <c r="BC1980" s="14"/>
      <c r="BD1980" s="14">
        <v>894.0695897399321</v>
      </c>
      <c r="BE1980">
        <v>487.5</v>
      </c>
    </row>
    <row r="1981" spans="1:57" x14ac:dyDescent="0.25">
      <c r="A1981" s="2" t="s">
        <v>83</v>
      </c>
      <c r="B1981" s="31">
        <v>33574</v>
      </c>
      <c r="C1981" s="11"/>
      <c r="E1981">
        <v>203.04</v>
      </c>
      <c r="F1981">
        <v>7.6499999999999999E-2</v>
      </c>
      <c r="G1981">
        <v>8.8950000000000001E-2</v>
      </c>
      <c r="H1981">
        <v>0.1042</v>
      </c>
      <c r="I1981">
        <v>0.13095000000000001</v>
      </c>
      <c r="J1981">
        <v>0.1236</v>
      </c>
      <c r="K1981">
        <v>0.18490000000000001</v>
      </c>
      <c r="L1981">
        <v>0.16855000000000001</v>
      </c>
      <c r="M1981">
        <v>0.13755000000000001</v>
      </c>
      <c r="Q1981" s="14">
        <v>17.096926636977692</v>
      </c>
      <c r="R1981" s="14">
        <v>1476.575</v>
      </c>
      <c r="S1981" s="14">
        <v>319.375</v>
      </c>
      <c r="T1981" s="14">
        <v>1.8700000000000001E-2</v>
      </c>
      <c r="U1981" s="14">
        <v>5.9583325</v>
      </c>
      <c r="V1981"/>
      <c r="AA1981" s="14">
        <v>114.75190606431065</v>
      </c>
      <c r="AE1981" s="14">
        <v>0.79499999999999993</v>
      </c>
      <c r="AF1981" s="14">
        <v>9.4692500000000332E-2</v>
      </c>
      <c r="AG1981" s="14">
        <v>11.700000000000045</v>
      </c>
      <c r="AJ1981">
        <v>2.2320000000000002</v>
      </c>
      <c r="AK1981" s="14">
        <v>2.7249999999999996E-2</v>
      </c>
      <c r="AL1981" s="14">
        <v>4.6967371941060918</v>
      </c>
      <c r="AM1981" s="14">
        <v>168.23761644226343</v>
      </c>
      <c r="AN1981" s="14"/>
      <c r="AO1981" s="14"/>
      <c r="AP1981" s="14">
        <v>140.59531554977229</v>
      </c>
      <c r="AV1981">
        <v>247.5</v>
      </c>
      <c r="AW1981">
        <v>5.9723125000000001</v>
      </c>
      <c r="AY1981" s="14">
        <v>204.62309393568938</v>
      </c>
      <c r="AZ1981" s="14"/>
      <c r="BA1981" s="14">
        <v>6.7000000000000002E-3</v>
      </c>
      <c r="BB1981" s="14">
        <v>6.6357332327678407</v>
      </c>
      <c r="BC1981" s="14"/>
      <c r="BD1981" s="14">
        <v>977.26238355773648</v>
      </c>
      <c r="BE1981">
        <v>507.5</v>
      </c>
    </row>
    <row r="1982" spans="1:57" x14ac:dyDescent="0.25">
      <c r="A1982" s="2" t="s">
        <v>83</v>
      </c>
      <c r="B1982" s="31">
        <v>33581</v>
      </c>
      <c r="C1982" s="11"/>
      <c r="E1982">
        <v>198.04000000000002</v>
      </c>
      <c r="F1982">
        <v>8.2000000000000003E-2</v>
      </c>
      <c r="G1982">
        <v>8.6050000000000001E-2</v>
      </c>
      <c r="H1982">
        <v>0.10015</v>
      </c>
      <c r="I1982">
        <v>0.12385</v>
      </c>
      <c r="J1982">
        <v>0.12230000000000001</v>
      </c>
      <c r="K1982">
        <v>0.17699999999999999</v>
      </c>
      <c r="L1982">
        <v>0.16339999999999999</v>
      </c>
      <c r="M1982">
        <v>0.13544999999999999</v>
      </c>
      <c r="Q1982" s="14">
        <v>19.611837904024085</v>
      </c>
      <c r="R1982" s="14">
        <v>1651.0250000000001</v>
      </c>
      <c r="S1982" s="14">
        <v>383.25</v>
      </c>
      <c r="T1982" s="14">
        <v>1.6500000000000001E-2</v>
      </c>
      <c r="U1982" s="14">
        <v>6.3283499999999995</v>
      </c>
      <c r="V1982"/>
      <c r="AA1982" s="14">
        <v>178.62690606431062</v>
      </c>
      <c r="AE1982" s="14">
        <v>1.03</v>
      </c>
      <c r="AF1982" s="14">
        <v>0.14657500000000001</v>
      </c>
      <c r="AG1982" s="14">
        <v>14.375</v>
      </c>
      <c r="AJ1982">
        <v>3.6160000000000001</v>
      </c>
      <c r="AK1982" s="14">
        <v>3.2500000000000001E-2</v>
      </c>
      <c r="AL1982" s="14">
        <v>6.3163269230769234</v>
      </c>
      <c r="AM1982" s="14">
        <v>184.46678321678323</v>
      </c>
      <c r="AN1982" s="14"/>
      <c r="AO1982" s="14"/>
      <c r="AP1982" s="14">
        <v>185.28148148148148</v>
      </c>
      <c r="AV1982">
        <v>240</v>
      </c>
      <c r="AW1982">
        <v>6.3236249999999998</v>
      </c>
      <c r="AY1982" s="14">
        <v>204.62309393568938</v>
      </c>
      <c r="AZ1982" s="14"/>
      <c r="BA1982" s="14">
        <v>6.3499999999999997E-3</v>
      </c>
      <c r="BB1982" s="14">
        <v>6.8356894755244753</v>
      </c>
      <c r="BC1982" s="14"/>
      <c r="BD1982" s="14">
        <v>1068.9332167832167</v>
      </c>
      <c r="BE1982">
        <v>547.5</v>
      </c>
    </row>
    <row r="1983" spans="1:57" x14ac:dyDescent="0.25">
      <c r="A1983" s="2" t="s">
        <v>83</v>
      </c>
      <c r="B1983" s="31">
        <v>33585</v>
      </c>
      <c r="C1983" s="11"/>
      <c r="Q1983" s="14">
        <v>19.781410108134065</v>
      </c>
      <c r="R1983" s="14">
        <v>1632.25</v>
      </c>
      <c r="S1983" s="14">
        <v>428.25</v>
      </c>
      <c r="T1983" s="14">
        <v>1.8799999999999997E-2</v>
      </c>
      <c r="U1983" s="14">
        <v>8.0377500000000008</v>
      </c>
      <c r="V1983"/>
      <c r="AA1983" s="14">
        <v>223.62690606431062</v>
      </c>
      <c r="AE1983" s="14">
        <v>0.95500000000000007</v>
      </c>
      <c r="AF1983" s="14">
        <v>0.18288749999999998</v>
      </c>
      <c r="AG1983" s="14">
        <v>19.125</v>
      </c>
      <c r="AJ1983">
        <v>2.8330000000000002</v>
      </c>
      <c r="AK1983" s="14">
        <v>2.8750000000000001E-2</v>
      </c>
      <c r="AL1983" s="14">
        <v>4.5487344670320429</v>
      </c>
      <c r="AM1983" s="14">
        <v>152.81190418767409</v>
      </c>
      <c r="AN1983" s="14"/>
      <c r="AO1983" s="14"/>
      <c r="AP1983" s="14">
        <v>182.31284150605268</v>
      </c>
      <c r="AV1983">
        <v>250</v>
      </c>
      <c r="AW1983">
        <v>8.0510999999999999</v>
      </c>
      <c r="AY1983" s="14">
        <v>204.62309393568938</v>
      </c>
      <c r="AZ1983" s="14"/>
      <c r="BA1983" s="14">
        <v>6.7999999999999996E-3</v>
      </c>
      <c r="BB1983" s="14">
        <v>7.037506705919192</v>
      </c>
      <c r="BC1983" s="14"/>
      <c r="BD1983" s="14">
        <v>1032.0630958123259</v>
      </c>
      <c r="BE1983">
        <v>550</v>
      </c>
    </row>
    <row r="1984" spans="1:57" x14ac:dyDescent="0.25">
      <c r="A1984" s="2" t="s">
        <v>83</v>
      </c>
      <c r="B1984" s="31">
        <v>33588</v>
      </c>
      <c r="C1984" s="11"/>
      <c r="E1984">
        <v>191.99</v>
      </c>
      <c r="F1984">
        <v>0.08</v>
      </c>
      <c r="G1984">
        <v>8.5500000000000007E-2</v>
      </c>
      <c r="H1984">
        <v>9.7949999999999995E-2</v>
      </c>
      <c r="I1984">
        <v>0.11849999999999999</v>
      </c>
      <c r="J1984">
        <v>0.1125</v>
      </c>
      <c r="K1984">
        <v>0.17224999999999999</v>
      </c>
      <c r="L1984">
        <v>0.16184999999999999</v>
      </c>
      <c r="M1984">
        <v>0.13139999999999999</v>
      </c>
      <c r="Q1984" s="14"/>
      <c r="R1984" s="14"/>
      <c r="S1984" s="14"/>
      <c r="T1984" s="14"/>
      <c r="U1984" s="14"/>
      <c r="V1984"/>
      <c r="AA1984" s="14"/>
      <c r="AE1984" s="14"/>
      <c r="AF1984" s="14"/>
      <c r="AG1984" s="14"/>
      <c r="AK1984" s="14"/>
      <c r="AL1984" s="14"/>
      <c r="AM1984" s="14"/>
      <c r="AN1984" s="14"/>
      <c r="AO1984" s="14"/>
      <c r="AP1984" s="14"/>
      <c r="AY1984" s="14"/>
      <c r="AZ1984" s="14"/>
      <c r="BA1984" s="14"/>
      <c r="BB1984" s="14"/>
      <c r="BC1984" s="14"/>
      <c r="BD1984" s="14"/>
    </row>
    <row r="1985" spans="1:57" x14ac:dyDescent="0.25">
      <c r="A1985" s="2" t="s">
        <v>83</v>
      </c>
      <c r="B1985" s="31">
        <v>33590</v>
      </c>
      <c r="C1985" s="11"/>
      <c r="Q1985" s="14">
        <v>16.551963113103142</v>
      </c>
      <c r="R1985" s="14">
        <v>1452.425</v>
      </c>
      <c r="S1985" s="14">
        <v>464.25</v>
      </c>
      <c r="T1985" s="14">
        <v>1.7500000000000002E-2</v>
      </c>
      <c r="U1985" s="14">
        <v>8.0902750000000001</v>
      </c>
      <c r="V1985"/>
      <c r="AA1985" s="14">
        <v>259.62690606431062</v>
      </c>
      <c r="AE1985" s="14">
        <v>1.0049999999999999</v>
      </c>
      <c r="AF1985" s="14">
        <v>0.2123850000000001</v>
      </c>
      <c r="AG1985" s="14">
        <v>21.5</v>
      </c>
      <c r="AJ1985">
        <v>1.0780000000000001</v>
      </c>
      <c r="AK1985" s="14">
        <v>2.375E-2</v>
      </c>
      <c r="AL1985" s="14">
        <v>1.8814362734242398</v>
      </c>
      <c r="AM1985" s="14">
        <v>67.948457338921671</v>
      </c>
      <c r="AN1985" s="14"/>
      <c r="AO1985" s="14"/>
      <c r="AP1985" s="14">
        <v>158.41759352881698</v>
      </c>
      <c r="AW1985">
        <v>8.1243750000000006</v>
      </c>
      <c r="AY1985" s="14">
        <v>204.62309393568938</v>
      </c>
      <c r="AZ1985" s="14"/>
      <c r="BA1985" s="14">
        <v>6.6500000000000005E-3</v>
      </c>
      <c r="BB1985" s="14">
        <v>5.9753502045495654</v>
      </c>
      <c r="BC1985" s="14"/>
      <c r="BD1985" s="14">
        <v>898.72654266107816</v>
      </c>
      <c r="BE1985">
        <v>437.5</v>
      </c>
    </row>
    <row r="1986" spans="1:57" x14ac:dyDescent="0.25">
      <c r="A1986" s="2" t="s">
        <v>83</v>
      </c>
      <c r="B1986" s="31">
        <v>33595</v>
      </c>
      <c r="C1986" s="11"/>
      <c r="E1986">
        <v>187.26999999999998</v>
      </c>
      <c r="F1986">
        <v>8.3000000000000004E-2</v>
      </c>
      <c r="G1986">
        <v>8.3299999999999999E-2</v>
      </c>
      <c r="H1986">
        <v>9.425E-2</v>
      </c>
      <c r="I1986">
        <v>0.11075</v>
      </c>
      <c r="J1986">
        <v>0.1119</v>
      </c>
      <c r="K1986">
        <v>0.16930000000000001</v>
      </c>
      <c r="L1986">
        <v>0.15565000000000001</v>
      </c>
      <c r="M1986">
        <v>0.12820000000000001</v>
      </c>
      <c r="Q1986" s="14"/>
      <c r="R1986" s="14">
        <v>1699.3249999999998</v>
      </c>
      <c r="S1986" s="14">
        <v>666.25</v>
      </c>
      <c r="T1986" s="14">
        <v>1.89E-2</v>
      </c>
      <c r="U1986" s="14">
        <v>12.686250000000001</v>
      </c>
      <c r="V1986"/>
      <c r="AA1986" s="14">
        <v>461.62690606431056</v>
      </c>
      <c r="AE1986" s="14">
        <v>1.2</v>
      </c>
      <c r="AF1986" s="14">
        <v>0.17159999999999942</v>
      </c>
      <c r="AG1986" s="14">
        <v>14.299999999999955</v>
      </c>
      <c r="AJ1986">
        <v>0.47</v>
      </c>
      <c r="AK1986" s="14">
        <v>2.5899999999999999E-2</v>
      </c>
      <c r="AL1986" s="14"/>
      <c r="AM1986" s="14"/>
      <c r="AN1986" s="14"/>
      <c r="AO1986" s="14"/>
      <c r="AP1986" s="14">
        <v>75</v>
      </c>
      <c r="AW1986">
        <v>12.592124999999999</v>
      </c>
      <c r="AY1986" s="14">
        <v>204.62309393568938</v>
      </c>
      <c r="AZ1986" s="14"/>
      <c r="BA1986" s="14">
        <v>7.7000000000000002E-3</v>
      </c>
      <c r="BB1986" s="14"/>
      <c r="BC1986" s="14"/>
      <c r="BD1986" s="14"/>
      <c r="BE1986">
        <v>530</v>
      </c>
    </row>
    <row r="1987" spans="1:57" x14ac:dyDescent="0.25">
      <c r="A1987" s="2" t="s">
        <v>83</v>
      </c>
      <c r="B1987" s="31">
        <v>33602</v>
      </c>
      <c r="C1987" s="11"/>
      <c r="E1987">
        <v>186.20000000000005</v>
      </c>
      <c r="F1987">
        <v>8.7499999999999994E-2</v>
      </c>
      <c r="G1987">
        <v>8.2400000000000001E-2</v>
      </c>
      <c r="H1987">
        <v>9.3299999999999994E-2</v>
      </c>
      <c r="I1987">
        <v>0.11144999999999999</v>
      </c>
      <c r="J1987">
        <v>0.109</v>
      </c>
      <c r="K1987">
        <v>0.16655</v>
      </c>
      <c r="L1987">
        <v>0.15429999999999999</v>
      </c>
      <c r="M1987">
        <v>0.1265</v>
      </c>
      <c r="Q1987" s="14"/>
      <c r="R1987" s="14">
        <v>1772.25</v>
      </c>
      <c r="S1987" s="14">
        <v>772</v>
      </c>
      <c r="T1987" s="14">
        <v>2.1049999999999999E-2</v>
      </c>
      <c r="U1987" s="14">
        <v>16.226974999999999</v>
      </c>
      <c r="V1987"/>
      <c r="AA1987" s="14">
        <v>567.37690606431056</v>
      </c>
      <c r="AE1987" s="14"/>
      <c r="AF1987" s="14"/>
      <c r="AG1987" s="14"/>
      <c r="AK1987" s="14">
        <v>0</v>
      </c>
      <c r="AL1987" s="14"/>
      <c r="AM1987" s="14"/>
      <c r="AN1987" s="14"/>
      <c r="AO1987" s="14"/>
      <c r="AP1987" s="14"/>
      <c r="AW1987">
        <v>16.250599999999999</v>
      </c>
      <c r="AY1987" s="14">
        <v>204.62309393568938</v>
      </c>
      <c r="AZ1987" s="14"/>
      <c r="BA1987" s="14">
        <v>0</v>
      </c>
      <c r="BB1987" s="14"/>
      <c r="BC1987" s="14"/>
      <c r="BD1987" s="14"/>
      <c r="BE1987">
        <v>542.5</v>
      </c>
    </row>
    <row r="1988" spans="1:57" x14ac:dyDescent="0.25">
      <c r="A1988" s="2" t="s">
        <v>83</v>
      </c>
      <c r="B1988" s="31">
        <v>33609</v>
      </c>
      <c r="C1988" s="11"/>
      <c r="E1988">
        <v>185.60000000000002</v>
      </c>
      <c r="F1988">
        <v>8.4500000000000006E-2</v>
      </c>
      <c r="G1988">
        <v>8.2400000000000001E-2</v>
      </c>
      <c r="H1988">
        <v>9.3299999999999994E-2</v>
      </c>
      <c r="I1988">
        <v>0.11144999999999999</v>
      </c>
      <c r="J1988">
        <v>0.109</v>
      </c>
      <c r="K1988">
        <v>0.16655</v>
      </c>
      <c r="L1988">
        <v>0.15429999999999999</v>
      </c>
      <c r="M1988">
        <v>0.1265</v>
      </c>
      <c r="Q1988" s="14"/>
      <c r="R1988" s="14">
        <v>2016.5</v>
      </c>
      <c r="S1988" s="14">
        <v>960.25</v>
      </c>
      <c r="T1988" s="14">
        <v>2.0149999999999998E-2</v>
      </c>
      <c r="U1988" s="14">
        <v>19.2986</v>
      </c>
      <c r="V1988"/>
      <c r="AA1988" s="14">
        <v>755.62690606431056</v>
      </c>
      <c r="AE1988" s="14"/>
      <c r="AF1988" s="14"/>
      <c r="AG1988" s="14"/>
      <c r="AK1988" s="14">
        <v>0</v>
      </c>
      <c r="AL1988" s="14"/>
      <c r="AM1988" s="14"/>
      <c r="AN1988" s="14"/>
      <c r="AO1988" s="14"/>
      <c r="AP1988" s="14">
        <v>0</v>
      </c>
      <c r="AW1988">
        <v>19.349037500000001</v>
      </c>
      <c r="AY1988" s="14">
        <v>204.62309393568938</v>
      </c>
      <c r="AZ1988" s="14"/>
      <c r="BA1988" s="14">
        <v>0</v>
      </c>
      <c r="BB1988" s="14"/>
      <c r="BC1988" s="14"/>
      <c r="BD1988" s="14"/>
      <c r="BE1988">
        <v>577.5</v>
      </c>
    </row>
    <row r="1989" spans="1:57" x14ac:dyDescent="0.25">
      <c r="A1989" s="2" t="s">
        <v>83</v>
      </c>
      <c r="B1989" s="31">
        <v>33613</v>
      </c>
      <c r="C1989" s="11"/>
      <c r="Q1989" s="14"/>
      <c r="R1989" s="14"/>
      <c r="S1989" s="14"/>
      <c r="T1989" s="14"/>
      <c r="U1989" s="14"/>
      <c r="V1989"/>
      <c r="AA1989" s="14">
        <v>0</v>
      </c>
      <c r="AE1989" s="14"/>
      <c r="AF1989" s="14"/>
      <c r="AG1989" s="14"/>
      <c r="AK1989" s="14">
        <v>0</v>
      </c>
      <c r="AL1989" s="14"/>
      <c r="AM1989" s="14"/>
      <c r="AN1989" s="14"/>
      <c r="AO1989" s="14"/>
      <c r="AP1989" s="14"/>
      <c r="AY1989" s="14">
        <v>204.62309393568938</v>
      </c>
      <c r="AZ1989" s="14"/>
      <c r="BA1989" s="14">
        <v>0</v>
      </c>
      <c r="BB1989" s="14"/>
      <c r="BC1989" s="14"/>
      <c r="BD1989" s="14"/>
      <c r="BE1989">
        <v>0</v>
      </c>
    </row>
    <row r="1990" spans="1:57" x14ac:dyDescent="0.25">
      <c r="A1990" s="2" t="s">
        <v>83</v>
      </c>
      <c r="B1990" s="31">
        <v>33616</v>
      </c>
      <c r="C1990" s="11"/>
      <c r="E1990">
        <v>187.85</v>
      </c>
      <c r="F1990">
        <v>7.9000000000000001E-2</v>
      </c>
      <c r="G1990">
        <v>8.7300000000000003E-2</v>
      </c>
      <c r="H1990">
        <v>9.8849999999999993E-2</v>
      </c>
      <c r="I1990">
        <v>0.11845</v>
      </c>
      <c r="J1990">
        <v>0.1135</v>
      </c>
      <c r="K1990">
        <v>0.16539999999999999</v>
      </c>
      <c r="L1990">
        <v>0.15145</v>
      </c>
      <c r="M1990">
        <v>0.12529999999999999</v>
      </c>
      <c r="Q1990" s="14"/>
      <c r="R1990" s="14"/>
      <c r="S1990" s="14"/>
      <c r="T1990" s="14"/>
      <c r="U1990" s="14"/>
      <c r="V1990"/>
      <c r="AA1990" s="14"/>
      <c r="AE1990" s="14"/>
      <c r="AF1990" s="14"/>
      <c r="AG1990" s="14"/>
      <c r="AK1990" s="14"/>
      <c r="AL1990" s="14"/>
      <c r="AM1990" s="14"/>
      <c r="AN1990" s="14"/>
      <c r="AO1990" s="14"/>
      <c r="AP1990" s="14"/>
      <c r="AY1990" s="14"/>
      <c r="AZ1990" s="14"/>
      <c r="BA1990" s="14"/>
      <c r="BB1990" s="14"/>
      <c r="BC1990" s="14"/>
      <c r="BD1990" s="14"/>
    </row>
    <row r="1991" spans="1:57" x14ac:dyDescent="0.25">
      <c r="A1991" s="2" t="s">
        <v>83</v>
      </c>
      <c r="B1991" s="31">
        <v>33618</v>
      </c>
      <c r="C1991" s="11"/>
      <c r="Q1991" s="14"/>
      <c r="R1991" s="14"/>
      <c r="S1991" s="14"/>
      <c r="T1991" s="14"/>
      <c r="U1991" s="14"/>
      <c r="V1991"/>
      <c r="AA1991" s="14">
        <v>0</v>
      </c>
      <c r="AE1991" s="14"/>
      <c r="AF1991" s="14"/>
      <c r="AG1991" s="14"/>
      <c r="AK1991" s="14"/>
      <c r="AL1991" s="14"/>
      <c r="AM1991" s="14"/>
      <c r="AN1991" s="14"/>
      <c r="AO1991" s="14"/>
      <c r="AP1991" s="14"/>
      <c r="AY1991" s="14">
        <v>204.62309393568938</v>
      </c>
      <c r="AZ1991" s="14"/>
      <c r="BA1991" s="14"/>
      <c r="BB1991" s="14"/>
      <c r="BC1991" s="14"/>
      <c r="BD1991" s="14"/>
    </row>
    <row r="1992" spans="1:57" x14ac:dyDescent="0.25">
      <c r="A1992" s="2" t="s">
        <v>83</v>
      </c>
      <c r="B1992" s="31">
        <v>33623</v>
      </c>
      <c r="C1992" s="11" t="s">
        <v>833</v>
      </c>
      <c r="E1992">
        <v>190.1</v>
      </c>
      <c r="F1992">
        <v>9.2999999999999999E-2</v>
      </c>
      <c r="G1992">
        <v>8.5500000000000007E-2</v>
      </c>
      <c r="H1992">
        <v>0.10105</v>
      </c>
      <c r="I1992">
        <v>0.12085</v>
      </c>
      <c r="J1992">
        <v>0.1153</v>
      </c>
      <c r="K1992">
        <v>0.16175</v>
      </c>
      <c r="L1992">
        <v>0.14954999999999999</v>
      </c>
      <c r="M1992">
        <v>0.1235</v>
      </c>
      <c r="Q1992" s="14"/>
      <c r="R1992" s="29">
        <v>1338.9072283163516</v>
      </c>
      <c r="S1992" s="14"/>
      <c r="T1992" s="14"/>
      <c r="U1992" s="14"/>
      <c r="V1992"/>
      <c r="W1992">
        <v>3.3933999999999999E-2</v>
      </c>
      <c r="Y1992">
        <v>14078.779219329363</v>
      </c>
      <c r="AA1992">
        <v>477.7492940287226</v>
      </c>
      <c r="AE1992" s="14"/>
      <c r="AF1992" s="14"/>
      <c r="AG1992" s="14"/>
      <c r="AK1992" s="14"/>
      <c r="AL1992" s="14"/>
      <c r="AM1992" s="14"/>
      <c r="AN1992" s="14"/>
      <c r="AO1992" s="14"/>
      <c r="AP1992" s="14"/>
      <c r="AQ1992" t="s">
        <v>925</v>
      </c>
      <c r="AY1992" s="14"/>
      <c r="AZ1992" s="14"/>
      <c r="BA1992" s="14"/>
      <c r="BB1992" s="14"/>
      <c r="BC1992" s="14"/>
      <c r="BD1992" s="14"/>
    </row>
    <row r="1993" spans="1:57" x14ac:dyDescent="0.25">
      <c r="A1993" s="2" t="s">
        <v>84</v>
      </c>
      <c r="B1993" s="31">
        <v>33483</v>
      </c>
      <c r="C1993" s="11"/>
      <c r="E1993">
        <v>426.51000000000005</v>
      </c>
      <c r="F1993">
        <v>0.27800000000000002</v>
      </c>
      <c r="G1993">
        <v>0.26824999999999999</v>
      </c>
      <c r="H1993">
        <v>0.25355</v>
      </c>
      <c r="I1993">
        <v>0.2364</v>
      </c>
      <c r="J1993">
        <v>0.26350000000000001</v>
      </c>
      <c r="K1993">
        <v>0.27705000000000002</v>
      </c>
      <c r="L1993">
        <v>0.3392</v>
      </c>
      <c r="M1993">
        <v>0.21659999999999999</v>
      </c>
      <c r="Q1993" s="14"/>
      <c r="R1993" s="14"/>
      <c r="S1993" s="14"/>
      <c r="T1993" s="14"/>
      <c r="U1993" s="14"/>
      <c r="V1993"/>
      <c r="AA1993" s="14"/>
      <c r="AE1993" s="14"/>
      <c r="AF1993" s="14"/>
      <c r="AG1993" s="14"/>
      <c r="AK1993" s="14"/>
      <c r="AL1993" s="14"/>
      <c r="AM1993" s="14"/>
      <c r="AN1993" s="14"/>
      <c r="AO1993" s="14"/>
      <c r="AP1993" s="14"/>
      <c r="AY1993" s="14"/>
      <c r="AZ1993" s="14"/>
      <c r="BA1993" s="14"/>
      <c r="BB1993" s="14"/>
      <c r="BC1993" s="14"/>
      <c r="BD1993" s="14"/>
    </row>
    <row r="1994" spans="1:57" x14ac:dyDescent="0.25">
      <c r="A1994" s="2" t="s">
        <v>84</v>
      </c>
      <c r="B1994" s="31">
        <v>33491</v>
      </c>
      <c r="C1994" s="11"/>
      <c r="E1994">
        <v>421.10000000000008</v>
      </c>
      <c r="F1994">
        <v>0.27700000000000002</v>
      </c>
      <c r="G1994">
        <v>0.26315</v>
      </c>
      <c r="H1994">
        <v>0.25685000000000002</v>
      </c>
      <c r="I1994">
        <v>0.23280000000000001</v>
      </c>
      <c r="J1994">
        <v>0.26229999999999998</v>
      </c>
      <c r="K1994">
        <v>0.27424999999999999</v>
      </c>
      <c r="L1994">
        <v>0.33700000000000002</v>
      </c>
      <c r="M1994">
        <v>0.20215</v>
      </c>
      <c r="Q1994" s="14"/>
      <c r="R1994" s="14"/>
      <c r="S1994" s="14"/>
      <c r="T1994" s="14"/>
      <c r="U1994" s="14"/>
      <c r="V1994"/>
      <c r="AA1994" s="14"/>
      <c r="AE1994" s="14"/>
      <c r="AF1994" s="14"/>
      <c r="AG1994" s="14"/>
      <c r="AK1994" s="14"/>
      <c r="AL1994" s="14"/>
      <c r="AM1994" s="14"/>
      <c r="AN1994" s="14"/>
      <c r="AO1994" s="14"/>
      <c r="AP1994" s="14"/>
      <c r="AY1994" s="14"/>
      <c r="AZ1994" s="14"/>
      <c r="BA1994" s="14"/>
      <c r="BB1994" s="14"/>
      <c r="BC1994" s="14"/>
      <c r="BD1994" s="14"/>
    </row>
    <row r="1995" spans="1:57" x14ac:dyDescent="0.25">
      <c r="A1995" s="2" t="s">
        <v>84</v>
      </c>
      <c r="B1995" s="31">
        <v>33497</v>
      </c>
      <c r="C1995" s="11"/>
      <c r="E1995">
        <v>424.27000000000004</v>
      </c>
      <c r="F1995">
        <v>0.28649999999999998</v>
      </c>
      <c r="G1995">
        <v>0.26769999999999999</v>
      </c>
      <c r="H1995">
        <v>0.25464999999999999</v>
      </c>
      <c r="I1995">
        <v>0.23574999999999999</v>
      </c>
      <c r="J1995">
        <v>0.26200000000000001</v>
      </c>
      <c r="K1995">
        <v>0.27474999999999999</v>
      </c>
      <c r="L1995">
        <v>0.33944999999999997</v>
      </c>
      <c r="M1995">
        <v>0.20055000000000001</v>
      </c>
      <c r="Q1995" s="14"/>
      <c r="R1995" s="14"/>
      <c r="S1995" s="14"/>
      <c r="T1995" s="14"/>
      <c r="U1995" s="14"/>
      <c r="V1995"/>
      <c r="AA1995" s="14"/>
      <c r="AE1995" s="14"/>
      <c r="AF1995" s="14"/>
      <c r="AG1995" s="14"/>
      <c r="AK1995" s="14"/>
      <c r="AL1995" s="14"/>
      <c r="AM1995" s="14"/>
      <c r="AN1995" s="14"/>
      <c r="AO1995" s="14"/>
      <c r="AP1995" s="14"/>
      <c r="AY1995" s="14"/>
      <c r="AZ1995" s="14"/>
      <c r="BA1995" s="14"/>
      <c r="BB1995" s="14"/>
      <c r="BC1995" s="14"/>
      <c r="BD1995" s="14"/>
    </row>
    <row r="1996" spans="1:57" x14ac:dyDescent="0.25">
      <c r="A1996" s="2" t="s">
        <v>84</v>
      </c>
      <c r="B1996" s="31">
        <v>33504</v>
      </c>
      <c r="C1996" s="11"/>
      <c r="E1996">
        <v>424.32999999999993</v>
      </c>
      <c r="F1996">
        <v>0.29049999999999998</v>
      </c>
      <c r="G1996">
        <v>0.26719999999999999</v>
      </c>
      <c r="H1996">
        <v>0.25409999999999999</v>
      </c>
      <c r="I1996">
        <v>0.23524999999999999</v>
      </c>
      <c r="J1996">
        <v>0.26150000000000001</v>
      </c>
      <c r="K1996">
        <v>0.2742</v>
      </c>
      <c r="L1996">
        <v>0.33879999999999999</v>
      </c>
      <c r="M1996">
        <v>0.2001</v>
      </c>
      <c r="Q1996" s="14"/>
      <c r="R1996" s="14"/>
      <c r="S1996" s="14"/>
      <c r="T1996" s="14"/>
      <c r="U1996" s="14"/>
      <c r="V1996"/>
      <c r="AA1996" s="14"/>
      <c r="AE1996" s="14"/>
      <c r="AF1996" s="14"/>
      <c r="AG1996" s="14"/>
      <c r="AK1996" s="14"/>
      <c r="AL1996" s="14"/>
      <c r="AM1996" s="14"/>
      <c r="AN1996" s="14"/>
      <c r="AO1996" s="14"/>
      <c r="AP1996" s="14"/>
      <c r="AY1996" s="14"/>
      <c r="AZ1996" s="14"/>
      <c r="BA1996" s="14"/>
      <c r="BB1996" s="14"/>
      <c r="BC1996" s="14"/>
      <c r="BD1996" s="14"/>
    </row>
    <row r="1997" spans="1:57" x14ac:dyDescent="0.25">
      <c r="A1997" s="2" t="s">
        <v>84</v>
      </c>
      <c r="B1997" s="31">
        <v>33505</v>
      </c>
      <c r="C1997" s="11"/>
      <c r="Q1997" s="14"/>
      <c r="R1997" s="14">
        <v>202.2</v>
      </c>
      <c r="S1997" s="14"/>
      <c r="T1997" s="14"/>
      <c r="U1997" s="14"/>
      <c r="V1997"/>
      <c r="AA1997" s="14"/>
      <c r="AE1997" s="14"/>
      <c r="AF1997" s="14"/>
      <c r="AG1997" s="14"/>
      <c r="AJ1997">
        <v>2.8306359589999999</v>
      </c>
      <c r="AK1997" s="14"/>
      <c r="AL1997" s="14"/>
      <c r="AM1997" s="14">
        <v>122.9908205253348</v>
      </c>
      <c r="AN1997" s="14"/>
      <c r="AO1997" s="14"/>
      <c r="AP1997" s="14">
        <v>228.61408601074299</v>
      </c>
      <c r="AV1997">
        <v>210</v>
      </c>
      <c r="AY1997" s="14"/>
      <c r="AZ1997" s="14"/>
      <c r="BA1997" s="14"/>
      <c r="BB1997" s="14"/>
      <c r="BC1997" s="14"/>
      <c r="BD1997" s="14">
        <v>79.209179474665206</v>
      </c>
      <c r="BE1997">
        <v>777.5</v>
      </c>
    </row>
    <row r="1998" spans="1:57" x14ac:dyDescent="0.25">
      <c r="A1998" s="2" t="s">
        <v>84</v>
      </c>
      <c r="B1998" s="31">
        <v>33512</v>
      </c>
      <c r="C1998" s="11"/>
      <c r="E1998">
        <v>400.19000000000005</v>
      </c>
      <c r="F1998">
        <v>0.24199999999999999</v>
      </c>
      <c r="G1998">
        <v>0.23619999999999999</v>
      </c>
      <c r="H1998">
        <v>0.23300000000000001</v>
      </c>
      <c r="I1998">
        <v>0.22514999999999999</v>
      </c>
      <c r="J1998">
        <v>0.25745000000000001</v>
      </c>
      <c r="K1998">
        <v>0.27195000000000003</v>
      </c>
      <c r="L1998">
        <v>0.33455000000000001</v>
      </c>
      <c r="M1998">
        <v>0.20065</v>
      </c>
      <c r="Q1998" s="14"/>
      <c r="R1998" s="14"/>
      <c r="S1998" s="14"/>
      <c r="T1998" s="14"/>
      <c r="U1998" s="14"/>
      <c r="V1998"/>
      <c r="AA1998" s="14"/>
      <c r="AE1998" s="14"/>
      <c r="AF1998" s="14"/>
      <c r="AG1998" s="14"/>
      <c r="AK1998" s="14"/>
      <c r="AL1998" s="14"/>
      <c r="AM1998" s="14"/>
      <c r="AN1998" s="14"/>
      <c r="AO1998" s="14"/>
      <c r="AP1998" s="14"/>
      <c r="AY1998" s="14"/>
      <c r="AZ1998" s="14"/>
      <c r="BA1998" s="14"/>
      <c r="BB1998" s="14"/>
      <c r="BC1998" s="14"/>
      <c r="BD1998" s="14"/>
    </row>
    <row r="1999" spans="1:57" x14ac:dyDescent="0.25">
      <c r="A1999" s="2" t="s">
        <v>84</v>
      </c>
      <c r="B1999" s="31">
        <v>33519</v>
      </c>
      <c r="C1999" s="11"/>
      <c r="E1999">
        <v>407.89</v>
      </c>
      <c r="F1999">
        <v>0.26850000000000002</v>
      </c>
      <c r="G1999">
        <v>0.25180000000000002</v>
      </c>
      <c r="H1999">
        <v>0.23874999999999999</v>
      </c>
      <c r="I1999">
        <v>0.2263</v>
      </c>
      <c r="J1999">
        <v>0.25459999999999999</v>
      </c>
      <c r="K1999">
        <v>0.26500000000000001</v>
      </c>
      <c r="L1999">
        <v>0.33500000000000002</v>
      </c>
      <c r="M1999">
        <v>0.19950000000000001</v>
      </c>
      <c r="Q1999" s="14"/>
      <c r="R1999" s="14"/>
      <c r="S1999" s="14"/>
      <c r="T1999" s="14"/>
      <c r="U1999" s="14"/>
      <c r="V1999"/>
      <c r="AA1999" s="14"/>
      <c r="AE1999" s="14"/>
      <c r="AF1999" s="14"/>
      <c r="AG1999" s="14"/>
      <c r="AK1999" s="14"/>
      <c r="AL1999" s="14"/>
      <c r="AM1999" s="14"/>
      <c r="AN1999" s="14"/>
      <c r="AO1999" s="14"/>
      <c r="AP1999" s="14"/>
      <c r="AY1999" s="14"/>
      <c r="AZ1999" s="14"/>
      <c r="BA1999" s="14"/>
      <c r="BB1999" s="14"/>
      <c r="BC1999" s="14"/>
      <c r="BD1999" s="14"/>
    </row>
    <row r="2000" spans="1:57" x14ac:dyDescent="0.25">
      <c r="A2000" s="2" t="s">
        <v>84</v>
      </c>
      <c r="B2000" s="31">
        <v>33521</v>
      </c>
      <c r="C2000" s="11"/>
      <c r="Q2000" s="14"/>
      <c r="R2000" s="14">
        <v>401.82499999999993</v>
      </c>
      <c r="S2000" s="14"/>
      <c r="T2000" s="14"/>
      <c r="U2000" s="14"/>
      <c r="V2000"/>
      <c r="AA2000" s="14"/>
      <c r="AE2000" s="14"/>
      <c r="AF2000" s="14"/>
      <c r="AG2000" s="14"/>
      <c r="AJ2000">
        <v>6.884600571</v>
      </c>
      <c r="AK2000" s="14"/>
      <c r="AL2000" s="14"/>
      <c r="AM2000" s="14">
        <v>217.68504739644203</v>
      </c>
      <c r="AN2000" s="14"/>
      <c r="AO2000" s="14"/>
      <c r="AP2000" s="14">
        <v>316.11422668240851</v>
      </c>
      <c r="AV2000">
        <v>265</v>
      </c>
      <c r="AY2000" s="14"/>
      <c r="AZ2000" s="14"/>
      <c r="BA2000" s="14"/>
      <c r="BB2000" s="14"/>
      <c r="BC2000" s="14"/>
      <c r="BD2000" s="14">
        <v>184.13995260355796</v>
      </c>
      <c r="BE2000">
        <v>840</v>
      </c>
    </row>
    <row r="2001" spans="1:57" x14ac:dyDescent="0.25">
      <c r="A2001" s="2" t="s">
        <v>84</v>
      </c>
      <c r="B2001" s="31">
        <v>33525</v>
      </c>
      <c r="C2001" s="11"/>
      <c r="E2001">
        <v>399.27000000000004</v>
      </c>
      <c r="F2001">
        <v>0.2555</v>
      </c>
      <c r="G2001">
        <v>0.2382</v>
      </c>
      <c r="H2001">
        <v>0.2281</v>
      </c>
      <c r="I2001">
        <v>0.22165000000000001</v>
      </c>
      <c r="J2001">
        <v>0.25624999999999998</v>
      </c>
      <c r="K2001">
        <v>0.26574999999999999</v>
      </c>
      <c r="L2001">
        <v>0.33345000000000002</v>
      </c>
      <c r="M2001">
        <v>0.19744999999999999</v>
      </c>
      <c r="Q2001" s="14"/>
      <c r="R2001" s="14"/>
      <c r="S2001" s="14"/>
      <c r="T2001" s="14"/>
      <c r="U2001" s="14"/>
      <c r="V2001"/>
      <c r="AA2001" s="14"/>
      <c r="AE2001" s="14"/>
      <c r="AF2001" s="14"/>
      <c r="AG2001" s="14"/>
      <c r="AK2001" s="14"/>
      <c r="AL2001" s="14"/>
      <c r="AM2001" s="14"/>
      <c r="AN2001" s="14"/>
      <c r="AO2001" s="14"/>
      <c r="AP2001" s="14"/>
      <c r="AY2001" s="14"/>
      <c r="AZ2001" s="14"/>
      <c r="BA2001" s="14"/>
      <c r="BB2001" s="14"/>
      <c r="BC2001" s="14"/>
      <c r="BD2001" s="14"/>
    </row>
    <row r="2002" spans="1:57" x14ac:dyDescent="0.25">
      <c r="A2002" s="2" t="s">
        <v>84</v>
      </c>
      <c r="B2002" s="31">
        <v>33532</v>
      </c>
      <c r="C2002" s="11"/>
      <c r="E2002">
        <v>386.68999999999994</v>
      </c>
      <c r="F2002">
        <v>0.23949999999999999</v>
      </c>
      <c r="G2002">
        <v>0.22600000000000001</v>
      </c>
      <c r="H2002">
        <v>0.21129999999999999</v>
      </c>
      <c r="I2002">
        <v>0.21379999999999999</v>
      </c>
      <c r="J2002">
        <v>0.25054999999999999</v>
      </c>
      <c r="K2002">
        <v>0.26069999999999999</v>
      </c>
      <c r="L2002">
        <v>0.3332</v>
      </c>
      <c r="M2002">
        <v>0.19839999999999999</v>
      </c>
      <c r="Q2002" s="14"/>
      <c r="R2002" s="14"/>
      <c r="S2002" s="14"/>
      <c r="T2002" s="14"/>
      <c r="U2002" s="14"/>
      <c r="V2002"/>
      <c r="AA2002" s="14"/>
      <c r="AE2002" s="14"/>
      <c r="AF2002" s="14"/>
      <c r="AG2002" s="14"/>
      <c r="AK2002" s="14"/>
      <c r="AL2002" s="14"/>
      <c r="AM2002" s="14"/>
      <c r="AN2002" s="14"/>
      <c r="AO2002" s="14"/>
      <c r="AP2002" s="14"/>
      <c r="AY2002" s="14"/>
      <c r="AZ2002" s="14"/>
      <c r="BA2002" s="14"/>
      <c r="BB2002" s="14"/>
      <c r="BC2002" s="14"/>
      <c r="BD2002" s="14"/>
    </row>
    <row r="2003" spans="1:57" x14ac:dyDescent="0.25">
      <c r="A2003" s="2" t="s">
        <v>84</v>
      </c>
      <c r="B2003" s="31">
        <v>33533</v>
      </c>
      <c r="C2003" s="11"/>
      <c r="Q2003" s="14"/>
      <c r="R2003" s="14">
        <v>771.52499999999986</v>
      </c>
      <c r="S2003" s="14"/>
      <c r="T2003" s="14"/>
      <c r="U2003" s="14"/>
      <c r="V2003"/>
      <c r="AA2003" s="14"/>
      <c r="AE2003" s="14"/>
      <c r="AF2003" s="14"/>
      <c r="AG2003" s="14"/>
      <c r="AJ2003">
        <v>10.251551839999999</v>
      </c>
      <c r="AK2003" s="14"/>
      <c r="AL2003" s="14"/>
      <c r="AM2003" s="14">
        <v>369.72787274453935</v>
      </c>
      <c r="AN2003" s="14"/>
      <c r="AO2003" s="14"/>
      <c r="AP2003" s="14">
        <v>275.58659056843078</v>
      </c>
      <c r="AV2003">
        <v>295</v>
      </c>
      <c r="AY2003" s="14"/>
      <c r="AZ2003" s="14"/>
      <c r="BA2003" s="14"/>
      <c r="BB2003" s="14"/>
      <c r="BC2003" s="14"/>
      <c r="BD2003" s="14">
        <v>401.79712725546051</v>
      </c>
      <c r="BE2003">
        <v>917.5</v>
      </c>
    </row>
    <row r="2004" spans="1:57" x14ac:dyDescent="0.25">
      <c r="A2004" s="2" t="s">
        <v>84</v>
      </c>
      <c r="B2004" s="31">
        <v>33540</v>
      </c>
      <c r="C2004" s="11"/>
      <c r="E2004">
        <v>344.68</v>
      </c>
      <c r="F2004">
        <v>0.17949999999999999</v>
      </c>
      <c r="G2004">
        <v>0.16735</v>
      </c>
      <c r="H2004">
        <v>0.15390000000000001</v>
      </c>
      <c r="I2004">
        <v>0.19964999999999999</v>
      </c>
      <c r="J2004">
        <v>0.24215</v>
      </c>
      <c r="K2004">
        <v>0.254</v>
      </c>
      <c r="L2004">
        <v>0.33040000000000003</v>
      </c>
      <c r="M2004">
        <v>0.19645000000000001</v>
      </c>
      <c r="Q2004" s="14"/>
      <c r="R2004" s="14"/>
      <c r="S2004" s="14"/>
      <c r="T2004" s="14"/>
      <c r="U2004" s="14"/>
      <c r="V2004"/>
      <c r="AA2004" s="14"/>
      <c r="AE2004" s="14"/>
      <c r="AF2004" s="14"/>
      <c r="AG2004" s="14"/>
      <c r="AK2004" s="14"/>
      <c r="AL2004" s="14"/>
      <c r="AM2004" s="14"/>
      <c r="AN2004" s="14"/>
      <c r="AO2004" s="14"/>
      <c r="AP2004" s="14"/>
      <c r="AY2004" s="14"/>
      <c r="AZ2004" s="14"/>
      <c r="BA2004" s="14"/>
      <c r="BB2004" s="14"/>
      <c r="BC2004" s="14"/>
      <c r="BD2004" s="14"/>
    </row>
    <row r="2005" spans="1:57" x14ac:dyDescent="0.25">
      <c r="A2005" s="2" t="s">
        <v>84</v>
      </c>
      <c r="B2005" s="31">
        <v>33546</v>
      </c>
      <c r="C2005" s="11"/>
      <c r="E2005">
        <v>322.76</v>
      </c>
      <c r="F2005">
        <v>0.159</v>
      </c>
      <c r="G2005">
        <v>0.14065</v>
      </c>
      <c r="H2005">
        <v>0.13189999999999999</v>
      </c>
      <c r="I2005">
        <v>0.18575</v>
      </c>
      <c r="J2005">
        <v>0.23315</v>
      </c>
      <c r="K2005">
        <v>0.24529999999999999</v>
      </c>
      <c r="L2005">
        <v>0.32450000000000001</v>
      </c>
      <c r="M2005">
        <v>0.19355</v>
      </c>
      <c r="Q2005" s="14"/>
      <c r="R2005" s="14"/>
      <c r="S2005" s="14"/>
      <c r="T2005" s="14"/>
      <c r="U2005" s="14"/>
      <c r="V2005"/>
      <c r="AA2005" s="14"/>
      <c r="AE2005" s="14"/>
      <c r="AF2005" s="14"/>
      <c r="AG2005" s="14"/>
      <c r="AK2005" s="14"/>
      <c r="AL2005" s="14"/>
      <c r="AM2005" s="14"/>
      <c r="AN2005" s="14"/>
      <c r="AO2005" s="14"/>
      <c r="AP2005" s="14"/>
      <c r="AY2005" s="14"/>
      <c r="AZ2005" s="14"/>
      <c r="BA2005" s="14"/>
      <c r="BB2005" s="14"/>
      <c r="BC2005" s="14"/>
      <c r="BD2005" s="14"/>
    </row>
    <row r="2006" spans="1:57" x14ac:dyDescent="0.25">
      <c r="A2006" s="2" t="s">
        <v>84</v>
      </c>
      <c r="B2006" s="31">
        <v>33547</v>
      </c>
      <c r="C2006" s="11"/>
      <c r="Q2006" s="14">
        <v>24.520204999999997</v>
      </c>
      <c r="R2006" s="14">
        <v>1092.7999999999997</v>
      </c>
      <c r="S2006" s="14"/>
      <c r="T2006" s="14"/>
      <c r="U2006" s="14"/>
      <c r="V2006"/>
      <c r="AA2006" s="14"/>
      <c r="AE2006" s="14"/>
      <c r="AF2006" s="14"/>
      <c r="AG2006" s="14">
        <v>5.3249999999999318</v>
      </c>
      <c r="AJ2006">
        <v>9.1126362459999992</v>
      </c>
      <c r="AK2006" s="14"/>
      <c r="AL2006" s="14"/>
      <c r="AM2006" s="14">
        <v>395.6185674723389</v>
      </c>
      <c r="AN2006" s="14"/>
      <c r="AO2006" s="14"/>
      <c r="AP2006" s="14">
        <v>230.974801810613</v>
      </c>
      <c r="AV2006">
        <v>242.5</v>
      </c>
      <c r="AY2006" s="14"/>
      <c r="AZ2006" s="14"/>
      <c r="BA2006" s="14"/>
      <c r="BB2006" s="14"/>
      <c r="BC2006" s="14"/>
      <c r="BD2006" s="14">
        <v>691.8564325276609</v>
      </c>
      <c r="BE2006">
        <v>797.5</v>
      </c>
    </row>
    <row r="2007" spans="1:57" x14ac:dyDescent="0.25">
      <c r="A2007" s="2" t="s">
        <v>84</v>
      </c>
      <c r="B2007" s="31">
        <v>33553</v>
      </c>
      <c r="C2007" s="11"/>
      <c r="E2007">
        <v>301.24</v>
      </c>
      <c r="F2007">
        <v>0.13200000000000001</v>
      </c>
      <c r="G2007">
        <v>0.12015000000000001</v>
      </c>
      <c r="H2007">
        <v>0.1062</v>
      </c>
      <c r="I2007">
        <v>0.17269999999999999</v>
      </c>
      <c r="J2007">
        <v>0.2228</v>
      </c>
      <c r="K2007">
        <v>0.23699999999999999</v>
      </c>
      <c r="L2007">
        <v>0.32429999999999998</v>
      </c>
      <c r="M2007">
        <v>0.19105</v>
      </c>
      <c r="Q2007" s="14"/>
      <c r="R2007" s="14"/>
      <c r="S2007" s="14"/>
      <c r="T2007" s="14"/>
      <c r="U2007" s="14"/>
      <c r="V2007"/>
      <c r="AA2007" s="14"/>
      <c r="AE2007" s="14"/>
      <c r="AF2007" s="14"/>
      <c r="AG2007" s="14"/>
      <c r="AK2007" s="14"/>
      <c r="AL2007" s="14"/>
      <c r="AM2007" s="14"/>
      <c r="AN2007" s="14"/>
      <c r="AO2007" s="14"/>
      <c r="AP2007" s="14"/>
      <c r="AY2007" s="14"/>
      <c r="AZ2007" s="14"/>
      <c r="BA2007" s="14"/>
      <c r="BB2007" s="14"/>
      <c r="BC2007" s="14"/>
      <c r="BD2007" s="14"/>
    </row>
    <row r="2008" spans="1:57" x14ac:dyDescent="0.25">
      <c r="A2008" s="2" t="s">
        <v>84</v>
      </c>
      <c r="B2008" s="31">
        <v>33560</v>
      </c>
      <c r="C2008" s="11"/>
      <c r="E2008">
        <v>281.60000000000002</v>
      </c>
      <c r="F2008">
        <v>0.10150000000000001</v>
      </c>
      <c r="G2008">
        <v>0.10440000000000001</v>
      </c>
      <c r="H2008">
        <v>8.7550000000000003E-2</v>
      </c>
      <c r="I2008">
        <v>0.15870000000000001</v>
      </c>
      <c r="J2008">
        <v>0.21010000000000001</v>
      </c>
      <c r="K2008">
        <v>0.2311</v>
      </c>
      <c r="L2008">
        <v>0.32395000000000002</v>
      </c>
      <c r="M2008">
        <v>0.19070000000000001</v>
      </c>
      <c r="Q2008" s="14"/>
      <c r="R2008" s="14"/>
      <c r="S2008" s="14"/>
      <c r="T2008" s="14"/>
      <c r="U2008" s="14"/>
      <c r="V2008"/>
      <c r="AA2008" s="14"/>
      <c r="AE2008" s="14"/>
      <c r="AF2008" s="14"/>
      <c r="AG2008" s="14"/>
      <c r="AK2008" s="14"/>
      <c r="AL2008" s="14"/>
      <c r="AM2008" s="14"/>
      <c r="AN2008" s="14"/>
      <c r="AO2008" s="14"/>
      <c r="AP2008" s="14"/>
      <c r="AY2008" s="14"/>
      <c r="AZ2008" s="14"/>
      <c r="BA2008" s="14"/>
      <c r="BB2008" s="14"/>
      <c r="BC2008" s="14"/>
      <c r="BD2008" s="14"/>
    </row>
    <row r="2009" spans="1:57" x14ac:dyDescent="0.25">
      <c r="A2009" s="2" t="s">
        <v>84</v>
      </c>
      <c r="B2009" s="31">
        <v>33561</v>
      </c>
      <c r="C2009" s="11"/>
      <c r="Q2009" s="14">
        <v>19.264616228227151</v>
      </c>
      <c r="R2009" s="14">
        <v>1508.8249999999998</v>
      </c>
      <c r="S2009" s="14">
        <v>238.47499999999999</v>
      </c>
      <c r="T2009" s="14">
        <v>1.575E-2</v>
      </c>
      <c r="U2009" s="14">
        <v>3.7657750000000001</v>
      </c>
      <c r="V2009"/>
      <c r="AA2009" s="14">
        <v>24.398984253659506</v>
      </c>
      <c r="AE2009" s="14">
        <v>0.78500000000000003</v>
      </c>
      <c r="AF2009" s="14">
        <v>6.6642499999999993E-2</v>
      </c>
      <c r="AG2009" s="14">
        <v>8.5</v>
      </c>
      <c r="AJ2009">
        <v>6.8769999999999998</v>
      </c>
      <c r="AK2009" s="14">
        <v>2.9249999999999998E-2</v>
      </c>
      <c r="AL2009" s="14">
        <v>8.8768438059482939</v>
      </c>
      <c r="AM2009" s="14">
        <v>302.70416962657373</v>
      </c>
      <c r="AN2009" s="14"/>
      <c r="AO2009" s="14"/>
      <c r="AP2009" s="14">
        <v>227.45239225615867</v>
      </c>
      <c r="AV2009">
        <v>250</v>
      </c>
      <c r="AW2009">
        <v>3.75598125</v>
      </c>
      <c r="AY2009" s="14">
        <v>228.85203149268096</v>
      </c>
      <c r="AZ2009" s="14"/>
      <c r="BA2009" s="14">
        <v>7.3499999999999998E-3</v>
      </c>
      <c r="BB2009" s="14">
        <v>7.0492087221188857</v>
      </c>
      <c r="BC2009" s="14"/>
      <c r="BD2009" s="14">
        <v>959.14583037342618</v>
      </c>
      <c r="BE2009">
        <v>675</v>
      </c>
    </row>
    <row r="2010" spans="1:57" x14ac:dyDescent="0.25">
      <c r="A2010" s="2" t="s">
        <v>84</v>
      </c>
      <c r="B2010" s="31">
        <v>33568</v>
      </c>
      <c r="C2010" s="11"/>
      <c r="Q2010" s="14">
        <v>18.678859556812284</v>
      </c>
      <c r="R2010" s="14">
        <v>1483.85</v>
      </c>
      <c r="S2010" s="14">
        <v>244.375</v>
      </c>
      <c r="T2010" s="14">
        <v>1.435E-2</v>
      </c>
      <c r="U2010" s="14">
        <v>3.5118125000000004</v>
      </c>
      <c r="V2010"/>
      <c r="AA2010" s="14">
        <v>15.522968507319035</v>
      </c>
      <c r="AE2010" s="14">
        <v>1.1299999999999999</v>
      </c>
      <c r="AF2010" s="14">
        <v>0.13573500000000052</v>
      </c>
      <c r="AG2010" s="14">
        <v>11.950000000000045</v>
      </c>
      <c r="AJ2010">
        <v>4.9039999999999999</v>
      </c>
      <c r="AK2010" s="14">
        <v>2.785E-2</v>
      </c>
      <c r="AL2010" s="14">
        <v>6.8937125622876554</v>
      </c>
      <c r="AM2010" s="14">
        <v>250.21537372593428</v>
      </c>
      <c r="AN2010" s="14"/>
      <c r="AO2010" s="14"/>
      <c r="AP2010" s="14">
        <v>195.07363313208822</v>
      </c>
      <c r="AV2010">
        <v>255</v>
      </c>
      <c r="AW2010">
        <v>3.50678125</v>
      </c>
      <c r="AY2010" s="14">
        <v>228.85203149268096</v>
      </c>
      <c r="AZ2010" s="14"/>
      <c r="BA2010" s="14">
        <v>8.4499999999999992E-3</v>
      </c>
      <c r="BB2010" s="14">
        <v>8.2485418233295569</v>
      </c>
      <c r="BC2010" s="14"/>
      <c r="BD2010" s="14">
        <v>977.30962627406564</v>
      </c>
      <c r="BE2010">
        <v>565</v>
      </c>
    </row>
    <row r="2011" spans="1:57" x14ac:dyDescent="0.25">
      <c r="A2011" s="2" t="s">
        <v>84</v>
      </c>
      <c r="B2011" s="31">
        <v>33574</v>
      </c>
      <c r="C2011" s="11"/>
      <c r="E2011">
        <v>249.85999999999999</v>
      </c>
      <c r="F2011">
        <v>8.9499999999999996E-2</v>
      </c>
      <c r="G2011">
        <v>8.4099999999999994E-2</v>
      </c>
      <c r="H2011">
        <v>7.2650000000000006E-2</v>
      </c>
      <c r="I2011">
        <v>0.12645000000000001</v>
      </c>
      <c r="J2011">
        <v>0.18609999999999999</v>
      </c>
      <c r="K2011">
        <v>0.20644999999999999</v>
      </c>
      <c r="L2011">
        <v>0.30354999999999999</v>
      </c>
      <c r="M2011">
        <v>0.18049999999999999</v>
      </c>
      <c r="Q2011" s="14">
        <v>22.238495327180715</v>
      </c>
      <c r="R2011" s="14">
        <v>1662.7750000000001</v>
      </c>
      <c r="S2011" s="14">
        <v>305.82499999999999</v>
      </c>
      <c r="T2011" s="14">
        <v>1.8100000000000002E-2</v>
      </c>
      <c r="U2011" s="14">
        <v>5.5330649999999997</v>
      </c>
      <c r="V2011"/>
      <c r="AA2011" s="14">
        <v>76.972968507319024</v>
      </c>
      <c r="AE2011" s="14">
        <v>0.94</v>
      </c>
      <c r="AF2011" s="14">
        <v>0.10520499999999952</v>
      </c>
      <c r="AG2011" s="14">
        <v>11.424999999999955</v>
      </c>
      <c r="AJ2011">
        <v>4.548</v>
      </c>
      <c r="AK2011" s="14">
        <v>3.4599999999999999E-2</v>
      </c>
      <c r="AL2011" s="14">
        <v>8.1465303297823386</v>
      </c>
      <c r="AM2011" s="14">
        <v>235.58210190621432</v>
      </c>
      <c r="AN2011" s="14"/>
      <c r="AO2011" s="14"/>
      <c r="AP2011" s="14">
        <v>191.8439351484819</v>
      </c>
      <c r="AV2011">
        <v>277.5</v>
      </c>
      <c r="AW2011">
        <v>5.5354324999999998</v>
      </c>
      <c r="AY2011" s="14">
        <v>228.85203149268096</v>
      </c>
      <c r="AZ2011" s="14"/>
      <c r="BA2011" s="14">
        <v>8.0000000000000002E-3</v>
      </c>
      <c r="BB2011" s="14">
        <v>8.8302566751819782</v>
      </c>
      <c r="BC2011" s="14"/>
      <c r="BD2011" s="14">
        <v>1109.9428980937857</v>
      </c>
      <c r="BE2011">
        <v>747.5</v>
      </c>
    </row>
    <row r="2012" spans="1:57" x14ac:dyDescent="0.25">
      <c r="A2012" s="2" t="s">
        <v>84</v>
      </c>
      <c r="B2012" s="31">
        <v>33581</v>
      </c>
      <c r="C2012" s="11"/>
      <c r="E2012">
        <v>240.5</v>
      </c>
      <c r="F2012">
        <v>8.2500000000000004E-2</v>
      </c>
      <c r="G2012">
        <v>8.3949999999999997E-2</v>
      </c>
      <c r="H2012">
        <v>7.22E-2</v>
      </c>
      <c r="I2012">
        <v>0.11584999999999999</v>
      </c>
      <c r="J2012">
        <v>0.17915</v>
      </c>
      <c r="K2012">
        <v>0.19675000000000001</v>
      </c>
      <c r="L2012">
        <v>0.2964</v>
      </c>
      <c r="M2012">
        <v>0.1757</v>
      </c>
      <c r="Q2012" s="14">
        <v>25.715800415781946</v>
      </c>
      <c r="R2012" s="14">
        <v>2105.8999999999996</v>
      </c>
      <c r="S2012" s="14">
        <v>437.5</v>
      </c>
      <c r="T2012" s="14">
        <v>1.6400000000000001E-2</v>
      </c>
      <c r="U2012" s="14">
        <v>7.1521999999999997</v>
      </c>
      <c r="V2012"/>
      <c r="AA2012" s="14">
        <v>208.64796850731904</v>
      </c>
      <c r="AE2012" s="14">
        <v>1.0249999999999999</v>
      </c>
      <c r="AF2012" s="14">
        <v>0.11032500000000001</v>
      </c>
      <c r="AG2012" s="14">
        <v>10.5</v>
      </c>
      <c r="AJ2012">
        <v>4.9989999999999997</v>
      </c>
      <c r="AK2012" s="14">
        <v>3.1400000000000004E-2</v>
      </c>
      <c r="AL2012" s="14">
        <v>8.3798170311436593</v>
      </c>
      <c r="AM2012" s="14">
        <v>259.57621076416302</v>
      </c>
      <c r="AN2012" s="14"/>
      <c r="AO2012" s="14"/>
      <c r="AP2012" s="14">
        <v>194.01662844036696</v>
      </c>
      <c r="AV2012">
        <v>287.5</v>
      </c>
      <c r="AW2012">
        <v>7.1749999999999998</v>
      </c>
      <c r="AY2012" s="14">
        <v>228.85203149268096</v>
      </c>
      <c r="AZ2012" s="14"/>
      <c r="BA2012" s="14">
        <v>7.0500000000000007E-3</v>
      </c>
      <c r="BB2012" s="14">
        <v>10.132645470693927</v>
      </c>
      <c r="BC2012" s="14"/>
      <c r="BD2012" s="14">
        <v>1398.3237892358368</v>
      </c>
      <c r="BE2012">
        <v>712.5</v>
      </c>
    </row>
    <row r="2013" spans="1:57" x14ac:dyDescent="0.25">
      <c r="A2013" s="2" t="s">
        <v>84</v>
      </c>
      <c r="B2013" s="31">
        <v>33585</v>
      </c>
      <c r="C2013" s="11"/>
      <c r="Q2013" s="14">
        <v>23.882085865523333</v>
      </c>
      <c r="R2013" s="14">
        <v>2091.7250000000004</v>
      </c>
      <c r="S2013" s="14">
        <v>493.75</v>
      </c>
      <c r="T2013" s="14">
        <v>1.7600000000000001E-2</v>
      </c>
      <c r="U2013" s="14">
        <v>8.6948749999999997</v>
      </c>
      <c r="V2013"/>
      <c r="AA2013" s="14">
        <v>264.89796850731904</v>
      </c>
      <c r="AE2013" s="14">
        <v>1.1299999999999999</v>
      </c>
      <c r="AF2013" s="14">
        <v>0.19158500000000117</v>
      </c>
      <c r="AG2013" s="14">
        <v>16.650000000000091</v>
      </c>
      <c r="AJ2013">
        <v>4.3730000000000002</v>
      </c>
      <c r="AK2013" s="14">
        <v>2.9050000000000003E-2</v>
      </c>
      <c r="AL2013" s="14">
        <v>6.681512472529521</v>
      </c>
      <c r="AM2013" s="14">
        <v>229.8782145786393</v>
      </c>
      <c r="AN2013" s="14"/>
      <c r="AO2013" s="14"/>
      <c r="AP2013" s="14">
        <v>190.58920456055495</v>
      </c>
      <c r="AV2013">
        <v>275</v>
      </c>
      <c r="AW2013">
        <v>8.69</v>
      </c>
      <c r="AY2013" s="14">
        <v>228.85203149268096</v>
      </c>
      <c r="AZ2013" s="14"/>
      <c r="BA2013" s="14">
        <v>5.9000000000000007E-3</v>
      </c>
      <c r="BB2013" s="14">
        <v>7.9699835642946564</v>
      </c>
      <c r="BC2013" s="14"/>
      <c r="BD2013" s="14">
        <v>1351.4467854213608</v>
      </c>
      <c r="BE2013">
        <v>785</v>
      </c>
    </row>
    <row r="2014" spans="1:57" x14ac:dyDescent="0.25">
      <c r="A2014" s="2" t="s">
        <v>84</v>
      </c>
      <c r="B2014" s="31">
        <v>33588</v>
      </c>
      <c r="C2014" s="11"/>
      <c r="E2014">
        <v>231.38000000000002</v>
      </c>
      <c r="F2014">
        <v>8.3500000000000005E-2</v>
      </c>
      <c r="G2014">
        <v>8.0100000000000005E-2</v>
      </c>
      <c r="H2014">
        <v>6.5699999999999995E-2</v>
      </c>
      <c r="I2014">
        <v>0.10415000000000001</v>
      </c>
      <c r="J2014">
        <v>0.16975000000000001</v>
      </c>
      <c r="K2014">
        <v>0.18909999999999999</v>
      </c>
      <c r="L2014">
        <v>0.2923</v>
      </c>
      <c r="M2014">
        <v>0.17230000000000001</v>
      </c>
      <c r="Q2014" s="14"/>
      <c r="R2014" s="14"/>
      <c r="S2014" s="14"/>
      <c r="T2014" s="14"/>
      <c r="U2014" s="14"/>
      <c r="V2014"/>
      <c r="AA2014" s="14"/>
      <c r="AE2014" s="14"/>
      <c r="AF2014" s="14"/>
      <c r="AG2014" s="14"/>
      <c r="AK2014" s="14"/>
      <c r="AL2014" s="14"/>
      <c r="AM2014" s="14"/>
      <c r="AN2014" s="14"/>
      <c r="AO2014" s="14"/>
      <c r="AP2014" s="14"/>
      <c r="AY2014" s="14"/>
      <c r="AZ2014" s="14"/>
      <c r="BA2014" s="14"/>
      <c r="BB2014" s="14"/>
      <c r="BC2014" s="14"/>
      <c r="BD2014" s="14"/>
    </row>
    <row r="2015" spans="1:57" x14ac:dyDescent="0.25">
      <c r="A2015" s="2" t="s">
        <v>84</v>
      </c>
      <c r="B2015" s="31">
        <v>33590</v>
      </c>
      <c r="C2015" s="11"/>
      <c r="Q2015" s="14">
        <v>19.840604271159798</v>
      </c>
      <c r="R2015" s="14">
        <v>1681.9750000000001</v>
      </c>
      <c r="S2015" s="14">
        <v>437.5</v>
      </c>
      <c r="T2015" s="14">
        <v>1.66E-2</v>
      </c>
      <c r="U2015" s="14">
        <v>7.2692499999999995</v>
      </c>
      <c r="V2015"/>
      <c r="AA2015" s="14">
        <v>208.64796850731904</v>
      </c>
      <c r="AE2015" s="14">
        <v>1.1600000000000001</v>
      </c>
      <c r="AF2015" s="14">
        <v>0.1676450000000006</v>
      </c>
      <c r="AG2015" s="14">
        <v>14.200000000000045</v>
      </c>
      <c r="AJ2015">
        <v>2.7109999999999999</v>
      </c>
      <c r="AK2015" s="14">
        <v>3.295E-2</v>
      </c>
      <c r="AL2015" s="14">
        <v>5.6577051321874574</v>
      </c>
      <c r="AM2015" s="14">
        <v>172.68408824810717</v>
      </c>
      <c r="AN2015" s="14"/>
      <c r="AO2015" s="14"/>
      <c r="AP2015" s="14">
        <v>156.06321815032095</v>
      </c>
      <c r="AW2015">
        <v>7.2625000000000002</v>
      </c>
      <c r="AY2015" s="14">
        <v>228.85203149268096</v>
      </c>
      <c r="AZ2015" s="14"/>
      <c r="BA2015" s="14">
        <v>6.0999999999999995E-3</v>
      </c>
      <c r="BB2015" s="14">
        <v>6.5246248248718448</v>
      </c>
      <c r="BC2015" s="14"/>
      <c r="BD2015" s="14">
        <v>1057.5909117518929</v>
      </c>
      <c r="BE2015">
        <v>490</v>
      </c>
    </row>
    <row r="2016" spans="1:57" x14ac:dyDescent="0.25">
      <c r="A2016" s="2" t="s">
        <v>84</v>
      </c>
      <c r="B2016" s="31">
        <v>33595</v>
      </c>
      <c r="C2016" s="11"/>
      <c r="E2016">
        <v>222.56</v>
      </c>
      <c r="F2016">
        <v>9.1999999999999998E-2</v>
      </c>
      <c r="G2016">
        <v>7.3800000000000004E-2</v>
      </c>
      <c r="H2016">
        <v>6.3399999999999998E-2</v>
      </c>
      <c r="I2016">
        <v>9.3100000000000002E-2</v>
      </c>
      <c r="J2016">
        <v>0.15765000000000001</v>
      </c>
      <c r="K2016">
        <v>0.17699999999999999</v>
      </c>
      <c r="L2016">
        <v>0.28744999999999998</v>
      </c>
      <c r="M2016">
        <v>0.16839999999999999</v>
      </c>
      <c r="Q2016" s="14">
        <v>22.351865498218984</v>
      </c>
      <c r="R2016" s="14">
        <v>2075.2249999999999</v>
      </c>
      <c r="S2016" s="14">
        <v>670</v>
      </c>
      <c r="T2016" s="14">
        <v>1.685E-2</v>
      </c>
      <c r="U2016" s="14">
        <v>11.273</v>
      </c>
      <c r="V2016"/>
      <c r="AA2016" s="14">
        <v>441.14796850731909</v>
      </c>
      <c r="AE2016" s="14">
        <v>0.98499999999999999</v>
      </c>
      <c r="AF2016" s="14">
        <v>0.20706999999999975</v>
      </c>
      <c r="AG2016" s="14">
        <v>21.024999999999977</v>
      </c>
      <c r="AJ2016">
        <v>1.7250000000000001</v>
      </c>
      <c r="AK2016" s="14">
        <v>2.4900000000000002E-2</v>
      </c>
      <c r="AL2016" s="14">
        <v>2.5303656293604964</v>
      </c>
      <c r="AM2016" s="14">
        <v>98.376147414292774</v>
      </c>
      <c r="AN2016" s="14"/>
      <c r="AO2016" s="14"/>
      <c r="AP2016" s="14">
        <v>175.91085271317829</v>
      </c>
      <c r="AW2016">
        <v>11.2895</v>
      </c>
      <c r="AY2016" s="14">
        <v>228.85203149268096</v>
      </c>
      <c r="AZ2016" s="14"/>
      <c r="BA2016" s="14">
        <v>6.0999999999999995E-3</v>
      </c>
      <c r="BB2016" s="14">
        <v>7.8435255007728149</v>
      </c>
      <c r="BC2016" s="14"/>
      <c r="BD2016" s="14">
        <v>1285.8238525857073</v>
      </c>
      <c r="BE2016">
        <v>555</v>
      </c>
    </row>
    <row r="2017" spans="1:57" x14ac:dyDescent="0.25">
      <c r="A2017" s="2" t="s">
        <v>84</v>
      </c>
      <c r="B2017" s="31">
        <v>33602</v>
      </c>
      <c r="C2017" s="11"/>
      <c r="E2017">
        <v>216.48999999999998</v>
      </c>
      <c r="F2017">
        <v>8.7499999999999994E-2</v>
      </c>
      <c r="G2017">
        <v>7.3050000000000004E-2</v>
      </c>
      <c r="H2017">
        <v>5.9900000000000002E-2</v>
      </c>
      <c r="I2017">
        <v>8.72E-2</v>
      </c>
      <c r="J2017">
        <v>0.15379999999999999</v>
      </c>
      <c r="K2017">
        <v>0.1754</v>
      </c>
      <c r="L2017">
        <v>0.27984999999999999</v>
      </c>
      <c r="M2017">
        <v>0.16575000000000001</v>
      </c>
      <c r="Q2017" s="14">
        <v>22.215137853447814</v>
      </c>
      <c r="R2017" s="14">
        <v>1831.0749999999998</v>
      </c>
      <c r="S2017" s="14">
        <v>751.5</v>
      </c>
      <c r="T2017" s="14">
        <v>1.8950000000000002E-2</v>
      </c>
      <c r="U2017" s="14">
        <v>14.197049999999999</v>
      </c>
      <c r="V2017"/>
      <c r="AA2017" s="14">
        <v>522.64796850731909</v>
      </c>
      <c r="AE2017" s="14">
        <v>0.96500000000000008</v>
      </c>
      <c r="AF2017" s="14">
        <v>0.24553999999999937</v>
      </c>
      <c r="AG2017" s="14">
        <v>25.449999999999932</v>
      </c>
      <c r="AJ2017">
        <v>0.80800000000000005</v>
      </c>
      <c r="AK2017" s="14">
        <v>2.6000000000000002E-2</v>
      </c>
      <c r="AL2017" s="14">
        <v>1.0535862559785214</v>
      </c>
      <c r="AM2017" s="14">
        <v>40.10698311111318</v>
      </c>
      <c r="AN2017" s="14"/>
      <c r="AO2017" s="14"/>
      <c r="AP2017" s="14">
        <v>202.08333333333334</v>
      </c>
      <c r="AW2017">
        <v>14.240925000000001</v>
      </c>
      <c r="AY2017" s="14">
        <v>228.85203149268096</v>
      </c>
      <c r="AZ2017" s="14"/>
      <c r="BA2017" s="14">
        <v>6.0499999999999998E-3</v>
      </c>
      <c r="BB2017" s="14">
        <v>6.0190642430039079</v>
      </c>
      <c r="BC2017" s="14"/>
      <c r="BD2017" s="14">
        <v>1014.0180168888869</v>
      </c>
      <c r="BE2017">
        <v>510</v>
      </c>
    </row>
    <row r="2018" spans="1:57" x14ac:dyDescent="0.25">
      <c r="A2018" s="2" t="s">
        <v>84</v>
      </c>
      <c r="B2018" s="31">
        <v>33609</v>
      </c>
      <c r="C2018" s="11"/>
      <c r="E2018">
        <v>215.29000000000002</v>
      </c>
      <c r="F2018">
        <v>8.5000000000000006E-2</v>
      </c>
      <c r="G2018">
        <v>7.4550000000000005E-2</v>
      </c>
      <c r="H2018">
        <v>5.985E-2</v>
      </c>
      <c r="I2018">
        <v>8.8150000000000006E-2</v>
      </c>
      <c r="J2018">
        <v>0.15475</v>
      </c>
      <c r="K2018">
        <v>0.1691</v>
      </c>
      <c r="L2018">
        <v>0.27905000000000002</v>
      </c>
      <c r="M2018">
        <v>0.16600000000000001</v>
      </c>
      <c r="Q2018" s="14"/>
      <c r="R2018" s="14">
        <v>1638</v>
      </c>
      <c r="S2018" s="14">
        <v>748.75</v>
      </c>
      <c r="T2018" s="14">
        <v>1.89E-2</v>
      </c>
      <c r="U2018" s="14">
        <v>14.193200000000001</v>
      </c>
      <c r="V2018"/>
      <c r="AA2018" s="14">
        <v>519.89796850731909</v>
      </c>
      <c r="AE2018" s="14"/>
      <c r="AF2018" s="14"/>
      <c r="AG2018" s="14"/>
      <c r="AK2018" s="14">
        <v>0</v>
      </c>
      <c r="AL2018" s="14"/>
      <c r="AM2018" s="14"/>
      <c r="AN2018" s="14"/>
      <c r="AO2018" s="14"/>
      <c r="AP2018" s="14"/>
      <c r="AW2018">
        <v>14.151375</v>
      </c>
      <c r="AY2018" s="14">
        <v>228.85203149268096</v>
      </c>
      <c r="AZ2018" s="14"/>
      <c r="BA2018" s="14">
        <v>0</v>
      </c>
      <c r="BB2018" s="14"/>
      <c r="BC2018" s="14"/>
      <c r="BD2018" s="14"/>
      <c r="BE2018">
        <v>435</v>
      </c>
    </row>
    <row r="2019" spans="1:57" x14ac:dyDescent="0.25">
      <c r="A2019" s="2" t="s">
        <v>84</v>
      </c>
      <c r="B2019" s="31">
        <v>33613</v>
      </c>
      <c r="C2019" s="11"/>
      <c r="Q2019" s="14"/>
      <c r="R2019" s="14">
        <v>2084.25</v>
      </c>
      <c r="S2019" s="14">
        <v>985</v>
      </c>
      <c r="T2019" s="14">
        <v>2.0150000000000001E-2</v>
      </c>
      <c r="U2019" s="14">
        <v>19.826074999999999</v>
      </c>
      <c r="V2019"/>
      <c r="AA2019" s="14">
        <v>756.14796850731909</v>
      </c>
      <c r="AE2019" s="14"/>
      <c r="AF2019" s="14"/>
      <c r="AG2019" s="14"/>
      <c r="AK2019" s="14">
        <v>0</v>
      </c>
      <c r="AL2019" s="14"/>
      <c r="AM2019" s="14"/>
      <c r="AN2019" s="14"/>
      <c r="AO2019" s="14"/>
      <c r="AP2019" s="14"/>
      <c r="AW2019">
        <v>19.847750000000001</v>
      </c>
      <c r="AY2019" s="14">
        <v>228.85203149268096</v>
      </c>
      <c r="AZ2019" s="14"/>
      <c r="BA2019" s="14">
        <v>0</v>
      </c>
      <c r="BB2019" s="14"/>
      <c r="BC2019" s="14"/>
      <c r="BD2019" s="14"/>
      <c r="BE2019">
        <v>582.5</v>
      </c>
    </row>
    <row r="2020" spans="1:57" x14ac:dyDescent="0.25">
      <c r="A2020" s="2" t="s">
        <v>84</v>
      </c>
      <c r="B2020" s="31">
        <v>33616</v>
      </c>
      <c r="C2020" s="11"/>
      <c r="E2020">
        <v>214.59</v>
      </c>
      <c r="F2020">
        <v>7.85E-2</v>
      </c>
      <c r="G2020">
        <v>7.4300000000000005E-2</v>
      </c>
      <c r="H2020">
        <v>6.2E-2</v>
      </c>
      <c r="I2020">
        <v>8.9899999999999994E-2</v>
      </c>
      <c r="J2020">
        <v>0.15715000000000001</v>
      </c>
      <c r="K2020">
        <v>0.17105000000000001</v>
      </c>
      <c r="L2020">
        <v>0.27429999999999999</v>
      </c>
      <c r="M2020">
        <v>0.16575000000000001</v>
      </c>
      <c r="Q2020" s="14"/>
      <c r="R2020" s="14"/>
      <c r="S2020" s="14"/>
      <c r="T2020" s="14"/>
      <c r="U2020" s="14"/>
      <c r="V2020"/>
      <c r="AA2020" s="14"/>
      <c r="AE2020" s="14"/>
      <c r="AF2020" s="14"/>
      <c r="AG2020" s="14"/>
      <c r="AK2020" s="14"/>
      <c r="AL2020" s="14"/>
      <c r="AM2020" s="14"/>
      <c r="AN2020" s="14"/>
      <c r="AO2020" s="14"/>
      <c r="AP2020" s="14"/>
      <c r="AY2020" s="14"/>
      <c r="AZ2020" s="14"/>
      <c r="BA2020" s="14"/>
      <c r="BB2020" s="14"/>
      <c r="BC2020" s="14"/>
      <c r="BD2020" s="14"/>
    </row>
    <row r="2021" spans="1:57" x14ac:dyDescent="0.25">
      <c r="A2021" s="2" t="s">
        <v>84</v>
      </c>
      <c r="B2021" s="31">
        <v>33618</v>
      </c>
      <c r="C2021" s="11"/>
      <c r="Q2021" s="14"/>
      <c r="R2021" s="14"/>
      <c r="S2021" s="14"/>
      <c r="T2021" s="14"/>
      <c r="U2021" s="14"/>
      <c r="V2021"/>
      <c r="AA2021" s="14">
        <v>0</v>
      </c>
      <c r="AE2021" s="14"/>
      <c r="AF2021" s="14"/>
      <c r="AG2021" s="14"/>
      <c r="AK2021" s="14"/>
      <c r="AL2021" s="14"/>
      <c r="AM2021" s="14"/>
      <c r="AN2021" s="14"/>
      <c r="AO2021" s="14"/>
      <c r="AP2021" s="14"/>
      <c r="AY2021" s="14">
        <v>228.85203149268096</v>
      </c>
      <c r="AZ2021" s="14"/>
      <c r="BA2021" s="14"/>
      <c r="BB2021" s="14"/>
      <c r="BC2021" s="14"/>
      <c r="BD2021" s="14"/>
    </row>
    <row r="2022" spans="1:57" x14ac:dyDescent="0.25">
      <c r="A2022" s="2" t="s">
        <v>84</v>
      </c>
      <c r="B2022" s="31">
        <v>33623</v>
      </c>
      <c r="C2022" s="11" t="s">
        <v>833</v>
      </c>
      <c r="E2022">
        <v>221.83</v>
      </c>
      <c r="F2022">
        <v>0.1105</v>
      </c>
      <c r="G2022">
        <v>7.4300000000000005E-2</v>
      </c>
      <c r="H2022">
        <v>6.3500000000000001E-2</v>
      </c>
      <c r="I2022">
        <v>9.425E-2</v>
      </c>
      <c r="J2022">
        <v>0.15909999999999999</v>
      </c>
      <c r="K2022">
        <v>0.1721</v>
      </c>
      <c r="L2022">
        <v>0.27434999999999998</v>
      </c>
      <c r="M2022">
        <v>0.16105</v>
      </c>
      <c r="Q2022" s="14"/>
      <c r="R2022" s="29">
        <v>1569.5531299082804</v>
      </c>
      <c r="S2022" s="14"/>
      <c r="T2022" s="14"/>
      <c r="U2022" s="14"/>
      <c r="V2022"/>
      <c r="W2022">
        <v>3.2905469999999999E-2</v>
      </c>
      <c r="Y2022">
        <v>16488.840823950282</v>
      </c>
      <c r="AA2022">
        <v>542.57305706727129</v>
      </c>
      <c r="AE2022" s="14"/>
      <c r="AF2022" s="14"/>
      <c r="AG2022" s="14"/>
      <c r="AK2022" s="14"/>
      <c r="AL2022" s="14"/>
      <c r="AM2022" s="14"/>
      <c r="AN2022" s="14"/>
      <c r="AO2022" s="14"/>
      <c r="AP2022" s="14"/>
      <c r="AQ2022" t="s">
        <v>925</v>
      </c>
      <c r="AY2022" s="14"/>
      <c r="AZ2022" s="14"/>
      <c r="BA2022" s="14"/>
      <c r="BB2022" s="14"/>
      <c r="BC2022" s="14"/>
      <c r="BD2022" s="14"/>
    </row>
    <row r="2023" spans="1:57" x14ac:dyDescent="0.25">
      <c r="A2023" s="2" t="s">
        <v>85</v>
      </c>
      <c r="B2023" s="31">
        <v>33483</v>
      </c>
      <c r="C2023" s="11"/>
      <c r="E2023">
        <v>417.13</v>
      </c>
      <c r="F2023">
        <v>0.28100000000000003</v>
      </c>
      <c r="G2023">
        <v>0.27850000000000003</v>
      </c>
      <c r="H2023">
        <v>0.27539999999999998</v>
      </c>
      <c r="I2023">
        <v>0.26979999999999998</v>
      </c>
      <c r="J2023">
        <v>0.252</v>
      </c>
      <c r="K2023">
        <v>0.26715</v>
      </c>
      <c r="L2023">
        <v>0.26229999999999998</v>
      </c>
      <c r="M2023">
        <v>0.19950000000000001</v>
      </c>
      <c r="Q2023" s="14"/>
      <c r="R2023" s="14"/>
      <c r="S2023" s="14"/>
      <c r="T2023" s="14"/>
      <c r="U2023" s="14"/>
      <c r="V2023"/>
      <c r="AA2023" s="14"/>
      <c r="AE2023" s="14"/>
      <c r="AF2023" s="14"/>
      <c r="AG2023" s="14"/>
      <c r="AK2023" s="14"/>
      <c r="AL2023" s="14"/>
      <c r="AM2023" s="14"/>
      <c r="AN2023" s="14"/>
      <c r="AO2023" s="14"/>
      <c r="AP2023" s="14"/>
      <c r="AY2023" s="14"/>
      <c r="AZ2023" s="14"/>
      <c r="BA2023" s="14"/>
      <c r="BB2023" s="14"/>
      <c r="BC2023" s="14"/>
      <c r="BD2023" s="14"/>
    </row>
    <row r="2024" spans="1:57" x14ac:dyDescent="0.25">
      <c r="A2024" s="2" t="s">
        <v>85</v>
      </c>
      <c r="B2024" s="31">
        <v>33491</v>
      </c>
      <c r="C2024" s="11"/>
      <c r="E2024">
        <v>419.04</v>
      </c>
      <c r="F2024">
        <v>0.29049999999999998</v>
      </c>
      <c r="G2024">
        <v>0.27925</v>
      </c>
      <c r="H2024">
        <v>0.27729999999999999</v>
      </c>
      <c r="I2024">
        <v>0.27310000000000001</v>
      </c>
      <c r="J2024">
        <v>0.25004999999999999</v>
      </c>
      <c r="K2024">
        <v>0.26315</v>
      </c>
      <c r="L2024">
        <v>0.26095000000000002</v>
      </c>
      <c r="M2024">
        <v>0.2009</v>
      </c>
      <c r="Q2024" s="14"/>
      <c r="R2024" s="14"/>
      <c r="S2024" s="14"/>
      <c r="T2024" s="14"/>
      <c r="U2024" s="14"/>
      <c r="V2024"/>
      <c r="AA2024" s="14"/>
      <c r="AE2024" s="14"/>
      <c r="AF2024" s="14"/>
      <c r="AG2024" s="14"/>
      <c r="AK2024" s="14"/>
      <c r="AL2024" s="14"/>
      <c r="AM2024" s="14"/>
      <c r="AN2024" s="14"/>
      <c r="AO2024" s="14"/>
      <c r="AP2024" s="14"/>
      <c r="AY2024" s="14"/>
      <c r="AZ2024" s="14"/>
      <c r="BA2024" s="14"/>
      <c r="BB2024" s="14"/>
      <c r="BC2024" s="14"/>
      <c r="BD2024" s="14"/>
    </row>
    <row r="2025" spans="1:57" x14ac:dyDescent="0.25">
      <c r="A2025" s="2" t="s">
        <v>85</v>
      </c>
      <c r="B2025" s="31">
        <v>33497</v>
      </c>
      <c r="C2025" s="11"/>
      <c r="E2025">
        <v>421.90999999999997</v>
      </c>
      <c r="F2025">
        <v>0.29799999999999999</v>
      </c>
      <c r="G2025">
        <v>0.28075</v>
      </c>
      <c r="H2025">
        <v>0.28125</v>
      </c>
      <c r="I2025">
        <v>0.27165</v>
      </c>
      <c r="J2025">
        <v>0.25195000000000001</v>
      </c>
      <c r="K2025">
        <v>0.26334999999999997</v>
      </c>
      <c r="L2025">
        <v>0.26200000000000001</v>
      </c>
      <c r="M2025">
        <v>0.2006</v>
      </c>
      <c r="Q2025" s="14"/>
      <c r="R2025" s="14"/>
      <c r="S2025" s="14"/>
      <c r="T2025" s="14"/>
      <c r="U2025" s="14"/>
      <c r="V2025"/>
      <c r="AA2025" s="14"/>
      <c r="AE2025" s="14"/>
      <c r="AF2025" s="14"/>
      <c r="AG2025" s="14"/>
      <c r="AK2025" s="14"/>
      <c r="AL2025" s="14"/>
      <c r="AM2025" s="14"/>
      <c r="AN2025" s="14"/>
      <c r="AO2025" s="14"/>
      <c r="AP2025" s="14"/>
      <c r="AY2025" s="14"/>
      <c r="AZ2025" s="14"/>
      <c r="BA2025" s="14"/>
      <c r="BB2025" s="14"/>
      <c r="BC2025" s="14"/>
      <c r="BD2025" s="14"/>
    </row>
    <row r="2026" spans="1:57" x14ac:dyDescent="0.25">
      <c r="A2026" s="2" t="s">
        <v>85</v>
      </c>
      <c r="B2026" s="31">
        <v>33504</v>
      </c>
      <c r="C2026" s="11"/>
      <c r="E2026">
        <v>420.97000000000008</v>
      </c>
      <c r="F2026">
        <v>0.29699999999999999</v>
      </c>
      <c r="G2026">
        <v>0.28015000000000001</v>
      </c>
      <c r="H2026">
        <v>0.28070000000000001</v>
      </c>
      <c r="I2026">
        <v>0.27115</v>
      </c>
      <c r="J2026">
        <v>0.25140000000000001</v>
      </c>
      <c r="K2026">
        <v>0.26279999999999998</v>
      </c>
      <c r="L2026">
        <v>0.26145000000000002</v>
      </c>
      <c r="M2026">
        <v>0.20019999999999999</v>
      </c>
      <c r="Q2026" s="14"/>
      <c r="R2026" s="14"/>
      <c r="S2026" s="14"/>
      <c r="T2026" s="14"/>
      <c r="U2026" s="14"/>
      <c r="V2026"/>
      <c r="AA2026" s="14"/>
      <c r="AE2026" s="14"/>
      <c r="AF2026" s="14"/>
      <c r="AG2026" s="14"/>
      <c r="AK2026" s="14"/>
      <c r="AL2026" s="14"/>
      <c r="AM2026" s="14"/>
      <c r="AN2026" s="14"/>
      <c r="AO2026" s="14"/>
      <c r="AP2026" s="14"/>
      <c r="AY2026" s="14"/>
      <c r="AZ2026" s="14"/>
      <c r="BA2026" s="14"/>
      <c r="BB2026" s="14"/>
      <c r="BC2026" s="14"/>
      <c r="BD2026" s="14"/>
    </row>
    <row r="2027" spans="1:57" x14ac:dyDescent="0.25">
      <c r="A2027" s="2" t="s">
        <v>85</v>
      </c>
      <c r="B2027" s="31">
        <v>33505</v>
      </c>
      <c r="C2027" s="11"/>
      <c r="Q2027" s="14"/>
      <c r="R2027" s="14">
        <v>182.97500000000002</v>
      </c>
      <c r="S2027" s="14"/>
      <c r="T2027" s="14"/>
      <c r="U2027" s="14"/>
      <c r="V2027"/>
      <c r="AA2027" s="14"/>
      <c r="AE2027" s="14"/>
      <c r="AF2027" s="14"/>
      <c r="AG2027" s="14"/>
      <c r="AJ2027">
        <v>2.8457006480000002</v>
      </c>
      <c r="AK2027" s="14"/>
      <c r="AL2027" s="14"/>
      <c r="AM2027" s="14">
        <v>114.11545366964444</v>
      </c>
      <c r="AN2027" s="14"/>
      <c r="AO2027" s="14"/>
      <c r="AP2027" s="14">
        <v>249.56660412757975</v>
      </c>
      <c r="AV2027">
        <v>207.5</v>
      </c>
      <c r="AY2027" s="14"/>
      <c r="AZ2027" s="14"/>
      <c r="BA2027" s="14"/>
      <c r="BB2027" s="14"/>
      <c r="BC2027" s="14"/>
      <c r="BD2027" s="14">
        <v>68.859546330355585</v>
      </c>
      <c r="BE2027">
        <v>625</v>
      </c>
    </row>
    <row r="2028" spans="1:57" x14ac:dyDescent="0.25">
      <c r="A2028" s="2" t="s">
        <v>85</v>
      </c>
      <c r="B2028" s="31">
        <v>33512</v>
      </c>
      <c r="C2028" s="11"/>
      <c r="E2028">
        <v>397.71999999999997</v>
      </c>
      <c r="F2028">
        <v>0.2445</v>
      </c>
      <c r="G2028">
        <v>0.25505</v>
      </c>
      <c r="H2028">
        <v>0.26524999999999999</v>
      </c>
      <c r="I2028">
        <v>0.26469999999999999</v>
      </c>
      <c r="J2028">
        <v>0.24390000000000001</v>
      </c>
      <c r="K2028">
        <v>0.25895000000000001</v>
      </c>
      <c r="L2028">
        <v>0.25774999999999998</v>
      </c>
      <c r="M2028">
        <v>0.19850000000000001</v>
      </c>
      <c r="Q2028" s="14"/>
      <c r="R2028" s="14"/>
      <c r="S2028" s="14"/>
      <c r="T2028" s="14"/>
      <c r="U2028" s="14"/>
      <c r="V2028"/>
      <c r="AA2028" s="14"/>
      <c r="AE2028" s="14"/>
      <c r="AF2028" s="14"/>
      <c r="AG2028" s="14"/>
      <c r="AK2028" s="14"/>
      <c r="AL2028" s="14"/>
      <c r="AM2028" s="14"/>
      <c r="AN2028" s="14"/>
      <c r="AO2028" s="14"/>
      <c r="AP2028" s="14"/>
      <c r="AY2028" s="14"/>
      <c r="AZ2028" s="14"/>
      <c r="BA2028" s="14"/>
      <c r="BB2028" s="14"/>
      <c r="BC2028" s="14"/>
      <c r="BD2028" s="14"/>
    </row>
    <row r="2029" spans="1:57" x14ac:dyDescent="0.25">
      <c r="A2029" s="2" t="s">
        <v>85</v>
      </c>
      <c r="B2029" s="31">
        <v>33519</v>
      </c>
      <c r="C2029" s="11"/>
      <c r="E2029">
        <v>404.33</v>
      </c>
      <c r="F2029">
        <v>0.27650000000000002</v>
      </c>
      <c r="G2029">
        <v>0.26029999999999998</v>
      </c>
      <c r="H2029">
        <v>0.26679999999999998</v>
      </c>
      <c r="I2029">
        <v>0.26279999999999998</v>
      </c>
      <c r="J2029">
        <v>0.24210000000000001</v>
      </c>
      <c r="K2029">
        <v>0.25985000000000003</v>
      </c>
      <c r="L2029">
        <v>0.25609999999999999</v>
      </c>
      <c r="M2029">
        <v>0.19719999999999999</v>
      </c>
      <c r="Q2029" s="14"/>
      <c r="R2029" s="14"/>
      <c r="S2029" s="14"/>
      <c r="T2029" s="14"/>
      <c r="U2029" s="14"/>
      <c r="V2029"/>
      <c r="AA2029" s="14"/>
      <c r="AE2029" s="14"/>
      <c r="AF2029" s="14"/>
      <c r="AG2029" s="14"/>
      <c r="AK2029" s="14"/>
      <c r="AL2029" s="14"/>
      <c r="AM2029" s="14"/>
      <c r="AN2029" s="14"/>
      <c r="AO2029" s="14"/>
      <c r="AP2029" s="14"/>
      <c r="AY2029" s="14"/>
      <c r="AZ2029" s="14"/>
      <c r="BA2029" s="14"/>
      <c r="BB2029" s="14"/>
      <c r="BC2029" s="14"/>
      <c r="BD2029" s="14"/>
    </row>
    <row r="2030" spans="1:57" x14ac:dyDescent="0.25">
      <c r="A2030" s="2" t="s">
        <v>85</v>
      </c>
      <c r="B2030" s="31">
        <v>33521</v>
      </c>
      <c r="C2030" s="11"/>
      <c r="Q2030" s="14"/>
      <c r="R2030" s="14">
        <v>414.42499999999995</v>
      </c>
      <c r="S2030" s="14"/>
      <c r="T2030" s="14"/>
      <c r="U2030" s="14"/>
      <c r="V2030"/>
      <c r="AA2030" s="14"/>
      <c r="AE2030" s="14"/>
      <c r="AF2030" s="14"/>
      <c r="AG2030" s="14"/>
      <c r="AJ2030">
        <v>7.1178980440000004</v>
      </c>
      <c r="AK2030" s="14"/>
      <c r="AL2030" s="14"/>
      <c r="AM2030" s="14">
        <v>233.17592776673294</v>
      </c>
      <c r="AN2030" s="14"/>
      <c r="AO2030" s="14"/>
      <c r="AP2030" s="14">
        <v>306.7815977742448</v>
      </c>
      <c r="AV2030">
        <v>275</v>
      </c>
      <c r="AY2030" s="14"/>
      <c r="AZ2030" s="14"/>
      <c r="BA2030" s="14"/>
      <c r="BB2030" s="14"/>
      <c r="BC2030" s="14"/>
      <c r="BD2030" s="14">
        <v>181.24907223326707</v>
      </c>
      <c r="BE2030">
        <v>802.5</v>
      </c>
    </row>
    <row r="2031" spans="1:57" x14ac:dyDescent="0.25">
      <c r="A2031" s="2" t="s">
        <v>85</v>
      </c>
      <c r="B2031" s="31">
        <v>33525</v>
      </c>
      <c r="C2031" s="11"/>
      <c r="E2031">
        <v>396.63999999999993</v>
      </c>
      <c r="F2031">
        <v>0.255</v>
      </c>
      <c r="G2031">
        <v>0.24970000000000001</v>
      </c>
      <c r="H2031">
        <v>0.25724999999999998</v>
      </c>
      <c r="I2031">
        <v>0.26114999999999999</v>
      </c>
      <c r="J2031">
        <v>0.2437</v>
      </c>
      <c r="K2031">
        <v>0.26155</v>
      </c>
      <c r="L2031">
        <v>0.25885000000000002</v>
      </c>
      <c r="M2031">
        <v>0.19600000000000001</v>
      </c>
      <c r="Q2031" s="14"/>
      <c r="R2031" s="14"/>
      <c r="S2031" s="14"/>
      <c r="T2031" s="14"/>
      <c r="U2031" s="14"/>
      <c r="V2031"/>
      <c r="AA2031" s="14"/>
      <c r="AE2031" s="14"/>
      <c r="AF2031" s="14"/>
      <c r="AG2031" s="14"/>
      <c r="AK2031" s="14"/>
      <c r="AL2031" s="14"/>
      <c r="AM2031" s="14"/>
      <c r="AN2031" s="14"/>
      <c r="AO2031" s="14"/>
      <c r="AP2031" s="14"/>
      <c r="AY2031" s="14"/>
      <c r="AZ2031" s="14"/>
      <c r="BA2031" s="14"/>
      <c r="BB2031" s="14"/>
      <c r="BC2031" s="14"/>
      <c r="BD2031" s="14"/>
    </row>
    <row r="2032" spans="1:57" x14ac:dyDescent="0.25">
      <c r="A2032" s="2" t="s">
        <v>85</v>
      </c>
      <c r="B2032" s="31">
        <v>33532</v>
      </c>
      <c r="C2032" s="11"/>
      <c r="E2032">
        <v>384.94</v>
      </c>
      <c r="F2032">
        <v>0.2455</v>
      </c>
      <c r="G2032">
        <v>0.23330000000000001</v>
      </c>
      <c r="H2032">
        <v>0.24565000000000001</v>
      </c>
      <c r="I2032">
        <v>0.25645000000000001</v>
      </c>
      <c r="J2032">
        <v>0.23644999999999999</v>
      </c>
      <c r="K2032">
        <v>0.25609999999999999</v>
      </c>
      <c r="L2032">
        <v>0.25535000000000002</v>
      </c>
      <c r="M2032">
        <v>0.19589999999999999</v>
      </c>
      <c r="Q2032" s="14"/>
      <c r="R2032" s="14"/>
      <c r="S2032" s="14"/>
      <c r="T2032" s="14"/>
      <c r="U2032" s="14"/>
      <c r="V2032"/>
      <c r="AA2032" s="14"/>
      <c r="AE2032" s="14"/>
      <c r="AF2032" s="14"/>
      <c r="AG2032" s="14"/>
      <c r="AK2032" s="14"/>
      <c r="AL2032" s="14"/>
      <c r="AM2032" s="14"/>
      <c r="AN2032" s="14"/>
      <c r="AO2032" s="14"/>
      <c r="AP2032" s="14"/>
      <c r="AY2032" s="14"/>
      <c r="AZ2032" s="14"/>
      <c r="BA2032" s="14"/>
      <c r="BB2032" s="14"/>
      <c r="BC2032" s="14"/>
      <c r="BD2032" s="14"/>
    </row>
    <row r="2033" spans="1:57" x14ac:dyDescent="0.25">
      <c r="A2033" s="2" t="s">
        <v>85</v>
      </c>
      <c r="B2033" s="31">
        <v>33533</v>
      </c>
      <c r="C2033" s="11"/>
      <c r="Q2033" s="14"/>
      <c r="R2033" s="14">
        <v>682.15000000000009</v>
      </c>
      <c r="S2033" s="14"/>
      <c r="T2033" s="14"/>
      <c r="U2033" s="14"/>
      <c r="V2033"/>
      <c r="AA2033" s="14"/>
      <c r="AE2033" s="14"/>
      <c r="AF2033" s="14"/>
      <c r="AG2033" s="14"/>
      <c r="AJ2033">
        <v>8.477960199</v>
      </c>
      <c r="AK2033" s="14"/>
      <c r="AL2033" s="14"/>
      <c r="AM2033" s="14">
        <v>318.76368308721203</v>
      </c>
      <c r="AN2033" s="14"/>
      <c r="AO2033" s="14"/>
      <c r="AP2033" s="14">
        <v>266.20670995670991</v>
      </c>
      <c r="AV2033">
        <v>235</v>
      </c>
      <c r="AY2033" s="14"/>
      <c r="AZ2033" s="14"/>
      <c r="BA2033" s="14"/>
      <c r="BB2033" s="14"/>
      <c r="BC2033" s="14"/>
      <c r="BD2033" s="14">
        <v>363.38631691278812</v>
      </c>
      <c r="BE2033">
        <v>785</v>
      </c>
    </row>
    <row r="2034" spans="1:57" x14ac:dyDescent="0.25">
      <c r="A2034" s="2" t="s">
        <v>85</v>
      </c>
      <c r="B2034" s="31">
        <v>33540</v>
      </c>
      <c r="C2034" s="11"/>
      <c r="E2034">
        <v>389.71999999999997</v>
      </c>
      <c r="F2034">
        <v>0.26150000000000001</v>
      </c>
      <c r="G2034">
        <v>0.25535000000000002</v>
      </c>
      <c r="H2034">
        <v>0.253</v>
      </c>
      <c r="I2034">
        <v>0.2465</v>
      </c>
      <c r="J2034">
        <v>0.23194999999999999</v>
      </c>
      <c r="K2034">
        <v>0.25474999999999998</v>
      </c>
      <c r="L2034">
        <v>0.25269999999999998</v>
      </c>
      <c r="M2034">
        <v>0.19284999999999999</v>
      </c>
      <c r="Q2034" s="14"/>
      <c r="R2034" s="14"/>
      <c r="S2034" s="14"/>
      <c r="T2034" s="14"/>
      <c r="U2034" s="14"/>
      <c r="V2034"/>
      <c r="AA2034" s="14"/>
      <c r="AE2034" s="14"/>
      <c r="AF2034" s="14"/>
      <c r="AG2034" s="14"/>
      <c r="AK2034" s="14"/>
      <c r="AL2034" s="14"/>
      <c r="AM2034" s="14"/>
      <c r="AN2034" s="14"/>
      <c r="AO2034" s="14"/>
      <c r="AP2034" s="14"/>
      <c r="AY2034" s="14"/>
      <c r="AZ2034" s="14"/>
      <c r="BA2034" s="14"/>
      <c r="BB2034" s="14"/>
      <c r="BC2034" s="14"/>
      <c r="BD2034" s="14"/>
    </row>
    <row r="2035" spans="1:57" x14ac:dyDescent="0.25">
      <c r="A2035" s="2" t="s">
        <v>85</v>
      </c>
      <c r="B2035" s="31">
        <v>33546</v>
      </c>
      <c r="C2035" s="11"/>
      <c r="E2035">
        <v>403.32000000000005</v>
      </c>
      <c r="F2035">
        <v>0.28999999999999998</v>
      </c>
      <c r="G2035">
        <v>0.27550000000000002</v>
      </c>
      <c r="H2035">
        <v>0.26869999999999999</v>
      </c>
      <c r="I2035">
        <v>0.25414999999999999</v>
      </c>
      <c r="J2035">
        <v>0.22770000000000001</v>
      </c>
      <c r="K2035">
        <v>0.25045000000000001</v>
      </c>
      <c r="L2035">
        <v>0.25474999999999998</v>
      </c>
      <c r="M2035">
        <v>0.19535</v>
      </c>
      <c r="Q2035" s="14"/>
      <c r="R2035" s="14"/>
      <c r="S2035" s="14"/>
      <c r="T2035" s="14"/>
      <c r="U2035" s="14"/>
      <c r="V2035"/>
      <c r="AA2035" s="14"/>
      <c r="AE2035" s="14"/>
      <c r="AF2035" s="14"/>
      <c r="AG2035" s="14"/>
      <c r="AK2035" s="14"/>
      <c r="AL2035" s="14"/>
      <c r="AM2035" s="14"/>
      <c r="AN2035" s="14"/>
      <c r="AO2035" s="14"/>
      <c r="AP2035" s="14"/>
      <c r="AY2035" s="14"/>
      <c r="AZ2035" s="14"/>
      <c r="BA2035" s="14"/>
      <c r="BB2035" s="14"/>
      <c r="BC2035" s="14"/>
      <c r="BD2035" s="14"/>
    </row>
    <row r="2036" spans="1:57" x14ac:dyDescent="0.25">
      <c r="A2036" s="2" t="s">
        <v>85</v>
      </c>
      <c r="B2036" s="31">
        <v>33547</v>
      </c>
      <c r="C2036" s="11"/>
      <c r="Q2036" s="14">
        <v>20.613440000000001</v>
      </c>
      <c r="R2036" s="14">
        <v>824.57499999999993</v>
      </c>
      <c r="S2036" s="14"/>
      <c r="T2036" s="14"/>
      <c r="U2036" s="14"/>
      <c r="V2036"/>
      <c r="AA2036" s="14"/>
      <c r="AE2036" s="14"/>
      <c r="AF2036" s="14"/>
      <c r="AG2036" s="14">
        <v>4</v>
      </c>
      <c r="AJ2036">
        <v>7.7585468090000003</v>
      </c>
      <c r="AK2036" s="14"/>
      <c r="AL2036" s="14"/>
      <c r="AM2036" s="14">
        <v>302.11982068583791</v>
      </c>
      <c r="AN2036" s="14"/>
      <c r="AO2036" s="14"/>
      <c r="AP2036" s="14">
        <v>258.87362436250947</v>
      </c>
      <c r="AV2036">
        <v>190</v>
      </c>
      <c r="AY2036" s="14"/>
      <c r="AZ2036" s="14"/>
      <c r="BA2036" s="14"/>
      <c r="BB2036" s="14"/>
      <c r="BC2036" s="14"/>
      <c r="BD2036" s="14">
        <v>518.45517931416202</v>
      </c>
      <c r="BE2036">
        <v>622.5</v>
      </c>
    </row>
    <row r="2037" spans="1:57" x14ac:dyDescent="0.25">
      <c r="A2037" s="2" t="s">
        <v>85</v>
      </c>
      <c r="B2037" s="31">
        <v>33553</v>
      </c>
      <c r="C2037" s="11"/>
      <c r="E2037">
        <v>399.34</v>
      </c>
      <c r="F2037">
        <v>0.27600000000000002</v>
      </c>
      <c r="G2037">
        <v>0.26465</v>
      </c>
      <c r="H2037">
        <v>0.27039999999999997</v>
      </c>
      <c r="I2037">
        <v>0.25474999999999998</v>
      </c>
      <c r="J2037">
        <v>0.23430000000000001</v>
      </c>
      <c r="K2037">
        <v>0.25040000000000001</v>
      </c>
      <c r="L2037">
        <v>0.25214999999999999</v>
      </c>
      <c r="M2037">
        <v>0.19405</v>
      </c>
      <c r="Q2037" s="14"/>
      <c r="R2037" s="14"/>
      <c r="S2037" s="14"/>
      <c r="T2037" s="14"/>
      <c r="U2037" s="14"/>
      <c r="V2037"/>
      <c r="AA2037" s="14"/>
      <c r="AE2037" s="14"/>
      <c r="AF2037" s="14"/>
      <c r="AG2037" s="14"/>
      <c r="AK2037" s="14"/>
      <c r="AL2037" s="14"/>
      <c r="AM2037" s="14"/>
      <c r="AN2037" s="14"/>
      <c r="AO2037" s="14"/>
      <c r="AP2037" s="14"/>
      <c r="AY2037" s="14"/>
      <c r="AZ2037" s="14"/>
      <c r="BA2037" s="14"/>
      <c r="BB2037" s="14"/>
      <c r="BC2037" s="14"/>
      <c r="BD2037" s="14"/>
    </row>
    <row r="2038" spans="1:57" x14ac:dyDescent="0.25">
      <c r="A2038" s="2" t="s">
        <v>85</v>
      </c>
      <c r="B2038" s="31">
        <v>33560</v>
      </c>
      <c r="C2038" s="11"/>
      <c r="E2038">
        <v>362.86</v>
      </c>
      <c r="F2038">
        <v>0.19950000000000001</v>
      </c>
      <c r="G2038">
        <v>0.21049999999999999</v>
      </c>
      <c r="H2038">
        <v>0.23344999999999999</v>
      </c>
      <c r="I2038">
        <v>0.24199999999999999</v>
      </c>
      <c r="J2038">
        <v>0.22764999999999999</v>
      </c>
      <c r="K2038">
        <v>0.24959999999999999</v>
      </c>
      <c r="L2038">
        <v>0.25509999999999999</v>
      </c>
      <c r="M2038">
        <v>0.19650000000000001</v>
      </c>
      <c r="Q2038" s="14"/>
      <c r="R2038" s="14"/>
      <c r="S2038" s="14"/>
      <c r="T2038" s="14"/>
      <c r="U2038" s="14"/>
      <c r="V2038"/>
      <c r="AA2038" s="14"/>
      <c r="AE2038" s="14"/>
      <c r="AF2038" s="14"/>
      <c r="AG2038" s="14"/>
      <c r="AK2038" s="14"/>
      <c r="AL2038" s="14"/>
      <c r="AM2038" s="14"/>
      <c r="AN2038" s="14"/>
      <c r="AO2038" s="14"/>
      <c r="AP2038" s="14"/>
      <c r="AY2038" s="14"/>
      <c r="AZ2038" s="14"/>
      <c r="BA2038" s="14"/>
      <c r="BB2038" s="14"/>
      <c r="BC2038" s="14"/>
      <c r="BD2038" s="14"/>
    </row>
    <row r="2039" spans="1:57" x14ac:dyDescent="0.25">
      <c r="A2039" s="2" t="s">
        <v>85</v>
      </c>
      <c r="B2039" s="31">
        <v>33561</v>
      </c>
      <c r="C2039" s="11"/>
      <c r="Q2039" s="14">
        <v>21.055835534043929</v>
      </c>
      <c r="R2039" s="14">
        <v>1647.4749999999999</v>
      </c>
      <c r="S2039" s="14">
        <v>240.75</v>
      </c>
      <c r="T2039" s="14">
        <v>1.6500000000000001E-2</v>
      </c>
      <c r="U2039" s="14">
        <v>3.9856400000000001</v>
      </c>
      <c r="V2039"/>
      <c r="AA2039" s="14">
        <v>11.091188166789678</v>
      </c>
      <c r="AE2039" s="14">
        <v>0.8</v>
      </c>
      <c r="AF2039" s="14">
        <v>4.6050000000000001E-2</v>
      </c>
      <c r="AG2039" s="14">
        <v>5.75</v>
      </c>
      <c r="AJ2039">
        <v>8.0739999999999998</v>
      </c>
      <c r="AK2039" s="14">
        <v>3.0550000000000001E-2</v>
      </c>
      <c r="AL2039" s="14">
        <v>10.125291420314602</v>
      </c>
      <c r="AM2039" s="14">
        <v>331.46172563629386</v>
      </c>
      <c r="AN2039" s="14"/>
      <c r="AO2039" s="14"/>
      <c r="AP2039" s="14">
        <v>243.59583789704271</v>
      </c>
      <c r="AV2039">
        <v>225</v>
      </c>
      <c r="AW2039">
        <v>3.972375</v>
      </c>
      <c r="AY2039" s="14">
        <v>237.51762366642063</v>
      </c>
      <c r="AZ2039" s="14"/>
      <c r="BA2039" s="14">
        <v>6.7500000000000008E-3</v>
      </c>
      <c r="BB2039" s="14">
        <v>7.1561452526636238</v>
      </c>
      <c r="BC2039" s="14"/>
      <c r="BD2039" s="14">
        <v>1069.5132743637062</v>
      </c>
      <c r="BE2039">
        <v>710</v>
      </c>
    </row>
    <row r="2040" spans="1:57" x14ac:dyDescent="0.25">
      <c r="A2040" s="2" t="s">
        <v>85</v>
      </c>
      <c r="B2040" s="31">
        <v>33568</v>
      </c>
      <c r="C2040" s="11"/>
      <c r="Q2040" s="14">
        <v>22.050172577866924</v>
      </c>
      <c r="R2040" s="14">
        <v>1689.1750000000002</v>
      </c>
      <c r="S2040" s="14">
        <v>268.7</v>
      </c>
      <c r="T2040" s="14">
        <v>1.4499999999999999E-2</v>
      </c>
      <c r="U2040" s="14">
        <v>3.89412</v>
      </c>
      <c r="V2040"/>
      <c r="AA2040" s="14">
        <v>31.18237633357937</v>
      </c>
      <c r="AE2040" s="14">
        <v>0.9</v>
      </c>
      <c r="AF2040" s="14">
        <v>8.1855000000000136E-2</v>
      </c>
      <c r="AG2040" s="14">
        <v>9.1000000000000227</v>
      </c>
      <c r="AJ2040">
        <v>6.4249999999999998</v>
      </c>
      <c r="AK2040" s="14">
        <v>2.9600000000000001E-2</v>
      </c>
      <c r="AL2040" s="14">
        <v>8.3737459429733381</v>
      </c>
      <c r="AM2040" s="14">
        <v>281.41328212231781</v>
      </c>
      <c r="AN2040" s="14"/>
      <c r="AO2040" s="14"/>
      <c r="AP2040" s="14">
        <v>226.67288723007198</v>
      </c>
      <c r="AV2040">
        <v>247.5</v>
      </c>
      <c r="AW2040">
        <v>3.89615</v>
      </c>
      <c r="AY2040" s="14">
        <v>237.51762366642063</v>
      </c>
      <c r="AZ2040" s="14"/>
      <c r="BA2040" s="14">
        <v>8.8999999999999999E-3</v>
      </c>
      <c r="BB2040" s="14">
        <v>10.182778996958641</v>
      </c>
      <c r="BC2040" s="14"/>
      <c r="BD2040" s="14">
        <v>1129.9617178776823</v>
      </c>
      <c r="BE2040">
        <v>647.5</v>
      </c>
    </row>
    <row r="2041" spans="1:57" x14ac:dyDescent="0.25">
      <c r="A2041" s="2" t="s">
        <v>85</v>
      </c>
      <c r="B2041" s="31">
        <v>33574</v>
      </c>
      <c r="C2041" s="11"/>
      <c r="E2041">
        <v>296.20999999999998</v>
      </c>
      <c r="F2041">
        <v>0.1135</v>
      </c>
      <c r="G2041">
        <v>0.15254999999999999</v>
      </c>
      <c r="H2041">
        <v>0.15915000000000001</v>
      </c>
      <c r="I2041">
        <v>0.1888</v>
      </c>
      <c r="J2041">
        <v>0.1991</v>
      </c>
      <c r="K2041">
        <v>0.23039999999999999</v>
      </c>
      <c r="L2041">
        <v>0.2442</v>
      </c>
      <c r="M2041">
        <v>0.19334999999999999</v>
      </c>
      <c r="Q2041" s="14">
        <v>22.352178063847262</v>
      </c>
      <c r="R2041" s="14">
        <v>1701.4749999999999</v>
      </c>
      <c r="S2041" s="14">
        <v>290.39999999999998</v>
      </c>
      <c r="T2041" s="14">
        <v>1.6250000000000001E-2</v>
      </c>
      <c r="U2041" s="14">
        <v>4.7570625</v>
      </c>
      <c r="V2041"/>
      <c r="AA2041" s="14">
        <v>52.882376333579344</v>
      </c>
      <c r="AE2041" s="14">
        <v>0.94499999999999995</v>
      </c>
      <c r="AF2041" s="14">
        <v>7.4534999999999393E-2</v>
      </c>
      <c r="AG2041" s="14">
        <v>7.3249999999999318</v>
      </c>
      <c r="AJ2041">
        <v>5.3730000000000002</v>
      </c>
      <c r="AK2041" s="14">
        <v>3.3250000000000002E-2</v>
      </c>
      <c r="AL2041" s="14">
        <v>8.8553084180311004</v>
      </c>
      <c r="AM2041" s="14">
        <v>268.18056585315622</v>
      </c>
      <c r="AN2041" s="14"/>
      <c r="AO2041" s="14"/>
      <c r="AP2041" s="14">
        <v>194.55968072257522</v>
      </c>
      <c r="AV2041">
        <v>272.5</v>
      </c>
      <c r="AW2041">
        <v>4.7190000000000003</v>
      </c>
      <c r="AY2041" s="14">
        <v>237.51762366642063</v>
      </c>
      <c r="AZ2041" s="14"/>
      <c r="BA2041" s="14">
        <v>8.1000000000000013E-3</v>
      </c>
      <c r="BB2041" s="14">
        <v>9.006380879929976</v>
      </c>
      <c r="BC2041" s="14"/>
      <c r="BD2041" s="14">
        <v>1135.5694341468438</v>
      </c>
      <c r="BE2041">
        <v>600</v>
      </c>
    </row>
    <row r="2042" spans="1:57" x14ac:dyDescent="0.25">
      <c r="A2042" s="2" t="s">
        <v>85</v>
      </c>
      <c r="B2042" s="31">
        <v>33581</v>
      </c>
      <c r="C2042" s="11"/>
      <c r="E2042">
        <v>281.39999999999998</v>
      </c>
      <c r="F2042">
        <v>0.11849999999999999</v>
      </c>
      <c r="G2042">
        <v>0.1474</v>
      </c>
      <c r="H2042">
        <v>0.1474</v>
      </c>
      <c r="I2042">
        <v>0.16435</v>
      </c>
      <c r="J2042">
        <v>0.18074999999999999</v>
      </c>
      <c r="K2042">
        <v>0.21834999999999999</v>
      </c>
      <c r="L2042">
        <v>0.2404</v>
      </c>
      <c r="M2042">
        <v>0.18984999999999999</v>
      </c>
      <c r="Q2042" s="14">
        <v>25.407744544694665</v>
      </c>
      <c r="R2042" s="14">
        <v>2266.4250000000002</v>
      </c>
      <c r="S2042" s="14">
        <v>433</v>
      </c>
      <c r="T2042" s="14">
        <v>1.5900000000000001E-2</v>
      </c>
      <c r="U2042" s="14">
        <v>6.8942000000000005</v>
      </c>
      <c r="V2042"/>
      <c r="AA2042" s="14">
        <v>195.48237633357937</v>
      </c>
      <c r="AE2042" s="14">
        <v>1.22</v>
      </c>
      <c r="AF2042" s="14">
        <v>0.10757499999999956</v>
      </c>
      <c r="AG2042" s="14">
        <v>9.0499999999999545</v>
      </c>
      <c r="AJ2042">
        <v>4.923</v>
      </c>
      <c r="AK2042" s="14">
        <v>3.0449999999999998E-2</v>
      </c>
      <c r="AL2042" s="14">
        <v>7.8080625161603097</v>
      </c>
      <c r="AM2042" s="14">
        <v>256.6763897866839</v>
      </c>
      <c r="AN2042" s="14"/>
      <c r="AO2042" s="14"/>
      <c r="AP2042" s="14">
        <v>193.4551656920078</v>
      </c>
      <c r="AV2042">
        <v>270</v>
      </c>
      <c r="AW2042">
        <v>6.8846999999999996</v>
      </c>
      <c r="AY2042" s="14">
        <v>237.51762366642063</v>
      </c>
      <c r="AZ2042" s="14"/>
      <c r="BA2042" s="14">
        <v>6.5999999999999991E-3</v>
      </c>
      <c r="BB2042" s="14">
        <v>10.391905025856495</v>
      </c>
      <c r="BC2042" s="14"/>
      <c r="BD2042" s="14">
        <v>1567.698610213316</v>
      </c>
      <c r="BE2042">
        <v>697.5</v>
      </c>
    </row>
    <row r="2043" spans="1:57" x14ac:dyDescent="0.25">
      <c r="A2043" s="2" t="s">
        <v>85</v>
      </c>
      <c r="B2043" s="31">
        <v>33585</v>
      </c>
      <c r="C2043" s="11"/>
      <c r="Q2043" s="14">
        <v>23.34649388290811</v>
      </c>
      <c r="R2043" s="14">
        <v>2056</v>
      </c>
      <c r="S2043" s="14">
        <v>456.25</v>
      </c>
      <c r="T2043" s="14">
        <v>1.7349999999999997E-2</v>
      </c>
      <c r="U2043" s="14">
        <v>7.9223499999999998</v>
      </c>
      <c r="V2043"/>
      <c r="AA2043" s="14">
        <v>218.73237633357937</v>
      </c>
      <c r="AE2043" s="14">
        <v>1.08</v>
      </c>
      <c r="AF2043" s="14">
        <v>0.14070999999999934</v>
      </c>
      <c r="AG2043" s="14">
        <v>13.074999999999932</v>
      </c>
      <c r="AJ2043">
        <v>4.5449999999999999</v>
      </c>
      <c r="AK2043" s="14">
        <v>2.955E-2</v>
      </c>
      <c r="AL2043" s="14">
        <v>6.5427317537632481</v>
      </c>
      <c r="AM2043" s="14">
        <v>221.18874060756258</v>
      </c>
      <c r="AN2043" s="14"/>
      <c r="AO2043" s="14"/>
      <c r="AP2043" s="14">
        <v>205.60839646673503</v>
      </c>
      <c r="AV2043">
        <v>252.5</v>
      </c>
      <c r="AW2043">
        <v>7.9159375000000001</v>
      </c>
      <c r="AY2043" s="14">
        <v>237.51762366642063</v>
      </c>
      <c r="AZ2043" s="14"/>
      <c r="BA2043" s="14">
        <v>6.3E-3</v>
      </c>
      <c r="BB2043" s="14">
        <v>8.5655019459740629</v>
      </c>
      <c r="BC2043" s="14"/>
      <c r="BD2043" s="14">
        <v>1365.4862593924374</v>
      </c>
      <c r="BE2043">
        <v>612.5</v>
      </c>
    </row>
    <row r="2044" spans="1:57" x14ac:dyDescent="0.25">
      <c r="A2044" s="2" t="s">
        <v>85</v>
      </c>
      <c r="B2044" s="31">
        <v>33588</v>
      </c>
      <c r="C2044" s="11"/>
      <c r="E2044">
        <v>260.31</v>
      </c>
      <c r="F2044">
        <v>9.5500000000000002E-2</v>
      </c>
      <c r="G2044">
        <v>0.1356</v>
      </c>
      <c r="H2044">
        <v>0.12845000000000001</v>
      </c>
      <c r="I2044">
        <v>0.13825000000000001</v>
      </c>
      <c r="J2044">
        <v>0.16925000000000001</v>
      </c>
      <c r="K2044">
        <v>0.20849999999999999</v>
      </c>
      <c r="L2044">
        <v>0.23830000000000001</v>
      </c>
      <c r="M2044">
        <v>0.18770000000000001</v>
      </c>
      <c r="Q2044" s="14"/>
      <c r="R2044" s="14"/>
      <c r="S2044" s="14"/>
      <c r="T2044" s="14"/>
      <c r="U2044" s="14"/>
      <c r="V2044"/>
      <c r="AA2044" s="14"/>
      <c r="AE2044" s="14"/>
      <c r="AF2044" s="14"/>
      <c r="AG2044" s="14"/>
      <c r="AK2044" s="14"/>
      <c r="AL2044" s="14"/>
      <c r="AM2044" s="14"/>
      <c r="AN2044" s="14"/>
      <c r="AO2044" s="14"/>
      <c r="AP2044" s="14"/>
      <c r="AY2044" s="14"/>
      <c r="AZ2044" s="14"/>
      <c r="BA2044" s="14"/>
      <c r="BB2044" s="14"/>
      <c r="BC2044" s="14"/>
      <c r="BD2044" s="14"/>
    </row>
    <row r="2045" spans="1:57" x14ac:dyDescent="0.25">
      <c r="A2045" s="2" t="s">
        <v>85</v>
      </c>
      <c r="B2045" s="31">
        <v>33590</v>
      </c>
      <c r="C2045" s="11"/>
      <c r="Q2045" s="14">
        <v>21.494029661449702</v>
      </c>
      <c r="R2045" s="14">
        <v>1863.675</v>
      </c>
      <c r="S2045" s="14">
        <v>463.5</v>
      </c>
      <c r="T2045" s="14">
        <v>1.6449999999999999E-2</v>
      </c>
      <c r="U2045" s="14">
        <v>7.6278000000000006</v>
      </c>
      <c r="V2045"/>
      <c r="AA2045" s="14">
        <v>225.9823763335794</v>
      </c>
      <c r="AE2045" s="14">
        <v>1.21</v>
      </c>
      <c r="AF2045" s="14">
        <v>0.13866999999999938</v>
      </c>
      <c r="AG2045" s="14">
        <v>11.199999999999932</v>
      </c>
      <c r="AJ2045">
        <v>4.0419999999999998</v>
      </c>
      <c r="AK2045" s="14">
        <v>2.8549999999999999E-2</v>
      </c>
      <c r="AL2045" s="14">
        <v>6.0084634912215087</v>
      </c>
      <c r="AM2045" s="14">
        <v>211.20578376569694</v>
      </c>
      <c r="AN2045" s="14"/>
      <c r="AO2045" s="14"/>
      <c r="AP2045" s="14">
        <v>190.1519379844961</v>
      </c>
      <c r="AW2045">
        <v>7.6245750000000001</v>
      </c>
      <c r="AY2045" s="14">
        <v>237.51762366642063</v>
      </c>
      <c r="AZ2045" s="14"/>
      <c r="BA2045" s="14">
        <v>6.4000000000000003E-3</v>
      </c>
      <c r="BB2045" s="14">
        <v>7.487820144077471</v>
      </c>
      <c r="BC2045" s="14"/>
      <c r="BD2045" s="14">
        <v>1177.7692162343028</v>
      </c>
      <c r="BE2045">
        <v>525</v>
      </c>
    </row>
    <row r="2046" spans="1:57" x14ac:dyDescent="0.25">
      <c r="A2046" s="2" t="s">
        <v>85</v>
      </c>
      <c r="B2046" s="31">
        <v>33595</v>
      </c>
      <c r="C2046" s="11"/>
      <c r="E2046">
        <v>238.12</v>
      </c>
      <c r="F2046">
        <v>9.2499999999999999E-2</v>
      </c>
      <c r="G2046">
        <v>0.11795</v>
      </c>
      <c r="H2046">
        <v>0.1027</v>
      </c>
      <c r="I2046">
        <v>0.10985</v>
      </c>
      <c r="J2046">
        <v>0.1525</v>
      </c>
      <c r="K2046">
        <v>0.19639999999999999</v>
      </c>
      <c r="L2046">
        <v>0.23185</v>
      </c>
      <c r="M2046">
        <v>0.18684999999999999</v>
      </c>
      <c r="Q2046" s="14">
        <v>20.027021623318426</v>
      </c>
      <c r="R2046" s="14">
        <v>1831.4</v>
      </c>
      <c r="S2046" s="14">
        <v>593</v>
      </c>
      <c r="T2046" s="14">
        <v>1.635E-2</v>
      </c>
      <c r="U2046" s="14">
        <v>9.4233750000000001</v>
      </c>
      <c r="V2046"/>
      <c r="AA2046" s="14">
        <v>355.4823763335794</v>
      </c>
      <c r="AE2046" s="14">
        <v>1.125</v>
      </c>
      <c r="AF2046" s="14">
        <v>0.2129324999999998</v>
      </c>
      <c r="AG2046" s="14">
        <v>18.649999999999977</v>
      </c>
      <c r="AJ2046">
        <v>2.08</v>
      </c>
      <c r="AK2046" s="14">
        <v>2.835E-2</v>
      </c>
      <c r="AL2046" s="14">
        <v>3.3392235529027494</v>
      </c>
      <c r="AM2046" s="14">
        <v>122.14435519009243</v>
      </c>
      <c r="AN2046" s="14"/>
      <c r="AO2046" s="14"/>
      <c r="AP2046" s="14">
        <v>153.68709069704855</v>
      </c>
      <c r="AW2046">
        <v>9.6955500000000008</v>
      </c>
      <c r="AY2046" s="14">
        <v>237.51762366642063</v>
      </c>
      <c r="AZ2046" s="14"/>
      <c r="BA2046" s="14">
        <v>6.1000000000000013E-3</v>
      </c>
      <c r="BB2046" s="14">
        <v>6.5894823012807464</v>
      </c>
      <c r="BC2046" s="14"/>
      <c r="BD2046" s="14">
        <v>1097.6056448099075</v>
      </c>
      <c r="BE2046">
        <v>515</v>
      </c>
    </row>
    <row r="2047" spans="1:57" x14ac:dyDescent="0.25">
      <c r="A2047" s="2" t="s">
        <v>85</v>
      </c>
      <c r="B2047" s="31">
        <v>33602</v>
      </c>
      <c r="C2047" s="11"/>
      <c r="E2047">
        <v>225.16</v>
      </c>
      <c r="F2047">
        <v>9.1999999999999998E-2</v>
      </c>
      <c r="G2047">
        <v>0.11165</v>
      </c>
      <c r="H2047">
        <v>9.5350000000000004E-2</v>
      </c>
      <c r="I2047">
        <v>9.8549999999999999E-2</v>
      </c>
      <c r="J2047">
        <v>0.13725000000000001</v>
      </c>
      <c r="K2047">
        <v>0.18290000000000001</v>
      </c>
      <c r="L2047">
        <v>0.22439999999999999</v>
      </c>
      <c r="M2047">
        <v>0.1837</v>
      </c>
      <c r="Q2047" s="14">
        <v>25.977473448619097</v>
      </c>
      <c r="R2047" s="14">
        <v>2186.3000000000002</v>
      </c>
      <c r="S2047" s="14">
        <v>858.25</v>
      </c>
      <c r="T2047" s="14">
        <v>1.8749999999999999E-2</v>
      </c>
      <c r="U2047" s="14">
        <v>16.104150000000001</v>
      </c>
      <c r="V2047"/>
      <c r="AA2047" s="14">
        <v>620.7323763335794</v>
      </c>
      <c r="AE2047" s="14">
        <v>1.1400000000000001</v>
      </c>
      <c r="AF2047" s="14">
        <v>0.30751000000000106</v>
      </c>
      <c r="AG2047" s="14">
        <v>27.150000000000091</v>
      </c>
      <c r="AJ2047">
        <v>1.35</v>
      </c>
      <c r="AK2047" s="14">
        <v>2.665E-2</v>
      </c>
      <c r="AL2047" s="14">
        <v>1.7823153553406677</v>
      </c>
      <c r="AM2047" s="14">
        <v>66.961470531605073</v>
      </c>
      <c r="AN2047" s="14"/>
      <c r="AO2047" s="14"/>
      <c r="AP2047" s="14">
        <v>201.57894736842104</v>
      </c>
      <c r="AW2047">
        <v>16.092187500000001</v>
      </c>
      <c r="AY2047" s="14">
        <v>237.51762366642063</v>
      </c>
      <c r="AZ2047" s="14"/>
      <c r="BA2047" s="14">
        <v>5.1000000000000004E-3</v>
      </c>
      <c r="BB2047" s="14">
        <v>6.2965813821374095</v>
      </c>
      <c r="BC2047" s="14"/>
      <c r="BD2047" s="14">
        <v>1233.938529468395</v>
      </c>
      <c r="BE2047">
        <v>572.5</v>
      </c>
    </row>
    <row r="2048" spans="1:57" x14ac:dyDescent="0.25">
      <c r="A2048" s="2" t="s">
        <v>85</v>
      </c>
      <c r="B2048" s="31">
        <v>33609</v>
      </c>
      <c r="C2048" s="11"/>
      <c r="E2048">
        <v>223.68</v>
      </c>
      <c r="F2048">
        <v>0.09</v>
      </c>
      <c r="G2048">
        <v>0.10929999999999999</v>
      </c>
      <c r="H2048">
        <v>9.4899999999999998E-2</v>
      </c>
      <c r="I2048">
        <v>9.69E-2</v>
      </c>
      <c r="J2048">
        <v>0.13569999999999999</v>
      </c>
      <c r="K2048">
        <v>0.1802</v>
      </c>
      <c r="L2048">
        <v>0.22585</v>
      </c>
      <c r="M2048">
        <v>0.18554999999999999</v>
      </c>
      <c r="Q2048" s="14">
        <v>24.421658215177001</v>
      </c>
      <c r="R2048" s="14">
        <v>2068.9</v>
      </c>
      <c r="S2048" s="14">
        <v>957.5</v>
      </c>
      <c r="T2048" s="14">
        <v>1.9449999999999999E-2</v>
      </c>
      <c r="U2048" s="14">
        <v>18.642800000000001</v>
      </c>
      <c r="V2048"/>
      <c r="AA2048" s="14">
        <v>719.9823763335794</v>
      </c>
      <c r="AE2048" s="14">
        <v>1.1000000000000001</v>
      </c>
      <c r="AF2048" s="14">
        <v>0.26605000000000034</v>
      </c>
      <c r="AG2048" s="14">
        <v>24.350000000000023</v>
      </c>
      <c r="AJ2048">
        <v>0.32600000000000001</v>
      </c>
      <c r="AK2048" s="14">
        <v>2.5000000000000001E-2</v>
      </c>
      <c r="AL2048" s="14">
        <v>0.36031777557100297</v>
      </c>
      <c r="AM2048" s="14">
        <v>18.84148460774578</v>
      </c>
      <c r="AN2048" s="14"/>
      <c r="AO2048" s="14"/>
      <c r="AP2048" s="14">
        <v>166.28477905073652</v>
      </c>
      <c r="AW2048">
        <v>18.623374999999999</v>
      </c>
      <c r="AY2048" s="14">
        <v>237.51762366642063</v>
      </c>
      <c r="AZ2048" s="14"/>
      <c r="BA2048" s="14">
        <v>3.3999999999999998E-3</v>
      </c>
      <c r="BB2048" s="14">
        <v>3.5075594960278051</v>
      </c>
      <c r="BC2048" s="14"/>
      <c r="BD2048" s="14">
        <v>1068.2085153922542</v>
      </c>
      <c r="BE2048">
        <v>500</v>
      </c>
    </row>
    <row r="2049" spans="1:57" x14ac:dyDescent="0.25">
      <c r="A2049" s="2" t="s">
        <v>85</v>
      </c>
      <c r="B2049" s="31">
        <v>33613</v>
      </c>
      <c r="C2049" s="11"/>
      <c r="Q2049" s="14"/>
      <c r="R2049" s="14">
        <v>2813</v>
      </c>
      <c r="S2049" s="14">
        <v>1402</v>
      </c>
      <c r="T2049" s="14">
        <v>0.02</v>
      </c>
      <c r="U2049" s="14">
        <v>28.209600000000002</v>
      </c>
      <c r="V2049"/>
      <c r="AA2049" s="14">
        <v>1164.4823763335794</v>
      </c>
      <c r="AE2049" s="14"/>
      <c r="AF2049" s="14"/>
      <c r="AG2049" s="14"/>
      <c r="AK2049" s="14">
        <v>0</v>
      </c>
      <c r="AL2049" s="14"/>
      <c r="AM2049" s="14"/>
      <c r="AN2049" s="14"/>
      <c r="AO2049" s="14"/>
      <c r="AP2049" s="14"/>
      <c r="AW2049">
        <v>28.04</v>
      </c>
      <c r="AY2049" s="14">
        <v>237.51762366642063</v>
      </c>
      <c r="AZ2049" s="14"/>
      <c r="BA2049" s="14">
        <v>0</v>
      </c>
      <c r="BB2049" s="14"/>
      <c r="BC2049" s="14"/>
      <c r="BD2049" s="14"/>
      <c r="BE2049">
        <v>742.5</v>
      </c>
    </row>
    <row r="2050" spans="1:57" x14ac:dyDescent="0.25">
      <c r="A2050" s="2" t="s">
        <v>85</v>
      </c>
      <c r="B2050" s="31">
        <v>33616</v>
      </c>
      <c r="C2050" s="11"/>
      <c r="E2050">
        <v>218.03999999999996</v>
      </c>
      <c r="F2050">
        <v>8.6499999999999994E-2</v>
      </c>
      <c r="G2050">
        <v>0.10885</v>
      </c>
      <c r="H2050">
        <v>9.4399999999999998E-2</v>
      </c>
      <c r="I2050">
        <v>9.4799999999999995E-2</v>
      </c>
      <c r="J2050">
        <v>0.12939999999999999</v>
      </c>
      <c r="K2050">
        <v>0.1721</v>
      </c>
      <c r="L2050">
        <v>0.22134999999999999</v>
      </c>
      <c r="M2050">
        <v>0.18279999999999999</v>
      </c>
      <c r="Q2050" s="14"/>
      <c r="R2050" s="14"/>
      <c r="S2050" s="14"/>
      <c r="T2050" s="14"/>
      <c r="U2050" s="14"/>
      <c r="V2050"/>
      <c r="AA2050" s="14"/>
      <c r="AE2050" s="14"/>
      <c r="AF2050" s="14"/>
      <c r="AG2050" s="14"/>
      <c r="AK2050" s="14"/>
      <c r="AL2050" s="14"/>
      <c r="AM2050" s="14"/>
      <c r="AN2050" s="14"/>
      <c r="AO2050" s="14"/>
      <c r="AP2050" s="14"/>
      <c r="AY2050" s="14"/>
      <c r="AZ2050" s="14"/>
      <c r="BA2050" s="14"/>
      <c r="BB2050" s="14"/>
      <c r="BC2050" s="14"/>
      <c r="BD2050" s="14"/>
    </row>
    <row r="2051" spans="1:57" x14ac:dyDescent="0.25">
      <c r="A2051" s="2" t="s">
        <v>85</v>
      </c>
      <c r="B2051" s="31">
        <v>33618</v>
      </c>
      <c r="C2051" s="11"/>
      <c r="Q2051" s="14"/>
      <c r="R2051" s="14"/>
      <c r="S2051" s="14"/>
      <c r="T2051" s="14"/>
      <c r="U2051" s="14"/>
      <c r="V2051"/>
      <c r="AA2051" s="14">
        <v>0</v>
      </c>
      <c r="AE2051" s="14"/>
      <c r="AF2051" s="14"/>
      <c r="AG2051" s="14"/>
      <c r="AK2051" s="14"/>
      <c r="AL2051" s="14"/>
      <c r="AM2051" s="14"/>
      <c r="AN2051" s="14"/>
      <c r="AO2051" s="14"/>
      <c r="AP2051" s="14"/>
      <c r="AY2051" s="14">
        <v>237.51762366642063</v>
      </c>
      <c r="AZ2051" s="14"/>
      <c r="BA2051" s="14"/>
      <c r="BB2051" s="14"/>
      <c r="BC2051" s="14"/>
      <c r="BD2051" s="14"/>
    </row>
    <row r="2052" spans="1:57" x14ac:dyDescent="0.25">
      <c r="A2052" s="2" t="s">
        <v>85</v>
      </c>
      <c r="B2052" s="31">
        <v>33623</v>
      </c>
      <c r="C2052" s="11" t="s">
        <v>833</v>
      </c>
      <c r="E2052">
        <v>219.87</v>
      </c>
      <c r="F2052">
        <v>0.10050000000000001</v>
      </c>
      <c r="G2052">
        <v>0.10785</v>
      </c>
      <c r="H2052">
        <v>9.6299999999999997E-2</v>
      </c>
      <c r="I2052">
        <v>9.8650000000000002E-2</v>
      </c>
      <c r="J2052">
        <v>0.1348</v>
      </c>
      <c r="K2052">
        <v>0.16985</v>
      </c>
      <c r="L2052">
        <v>0.21115</v>
      </c>
      <c r="M2052">
        <v>0.18024999999999999</v>
      </c>
      <c r="Q2052" s="14"/>
      <c r="R2052" s="29">
        <v>1952.1901740426151</v>
      </c>
      <c r="S2052" s="14"/>
      <c r="T2052" s="14"/>
      <c r="U2052" s="14"/>
      <c r="V2052"/>
      <c r="W2052">
        <v>3.32247975E-2</v>
      </c>
      <c r="Y2052">
        <v>21183.774188834424</v>
      </c>
      <c r="AA2052">
        <v>703.82660770975053</v>
      </c>
      <c r="AE2052" s="14"/>
      <c r="AF2052" s="14"/>
      <c r="AG2052" s="14"/>
      <c r="AK2052" s="14"/>
      <c r="AL2052" s="14"/>
      <c r="AM2052" s="14"/>
      <c r="AN2052" s="14"/>
      <c r="AO2052" s="14"/>
      <c r="AP2052" s="14"/>
      <c r="AQ2052" t="s">
        <v>925</v>
      </c>
      <c r="AY2052" s="14"/>
      <c r="AZ2052" s="14"/>
      <c r="BA2052" s="14"/>
      <c r="BB2052" s="14"/>
      <c r="BC2052" s="14"/>
      <c r="BD2052" s="14"/>
    </row>
    <row r="2053" spans="1:57" x14ac:dyDescent="0.25">
      <c r="A2053" s="2" t="s">
        <v>284</v>
      </c>
      <c r="B2053" s="31">
        <v>33483</v>
      </c>
      <c r="C2053" s="11"/>
      <c r="E2053">
        <v>414.15999999999997</v>
      </c>
      <c r="F2053">
        <v>0.25950000000000001</v>
      </c>
      <c r="G2053">
        <v>0.28539999999999999</v>
      </c>
      <c r="H2053">
        <v>0.25014999999999998</v>
      </c>
      <c r="I2053">
        <v>0.21195</v>
      </c>
      <c r="J2053">
        <v>0.28370000000000001</v>
      </c>
      <c r="K2053">
        <v>0.30719999999999997</v>
      </c>
      <c r="L2053">
        <v>0.22339999999999999</v>
      </c>
      <c r="M2053">
        <v>0.2495</v>
      </c>
      <c r="Q2053" s="14"/>
      <c r="R2053" s="14"/>
      <c r="S2053" s="14"/>
      <c r="T2053" s="14"/>
      <c r="U2053" s="14"/>
      <c r="V2053"/>
      <c r="AA2053" s="14"/>
      <c r="AE2053" s="14"/>
      <c r="AF2053" s="14"/>
      <c r="AG2053" s="14"/>
      <c r="AK2053" s="14"/>
      <c r="AL2053" s="14"/>
      <c r="AM2053" s="14"/>
      <c r="AN2053" s="14"/>
      <c r="AO2053" s="14"/>
      <c r="AP2053" s="14"/>
      <c r="AY2053" s="14"/>
      <c r="AZ2053" s="14"/>
      <c r="BA2053" s="14"/>
      <c r="BB2053" s="14"/>
      <c r="BC2053" s="14"/>
      <c r="BD2053" s="14"/>
    </row>
    <row r="2054" spans="1:57" x14ac:dyDescent="0.25">
      <c r="A2054" s="2" t="s">
        <v>284</v>
      </c>
      <c r="B2054" s="31">
        <v>33491</v>
      </c>
      <c r="C2054" s="11"/>
      <c r="E2054">
        <v>413.52000000000004</v>
      </c>
      <c r="F2054">
        <v>0.26750000000000002</v>
      </c>
      <c r="G2054">
        <v>0.28184999999999999</v>
      </c>
      <c r="H2054">
        <v>0.25004999999999999</v>
      </c>
      <c r="I2054">
        <v>0.21304999999999999</v>
      </c>
      <c r="J2054">
        <v>0.27905000000000002</v>
      </c>
      <c r="K2054">
        <v>0.30775000000000002</v>
      </c>
      <c r="L2054">
        <v>0.22090000000000001</v>
      </c>
      <c r="M2054">
        <v>0.24745</v>
      </c>
      <c r="Q2054" s="14"/>
      <c r="R2054" s="14"/>
      <c r="S2054" s="14"/>
      <c r="T2054" s="14"/>
      <c r="U2054" s="14"/>
      <c r="V2054"/>
      <c r="AA2054" s="14"/>
      <c r="AE2054" s="14"/>
      <c r="AF2054" s="14"/>
      <c r="AG2054" s="14"/>
      <c r="AK2054" s="14"/>
      <c r="AL2054" s="14"/>
      <c r="AM2054" s="14"/>
      <c r="AN2054" s="14"/>
      <c r="AO2054" s="14"/>
      <c r="AP2054" s="14"/>
      <c r="AY2054" s="14"/>
      <c r="AZ2054" s="14"/>
      <c r="BA2054" s="14"/>
      <c r="BB2054" s="14"/>
      <c r="BC2054" s="14"/>
      <c r="BD2054" s="14"/>
    </row>
    <row r="2055" spans="1:57" x14ac:dyDescent="0.25">
      <c r="A2055" s="2" t="s">
        <v>284</v>
      </c>
      <c r="B2055" s="31">
        <v>33497</v>
      </c>
      <c r="C2055" s="11"/>
      <c r="E2055">
        <v>421.03000000000003</v>
      </c>
      <c r="F2055">
        <v>0.27950000000000003</v>
      </c>
      <c r="G2055">
        <v>0.2878</v>
      </c>
      <c r="H2055">
        <v>0.25090000000000001</v>
      </c>
      <c r="I2055">
        <v>0.221</v>
      </c>
      <c r="J2055">
        <v>0.28394999999999998</v>
      </c>
      <c r="K2055">
        <v>0.31045</v>
      </c>
      <c r="L2055">
        <v>0.22115000000000001</v>
      </c>
      <c r="M2055">
        <v>0.25040000000000001</v>
      </c>
      <c r="Q2055" s="14"/>
      <c r="R2055" s="14"/>
      <c r="S2055" s="14"/>
      <c r="T2055" s="14"/>
      <c r="U2055" s="14"/>
      <c r="V2055"/>
      <c r="AA2055" s="14"/>
      <c r="AE2055" s="14"/>
      <c r="AF2055" s="14"/>
      <c r="AG2055" s="14"/>
      <c r="AK2055" s="14"/>
      <c r="AL2055" s="14"/>
      <c r="AM2055" s="14"/>
      <c r="AN2055" s="14"/>
      <c r="AO2055" s="14"/>
      <c r="AP2055" s="14"/>
      <c r="AY2055" s="14"/>
      <c r="AZ2055" s="14"/>
      <c r="BA2055" s="14"/>
      <c r="BB2055" s="14"/>
      <c r="BC2055" s="14"/>
      <c r="BD2055" s="14"/>
    </row>
    <row r="2056" spans="1:57" x14ac:dyDescent="0.25">
      <c r="A2056" s="2" t="s">
        <v>284</v>
      </c>
      <c r="B2056" s="31">
        <v>33504</v>
      </c>
      <c r="C2056" s="11"/>
      <c r="E2056">
        <v>419.41</v>
      </c>
      <c r="F2056">
        <v>0.27500000000000002</v>
      </c>
      <c r="G2056">
        <v>0.28725000000000001</v>
      </c>
      <c r="H2056">
        <v>0.25035000000000002</v>
      </c>
      <c r="I2056">
        <v>0.22055</v>
      </c>
      <c r="J2056">
        <v>0.28339999999999999</v>
      </c>
      <c r="K2056">
        <v>0.30985000000000001</v>
      </c>
      <c r="L2056">
        <v>0.22070000000000001</v>
      </c>
      <c r="M2056">
        <v>0.24995000000000001</v>
      </c>
      <c r="Q2056" s="14"/>
      <c r="R2056" s="14"/>
      <c r="S2056" s="14"/>
      <c r="T2056" s="14"/>
      <c r="U2056" s="14"/>
      <c r="V2056"/>
      <c r="AA2056" s="14"/>
      <c r="AE2056" s="14"/>
      <c r="AF2056" s="14"/>
      <c r="AG2056" s="14"/>
      <c r="AK2056" s="14"/>
      <c r="AL2056" s="14"/>
      <c r="AM2056" s="14"/>
      <c r="AN2056" s="14"/>
      <c r="AO2056" s="14"/>
      <c r="AP2056" s="14"/>
      <c r="AY2056" s="14"/>
      <c r="AZ2056" s="14"/>
      <c r="BA2056" s="14"/>
      <c r="BB2056" s="14"/>
      <c r="BC2056" s="14"/>
      <c r="BD2056" s="14"/>
    </row>
    <row r="2057" spans="1:57" x14ac:dyDescent="0.25">
      <c r="A2057" s="2" t="s">
        <v>284</v>
      </c>
      <c r="B2057" s="31">
        <v>33505</v>
      </c>
      <c r="C2057" s="11"/>
      <c r="Q2057" s="14"/>
      <c r="R2057" s="14">
        <v>250.79999999999998</v>
      </c>
      <c r="S2057" s="14"/>
      <c r="T2057" s="14"/>
      <c r="U2057" s="14"/>
      <c r="V2057"/>
      <c r="AA2057" s="14"/>
      <c r="AE2057" s="14"/>
      <c r="AF2057" s="14"/>
      <c r="AG2057" s="14"/>
      <c r="AJ2057">
        <v>3.665440663</v>
      </c>
      <c r="AK2057" s="14"/>
      <c r="AL2057" s="14"/>
      <c r="AM2057" s="14">
        <v>156.22328185785386</v>
      </c>
      <c r="AN2057" s="14"/>
      <c r="AO2057" s="14"/>
      <c r="AP2057" s="14">
        <v>234.86064659977703</v>
      </c>
      <c r="AV2057">
        <v>277.5</v>
      </c>
      <c r="AY2057" s="14"/>
      <c r="AZ2057" s="14"/>
      <c r="BA2057" s="14"/>
      <c r="BB2057" s="14"/>
      <c r="BC2057" s="14"/>
      <c r="BD2057" s="14">
        <v>94.576718142146149</v>
      </c>
      <c r="BE2057">
        <v>895</v>
      </c>
    </row>
    <row r="2058" spans="1:57" x14ac:dyDescent="0.25">
      <c r="A2058" s="2" t="s">
        <v>284</v>
      </c>
      <c r="B2058" s="31">
        <v>33512</v>
      </c>
      <c r="C2058" s="11"/>
      <c r="E2058">
        <v>396.52</v>
      </c>
      <c r="F2058">
        <v>0.23849999999999999</v>
      </c>
      <c r="G2058">
        <v>0.25659999999999999</v>
      </c>
      <c r="H2058">
        <v>0.2354</v>
      </c>
      <c r="I2058">
        <v>0.20225000000000001</v>
      </c>
      <c r="J2058">
        <v>0.27765000000000001</v>
      </c>
      <c r="K2058">
        <v>0.30495</v>
      </c>
      <c r="L2058">
        <v>0.22090000000000001</v>
      </c>
      <c r="M2058">
        <v>0.24635000000000001</v>
      </c>
      <c r="Q2058" s="14"/>
      <c r="R2058" s="14"/>
      <c r="S2058" s="14"/>
      <c r="T2058" s="14"/>
      <c r="U2058" s="14"/>
      <c r="V2058"/>
      <c r="AA2058" s="14"/>
      <c r="AE2058" s="14"/>
      <c r="AF2058" s="14"/>
      <c r="AG2058" s="14"/>
      <c r="AK2058" s="14"/>
      <c r="AL2058" s="14"/>
      <c r="AM2058" s="14"/>
      <c r="AN2058" s="14"/>
      <c r="AO2058" s="14"/>
      <c r="AP2058" s="14"/>
      <c r="AY2058" s="14"/>
      <c r="AZ2058" s="14"/>
      <c r="BA2058" s="14"/>
      <c r="BB2058" s="14"/>
      <c r="BC2058" s="14"/>
      <c r="BD2058" s="14"/>
    </row>
    <row r="2059" spans="1:57" x14ac:dyDescent="0.25">
      <c r="A2059" s="2" t="s">
        <v>284</v>
      </c>
      <c r="B2059" s="31">
        <v>33519</v>
      </c>
      <c r="C2059" s="11"/>
      <c r="E2059">
        <v>402.31</v>
      </c>
      <c r="F2059">
        <v>0.249</v>
      </c>
      <c r="G2059">
        <v>0.26950000000000002</v>
      </c>
      <c r="H2059">
        <v>0.2432</v>
      </c>
      <c r="I2059">
        <v>0.20474999999999999</v>
      </c>
      <c r="J2059">
        <v>0.27215</v>
      </c>
      <c r="K2059">
        <v>0.30635000000000001</v>
      </c>
      <c r="L2059">
        <v>0.21815000000000001</v>
      </c>
      <c r="M2059">
        <v>0.24845</v>
      </c>
      <c r="Q2059" s="14"/>
      <c r="R2059" s="14"/>
      <c r="S2059" s="14"/>
      <c r="T2059" s="14"/>
      <c r="U2059" s="14"/>
      <c r="V2059"/>
      <c r="AA2059" s="14"/>
      <c r="AE2059" s="14"/>
      <c r="AF2059" s="14"/>
      <c r="AG2059" s="14"/>
      <c r="AK2059" s="14"/>
      <c r="AL2059" s="14"/>
      <c r="AM2059" s="14"/>
      <c r="AN2059" s="14"/>
      <c r="AO2059" s="14"/>
      <c r="AP2059" s="14"/>
      <c r="AY2059" s="14"/>
      <c r="AZ2059" s="14"/>
      <c r="BA2059" s="14"/>
      <c r="BB2059" s="14"/>
      <c r="BC2059" s="14"/>
      <c r="BD2059" s="14"/>
    </row>
    <row r="2060" spans="1:57" x14ac:dyDescent="0.25">
      <c r="A2060" s="2" t="s">
        <v>284</v>
      </c>
      <c r="B2060" s="31">
        <v>33521</v>
      </c>
      <c r="C2060" s="11"/>
      <c r="Q2060" s="14"/>
      <c r="R2060" s="14">
        <v>438.07500000000005</v>
      </c>
      <c r="S2060" s="14"/>
      <c r="T2060" s="14"/>
      <c r="U2060" s="14"/>
      <c r="V2060"/>
      <c r="AA2060" s="14"/>
      <c r="AE2060" s="14"/>
      <c r="AF2060" s="14"/>
      <c r="AG2060" s="14"/>
      <c r="AJ2060">
        <v>7.6634421909999997</v>
      </c>
      <c r="AK2060" s="14"/>
      <c r="AL2060" s="14"/>
      <c r="AM2060" s="14">
        <v>244.58222534645512</v>
      </c>
      <c r="AN2060" s="14"/>
      <c r="AO2060" s="14"/>
      <c r="AP2060" s="14">
        <v>313.64302967563833</v>
      </c>
      <c r="AV2060">
        <v>265</v>
      </c>
      <c r="AY2060" s="14"/>
      <c r="AZ2060" s="14"/>
      <c r="BA2060" s="14"/>
      <c r="BB2060" s="14"/>
      <c r="BC2060" s="14"/>
      <c r="BD2060" s="14">
        <v>193.49277465354493</v>
      </c>
      <c r="BE2060">
        <v>827.5</v>
      </c>
    </row>
    <row r="2061" spans="1:57" x14ac:dyDescent="0.25">
      <c r="A2061" s="2" t="s">
        <v>284</v>
      </c>
      <c r="B2061" s="31">
        <v>33525</v>
      </c>
      <c r="C2061" s="11"/>
      <c r="E2061">
        <v>393.55999999999995</v>
      </c>
      <c r="F2061">
        <v>0.23549999999999999</v>
      </c>
      <c r="G2061">
        <v>0.25295000000000001</v>
      </c>
      <c r="H2061">
        <v>0.23435</v>
      </c>
      <c r="I2061">
        <v>0.19694999999999999</v>
      </c>
      <c r="J2061">
        <v>0.27474999999999999</v>
      </c>
      <c r="K2061">
        <v>0.30349999999999999</v>
      </c>
      <c r="L2061">
        <v>0.21875</v>
      </c>
      <c r="M2061">
        <v>0.25105</v>
      </c>
      <c r="Q2061" s="14"/>
      <c r="R2061" s="14"/>
      <c r="S2061" s="14"/>
      <c r="T2061" s="14"/>
      <c r="U2061" s="14"/>
      <c r="V2061"/>
      <c r="AA2061" s="14"/>
      <c r="AE2061" s="14"/>
      <c r="AF2061" s="14"/>
      <c r="AG2061" s="14"/>
      <c r="AK2061" s="14"/>
      <c r="AL2061" s="14"/>
      <c r="AM2061" s="14"/>
      <c r="AN2061" s="14"/>
      <c r="AO2061" s="14"/>
      <c r="AP2061" s="14"/>
      <c r="AY2061" s="14"/>
      <c r="AZ2061" s="14"/>
      <c r="BA2061" s="14"/>
      <c r="BB2061" s="14"/>
      <c r="BC2061" s="14"/>
      <c r="BD2061" s="14"/>
    </row>
    <row r="2062" spans="1:57" x14ac:dyDescent="0.25">
      <c r="A2062" s="2" t="s">
        <v>284</v>
      </c>
      <c r="B2062" s="31">
        <v>33532</v>
      </c>
      <c r="C2062" s="11"/>
      <c r="E2062">
        <v>382.57000000000005</v>
      </c>
      <c r="F2062">
        <v>0.223</v>
      </c>
      <c r="G2062">
        <v>0.24129999999999999</v>
      </c>
      <c r="H2062">
        <v>0.22639999999999999</v>
      </c>
      <c r="I2062">
        <v>0.18890000000000001</v>
      </c>
      <c r="J2062">
        <v>0.26719999999999999</v>
      </c>
      <c r="K2062">
        <v>0.30249999999999999</v>
      </c>
      <c r="L2062">
        <v>0.21485000000000001</v>
      </c>
      <c r="M2062">
        <v>0.2487</v>
      </c>
      <c r="Q2062" s="14"/>
      <c r="R2062" s="14"/>
      <c r="S2062" s="14"/>
      <c r="T2062" s="14"/>
      <c r="U2062" s="14"/>
      <c r="V2062"/>
      <c r="AA2062" s="14"/>
      <c r="AE2062" s="14"/>
      <c r="AF2062" s="14"/>
      <c r="AG2062" s="14"/>
      <c r="AK2062" s="14"/>
      <c r="AL2062" s="14"/>
      <c r="AM2062" s="14"/>
      <c r="AN2062" s="14"/>
      <c r="AO2062" s="14"/>
      <c r="AP2062" s="14"/>
      <c r="AY2062" s="14"/>
      <c r="AZ2062" s="14"/>
      <c r="BA2062" s="14"/>
      <c r="BB2062" s="14"/>
      <c r="BC2062" s="14"/>
      <c r="BD2062" s="14"/>
    </row>
    <row r="2063" spans="1:57" x14ac:dyDescent="0.25">
      <c r="A2063" s="2" t="s">
        <v>284</v>
      </c>
      <c r="B2063" s="31">
        <v>33533</v>
      </c>
      <c r="C2063" s="11"/>
      <c r="Q2063" s="14"/>
      <c r="R2063" s="14">
        <v>573.20000000000005</v>
      </c>
      <c r="S2063" s="14"/>
      <c r="T2063" s="14"/>
      <c r="U2063" s="14"/>
      <c r="V2063"/>
      <c r="AA2063" s="14"/>
      <c r="AE2063" s="14"/>
      <c r="AF2063" s="14"/>
      <c r="AG2063" s="14"/>
      <c r="AJ2063">
        <v>7.7522143699999999</v>
      </c>
      <c r="AK2063" s="14"/>
      <c r="AL2063" s="14"/>
      <c r="AM2063" s="14">
        <v>288.99844032549726</v>
      </c>
      <c r="AN2063" s="14"/>
      <c r="AO2063" s="14"/>
      <c r="AP2063" s="14">
        <v>267.40629024130783</v>
      </c>
      <c r="AV2063">
        <v>295</v>
      </c>
      <c r="AY2063" s="14"/>
      <c r="AZ2063" s="14"/>
      <c r="BA2063" s="14"/>
      <c r="BB2063" s="14"/>
      <c r="BC2063" s="14"/>
      <c r="BD2063" s="14">
        <v>284.20155967450268</v>
      </c>
      <c r="BE2063">
        <v>742.5</v>
      </c>
    </row>
    <row r="2064" spans="1:57" x14ac:dyDescent="0.25">
      <c r="A2064" s="2" t="s">
        <v>284</v>
      </c>
      <c r="B2064" s="31">
        <v>33540</v>
      </c>
      <c r="C2064" s="11"/>
      <c r="E2064">
        <v>387.79</v>
      </c>
      <c r="F2064">
        <v>0.24099999999999999</v>
      </c>
      <c r="G2064">
        <v>0.25800000000000001</v>
      </c>
      <c r="H2064">
        <v>0.23085</v>
      </c>
      <c r="I2064">
        <v>0.18445</v>
      </c>
      <c r="J2064">
        <v>0.26469999999999999</v>
      </c>
      <c r="K2064">
        <v>0.29844999999999999</v>
      </c>
      <c r="L2064">
        <v>0.21429999999999999</v>
      </c>
      <c r="M2064">
        <v>0.2472</v>
      </c>
      <c r="Q2064" s="14"/>
      <c r="R2064" s="14"/>
      <c r="S2064" s="14"/>
      <c r="T2064" s="14"/>
      <c r="U2064" s="14"/>
      <c r="V2064"/>
      <c r="AA2064" s="14"/>
      <c r="AE2064" s="14"/>
      <c r="AF2064" s="14"/>
      <c r="AG2064" s="14"/>
      <c r="AK2064" s="14"/>
      <c r="AL2064" s="14"/>
      <c r="AM2064" s="14"/>
      <c r="AN2064" s="14"/>
      <c r="AO2064" s="14"/>
      <c r="AP2064" s="14"/>
      <c r="AY2064" s="14"/>
      <c r="AZ2064" s="14"/>
      <c r="BA2064" s="14"/>
      <c r="BB2064" s="14"/>
      <c r="BC2064" s="14"/>
      <c r="BD2064" s="14"/>
    </row>
    <row r="2065" spans="1:57" x14ac:dyDescent="0.25">
      <c r="A2065" s="2" t="s">
        <v>284</v>
      </c>
      <c r="B2065" s="31">
        <v>33546</v>
      </c>
      <c r="C2065" s="11"/>
      <c r="E2065">
        <v>396.39</v>
      </c>
      <c r="F2065">
        <v>0.25900000000000001</v>
      </c>
      <c r="G2065">
        <v>0.27865000000000001</v>
      </c>
      <c r="H2065">
        <v>0.23565</v>
      </c>
      <c r="I2065">
        <v>0.18834999999999999</v>
      </c>
      <c r="J2065">
        <v>0.26465</v>
      </c>
      <c r="K2065">
        <v>0.29944999999999999</v>
      </c>
      <c r="L2065">
        <v>0.20949999999999999</v>
      </c>
      <c r="M2065">
        <v>0.2467</v>
      </c>
      <c r="Q2065" s="14"/>
      <c r="R2065" s="14"/>
      <c r="S2065" s="14"/>
      <c r="T2065" s="14"/>
      <c r="U2065" s="14"/>
      <c r="V2065"/>
      <c r="AA2065" s="14"/>
      <c r="AE2065" s="14"/>
      <c r="AF2065" s="14"/>
      <c r="AG2065" s="14"/>
      <c r="AK2065" s="14"/>
      <c r="AL2065" s="14"/>
      <c r="AM2065" s="14"/>
      <c r="AN2065" s="14"/>
      <c r="AO2065" s="14"/>
      <c r="AP2065" s="14"/>
      <c r="AY2065" s="14"/>
      <c r="AZ2065" s="14"/>
      <c r="BA2065" s="14"/>
      <c r="BB2065" s="14"/>
      <c r="BC2065" s="14"/>
      <c r="BD2065" s="14"/>
    </row>
    <row r="2066" spans="1:57" x14ac:dyDescent="0.25">
      <c r="A2066" s="2" t="s">
        <v>284</v>
      </c>
      <c r="B2066" s="31">
        <v>33547</v>
      </c>
      <c r="C2066" s="11"/>
      <c r="Q2066" s="14">
        <v>15.638487499999998</v>
      </c>
      <c r="R2066" s="14">
        <v>874.25</v>
      </c>
      <c r="S2066" s="14"/>
      <c r="T2066" s="14"/>
      <c r="U2066" s="14"/>
      <c r="V2066"/>
      <c r="AA2066" s="14"/>
      <c r="AE2066" s="14"/>
      <c r="AF2066" s="14"/>
      <c r="AG2066" s="14">
        <v>4.9749999999999659</v>
      </c>
      <c r="AJ2066">
        <v>8.064813225</v>
      </c>
      <c r="AK2066" s="14"/>
      <c r="AL2066" s="14"/>
      <c r="AM2066" s="14">
        <v>300.95252799562167</v>
      </c>
      <c r="AN2066" s="14"/>
      <c r="AO2066" s="14"/>
      <c r="AP2066" s="14">
        <v>267.93464052287584</v>
      </c>
      <c r="AV2066">
        <v>242.5</v>
      </c>
      <c r="AY2066" s="14"/>
      <c r="AZ2066" s="14"/>
      <c r="BA2066" s="14"/>
      <c r="BB2066" s="14"/>
      <c r="BC2066" s="14"/>
      <c r="BD2066" s="14">
        <v>568.32247200437837</v>
      </c>
      <c r="BE2066">
        <v>662.5</v>
      </c>
    </row>
    <row r="2067" spans="1:57" x14ac:dyDescent="0.25">
      <c r="A2067" s="2" t="s">
        <v>284</v>
      </c>
      <c r="B2067" s="31">
        <v>33553</v>
      </c>
      <c r="C2067" s="11"/>
      <c r="E2067">
        <v>388.90999999999997</v>
      </c>
      <c r="F2067">
        <v>0.2485</v>
      </c>
      <c r="G2067">
        <v>0.26369999999999999</v>
      </c>
      <c r="H2067">
        <v>0.2296</v>
      </c>
      <c r="I2067">
        <v>0.18415000000000001</v>
      </c>
      <c r="J2067">
        <v>0.26474999999999999</v>
      </c>
      <c r="K2067">
        <v>0.29909999999999998</v>
      </c>
      <c r="L2067">
        <v>0.20965</v>
      </c>
      <c r="M2067">
        <v>0.24510000000000001</v>
      </c>
      <c r="Q2067" s="14"/>
      <c r="R2067" s="14"/>
      <c r="S2067" s="14"/>
      <c r="T2067" s="14"/>
      <c r="U2067" s="14"/>
      <c r="V2067"/>
      <c r="AA2067" s="14"/>
      <c r="AE2067" s="14"/>
      <c r="AF2067" s="14"/>
      <c r="AG2067" s="14"/>
      <c r="AK2067" s="14"/>
      <c r="AL2067" s="14"/>
      <c r="AM2067" s="14"/>
      <c r="AN2067" s="14"/>
      <c r="AO2067" s="14"/>
      <c r="AP2067" s="14"/>
      <c r="AY2067" s="14"/>
      <c r="AZ2067" s="14"/>
      <c r="BA2067" s="14"/>
      <c r="BB2067" s="14"/>
      <c r="BC2067" s="14"/>
      <c r="BD2067" s="14"/>
    </row>
    <row r="2068" spans="1:57" x14ac:dyDescent="0.25">
      <c r="A2068" s="2" t="s">
        <v>284</v>
      </c>
      <c r="B2068" s="31">
        <v>33560</v>
      </c>
      <c r="C2068" s="11"/>
      <c r="E2068">
        <v>382.06</v>
      </c>
      <c r="F2068">
        <v>0.23050000000000001</v>
      </c>
      <c r="G2068">
        <v>0.25180000000000002</v>
      </c>
      <c r="H2068">
        <v>0.22070000000000001</v>
      </c>
      <c r="I2068">
        <v>0.1794</v>
      </c>
      <c r="J2068">
        <v>0.26715</v>
      </c>
      <c r="K2068">
        <v>0.30159999999999998</v>
      </c>
      <c r="L2068">
        <v>0.21015</v>
      </c>
      <c r="M2068">
        <v>0.249</v>
      </c>
      <c r="Q2068" s="14"/>
      <c r="R2068" s="14"/>
      <c r="S2068" s="14"/>
      <c r="T2068" s="14"/>
      <c r="U2068" s="14"/>
      <c r="V2068"/>
      <c r="AA2068" s="14"/>
      <c r="AE2068" s="14"/>
      <c r="AF2068" s="14"/>
      <c r="AG2068" s="14"/>
      <c r="AK2068" s="14"/>
      <c r="AL2068" s="14"/>
      <c r="AM2068" s="14"/>
      <c r="AN2068" s="14"/>
      <c r="AO2068" s="14"/>
      <c r="AP2068" s="14"/>
      <c r="AY2068" s="14"/>
      <c r="AZ2068" s="14"/>
      <c r="BA2068" s="14"/>
      <c r="BB2068" s="14"/>
      <c r="BC2068" s="14"/>
      <c r="BD2068" s="14"/>
    </row>
    <row r="2069" spans="1:57" x14ac:dyDescent="0.25">
      <c r="A2069" s="2" t="s">
        <v>284</v>
      </c>
      <c r="B2069" s="31">
        <v>33561</v>
      </c>
      <c r="C2069" s="11"/>
      <c r="Q2069" s="14">
        <v>19.393244734374548</v>
      </c>
      <c r="R2069" s="14">
        <v>1575.0249999999999</v>
      </c>
      <c r="S2069" s="14">
        <v>226.20000000000002</v>
      </c>
      <c r="T2069" s="14">
        <v>1.4700000000000001E-2</v>
      </c>
      <c r="U2069" s="14">
        <v>3.2814900000000007</v>
      </c>
      <c r="V2069"/>
      <c r="AA2069" s="14">
        <v>0</v>
      </c>
      <c r="AE2069" s="14">
        <v>0.88</v>
      </c>
      <c r="AF2069" s="14">
        <v>4.1845000000000153E-2</v>
      </c>
      <c r="AG2069" s="14">
        <v>4.6000000000000227</v>
      </c>
      <c r="AJ2069">
        <v>9.0969999999999995</v>
      </c>
      <c r="AK2069" s="14">
        <v>2.8200000000000003E-2</v>
      </c>
      <c r="AL2069" s="14">
        <v>9.4524320824062791</v>
      </c>
      <c r="AM2069" s="14">
        <v>335.63860109427253</v>
      </c>
      <c r="AN2069" s="14"/>
      <c r="AO2069" s="14"/>
      <c r="AP2069" s="14">
        <v>267.09250364785993</v>
      </c>
      <c r="AV2069">
        <v>260</v>
      </c>
      <c r="AW2069">
        <v>3.3251400000000002</v>
      </c>
      <c r="AY2069" s="14">
        <v>264.46511976123543</v>
      </c>
      <c r="AZ2069" s="14"/>
      <c r="BA2069" s="14">
        <v>6.8000000000000005E-3</v>
      </c>
      <c r="BB2069" s="14">
        <v>6.8213116387501227</v>
      </c>
      <c r="BC2069" s="14"/>
      <c r="BD2069" s="14">
        <v>1008.5863989057274</v>
      </c>
      <c r="BE2069">
        <v>772.5</v>
      </c>
    </row>
    <row r="2070" spans="1:57" x14ac:dyDescent="0.25">
      <c r="A2070" s="2" t="s">
        <v>284</v>
      </c>
      <c r="B2070" s="31">
        <v>33568</v>
      </c>
      <c r="C2070" s="11"/>
      <c r="Q2070" s="14">
        <v>18.970933752784894</v>
      </c>
      <c r="R2070" s="14">
        <v>1622.85</v>
      </c>
      <c r="S2070" s="14">
        <v>246.32500000000002</v>
      </c>
      <c r="T2070" s="14">
        <v>1.5899999999999997E-2</v>
      </c>
      <c r="U2070" s="14">
        <v>3.9466725</v>
      </c>
      <c r="V2070"/>
      <c r="AA2070" s="14">
        <v>0</v>
      </c>
      <c r="AE2070" s="14">
        <v>0.95499999999999996</v>
      </c>
      <c r="AF2070" s="14">
        <v>5.3540000000000212E-2</v>
      </c>
      <c r="AG2070" s="14">
        <v>5.6000000000000227</v>
      </c>
      <c r="AJ2070">
        <v>6.7080000000000002</v>
      </c>
      <c r="AK2070" s="14">
        <v>2.7900000000000001E-2</v>
      </c>
      <c r="AL2070" s="14">
        <v>7.8102355870632634</v>
      </c>
      <c r="AM2070" s="14">
        <v>280.22570482387164</v>
      </c>
      <c r="AN2070" s="14"/>
      <c r="AO2070" s="14"/>
      <c r="AP2070" s="14">
        <v>237.18770019218451</v>
      </c>
      <c r="AV2070">
        <v>262.5</v>
      </c>
      <c r="AW2070">
        <v>3.9165675000000002</v>
      </c>
      <c r="AY2070" s="14">
        <v>264.46511976123543</v>
      </c>
      <c r="AZ2070" s="14"/>
      <c r="BA2070" s="14">
        <v>6.6999999999999994E-3</v>
      </c>
      <c r="BB2070" s="14">
        <v>7.2512337402179865</v>
      </c>
      <c r="BC2070" s="14"/>
      <c r="BD2070" s="14">
        <v>1090.6992951761283</v>
      </c>
      <c r="BE2070">
        <v>630</v>
      </c>
    </row>
    <row r="2071" spans="1:57" x14ac:dyDescent="0.25">
      <c r="A2071" s="2" t="s">
        <v>284</v>
      </c>
      <c r="B2071" s="31">
        <v>33574</v>
      </c>
      <c r="C2071" s="11"/>
      <c r="E2071">
        <v>379.63</v>
      </c>
      <c r="F2071">
        <v>0.20150000000000001</v>
      </c>
      <c r="G2071">
        <v>0.27660000000000001</v>
      </c>
      <c r="H2071">
        <v>0.23419999999999999</v>
      </c>
      <c r="I2071">
        <v>0.18229999999999999</v>
      </c>
      <c r="J2071">
        <v>0.26100000000000001</v>
      </c>
      <c r="K2071">
        <v>0.29494999999999999</v>
      </c>
      <c r="L2071">
        <v>0.20105000000000001</v>
      </c>
      <c r="M2071">
        <v>0.24654999999999999</v>
      </c>
      <c r="Q2071" s="14">
        <v>21.708518895652986</v>
      </c>
      <c r="R2071" s="14">
        <v>2028.4750000000001</v>
      </c>
      <c r="S2071" s="14">
        <v>301.52499999999998</v>
      </c>
      <c r="T2071" s="14">
        <v>1.525E-2</v>
      </c>
      <c r="U2071" s="14">
        <v>4.6642099999999997</v>
      </c>
      <c r="V2071"/>
      <c r="AA2071" s="14">
        <v>53.24244011938228</v>
      </c>
      <c r="AE2071" s="14">
        <v>0.89500000000000002</v>
      </c>
      <c r="AF2071" s="14">
        <v>4.027000000000118E-2</v>
      </c>
      <c r="AG2071" s="14">
        <v>4.6000000000001364</v>
      </c>
      <c r="AJ2071">
        <v>7.3</v>
      </c>
      <c r="AK2071" s="14">
        <v>3.175E-2</v>
      </c>
      <c r="AL2071" s="14">
        <v>9.0636534054359075</v>
      </c>
      <c r="AM2071" s="14">
        <v>286.16972945860374</v>
      </c>
      <c r="AN2071" s="14"/>
      <c r="AO2071" s="14"/>
      <c r="AP2071" s="14">
        <v>254.16383861236801</v>
      </c>
      <c r="AV2071">
        <v>297.5</v>
      </c>
      <c r="AW2071">
        <v>4.5982562500000004</v>
      </c>
      <c r="AY2071" s="14">
        <v>264.46511976123543</v>
      </c>
      <c r="AZ2071" s="14"/>
      <c r="BA2071" s="14">
        <v>5.5499999999999994E-3</v>
      </c>
      <c r="BB2071" s="14">
        <v>8.0000082035487008</v>
      </c>
      <c r="BC2071" s="14"/>
      <c r="BD2071" s="14">
        <v>1436.1802705413963</v>
      </c>
      <c r="BE2071">
        <v>707.5</v>
      </c>
    </row>
    <row r="2072" spans="1:57" x14ac:dyDescent="0.25">
      <c r="A2072" s="2" t="s">
        <v>284</v>
      </c>
      <c r="B2072" s="31">
        <v>33581</v>
      </c>
      <c r="C2072" s="11"/>
      <c r="E2072">
        <v>367.90000000000003</v>
      </c>
      <c r="F2072">
        <v>0.2145</v>
      </c>
      <c r="G2072">
        <v>0.24310000000000001</v>
      </c>
      <c r="H2072">
        <v>0.21515000000000001</v>
      </c>
      <c r="I2072">
        <v>0.1739</v>
      </c>
      <c r="J2072">
        <v>0.25824999999999998</v>
      </c>
      <c r="K2072">
        <v>0.29160000000000003</v>
      </c>
      <c r="L2072">
        <v>0.20399999999999999</v>
      </c>
      <c r="M2072">
        <v>0.23899999999999999</v>
      </c>
      <c r="Q2072" s="14">
        <v>26.087066756783759</v>
      </c>
      <c r="R2072" s="14">
        <v>2044.3249999999998</v>
      </c>
      <c r="S2072" s="14">
        <v>379.75</v>
      </c>
      <c r="T2072" s="14">
        <v>1.6150000000000001E-2</v>
      </c>
      <c r="U2072" s="14">
        <v>6.1033000000000008</v>
      </c>
      <c r="V2072"/>
      <c r="AA2072" s="14">
        <v>115.28488023876457</v>
      </c>
      <c r="AE2072" s="14">
        <v>1.25</v>
      </c>
      <c r="AF2072" s="14">
        <v>0.10403999999999944</v>
      </c>
      <c r="AG2072" s="14">
        <v>8.2999999999999545</v>
      </c>
      <c r="AJ2072">
        <v>6.6909999999999998</v>
      </c>
      <c r="AK2072" s="14">
        <v>3.2300000000000002E-2</v>
      </c>
      <c r="AL2072" s="14">
        <v>9.6795028118176987</v>
      </c>
      <c r="AM2072" s="14">
        <v>299.60757105152129</v>
      </c>
      <c r="AN2072" s="14"/>
      <c r="AO2072" s="14"/>
      <c r="AP2072" s="14">
        <v>223.29896460598709</v>
      </c>
      <c r="AV2072">
        <v>285</v>
      </c>
      <c r="AW2072">
        <v>6.1329624999999997</v>
      </c>
      <c r="AY2072" s="14">
        <v>264.46511976123543</v>
      </c>
      <c r="AZ2072" s="14"/>
      <c r="BA2072" s="14">
        <v>7.45E-3</v>
      </c>
      <c r="BB2072" s="14">
        <v>10.153142189205083</v>
      </c>
      <c r="BC2072" s="14"/>
      <c r="BD2072" s="14">
        <v>1356.6674289484786</v>
      </c>
      <c r="BE2072">
        <v>612.5</v>
      </c>
    </row>
    <row r="2073" spans="1:57" x14ac:dyDescent="0.25">
      <c r="A2073" s="2" t="s">
        <v>284</v>
      </c>
      <c r="B2073" s="31">
        <v>33585</v>
      </c>
      <c r="C2073" s="11"/>
      <c r="Q2073" s="14">
        <v>22.648461156272365</v>
      </c>
      <c r="R2073" s="14">
        <v>1968.4250000000002</v>
      </c>
      <c r="S2073" s="14">
        <v>403.25</v>
      </c>
      <c r="T2073" s="14">
        <v>1.7799999999999996E-2</v>
      </c>
      <c r="U2073" s="14">
        <v>7.1654749999999998</v>
      </c>
      <c r="V2073"/>
      <c r="AA2073" s="14">
        <v>138.78488023876457</v>
      </c>
      <c r="AE2073" s="14">
        <v>1.1099999999999999</v>
      </c>
      <c r="AF2073" s="14">
        <v>0.12003750000000078</v>
      </c>
      <c r="AG2073" s="14">
        <v>10.925000000000068</v>
      </c>
      <c r="AJ2073">
        <v>5.8970000000000002</v>
      </c>
      <c r="AK2073" s="14">
        <v>3.0249999999999999E-2</v>
      </c>
      <c r="AL2073" s="14">
        <v>7.6236997957176644</v>
      </c>
      <c r="AM2073" s="14">
        <v>251.45429603475429</v>
      </c>
      <c r="AN2073" s="14"/>
      <c r="AO2073" s="14"/>
      <c r="AP2073" s="14">
        <v>235.30326916694321</v>
      </c>
      <c r="AV2073">
        <v>232.5</v>
      </c>
      <c r="AW2073">
        <v>7.1778500000000003</v>
      </c>
      <c r="AY2073" s="14">
        <v>264.46511976123543</v>
      </c>
      <c r="AZ2073" s="14"/>
      <c r="BA2073" s="14">
        <v>5.8499999999999993E-3</v>
      </c>
      <c r="BB2073" s="14">
        <v>7.617198509786407</v>
      </c>
      <c r="BC2073" s="14"/>
      <c r="BD2073" s="14">
        <v>1302.7957039652458</v>
      </c>
      <c r="BE2073">
        <v>557.5</v>
      </c>
    </row>
    <row r="2074" spans="1:57" x14ac:dyDescent="0.25">
      <c r="A2074" s="2" t="s">
        <v>284</v>
      </c>
      <c r="B2074" s="31">
        <v>33588</v>
      </c>
      <c r="C2074" s="11"/>
      <c r="E2074">
        <v>343.53</v>
      </c>
      <c r="F2074">
        <v>0.17699999999999999</v>
      </c>
      <c r="G2074">
        <v>0.20269999999999999</v>
      </c>
      <c r="H2074">
        <v>0.19370000000000001</v>
      </c>
      <c r="I2074">
        <v>0.16455</v>
      </c>
      <c r="J2074">
        <v>0.255</v>
      </c>
      <c r="K2074">
        <v>0.28904999999999997</v>
      </c>
      <c r="L2074">
        <v>0.19814999999999999</v>
      </c>
      <c r="M2074">
        <v>0.23749999999999999</v>
      </c>
      <c r="Q2074" s="14"/>
      <c r="R2074" s="14"/>
      <c r="S2074" s="14"/>
      <c r="T2074" s="14"/>
      <c r="U2074" s="14"/>
      <c r="V2074"/>
      <c r="AA2074" s="14"/>
      <c r="AE2074" s="14"/>
      <c r="AF2074" s="14"/>
      <c r="AG2074" s="14"/>
      <c r="AK2074" s="14"/>
      <c r="AL2074" s="14"/>
      <c r="AM2074" s="14"/>
      <c r="AN2074" s="14"/>
      <c r="AO2074" s="14"/>
      <c r="AP2074" s="14"/>
      <c r="AY2074" s="14"/>
      <c r="AZ2074" s="14"/>
      <c r="BA2074" s="14"/>
      <c r="BB2074" s="14"/>
      <c r="BC2074" s="14"/>
      <c r="BD2074" s="14"/>
    </row>
    <row r="2075" spans="1:57" x14ac:dyDescent="0.25">
      <c r="A2075" s="2" t="s">
        <v>284</v>
      </c>
      <c r="B2075" s="31">
        <v>33590</v>
      </c>
      <c r="C2075" s="11"/>
      <c r="Q2075" s="14">
        <v>25.797523105228805</v>
      </c>
      <c r="R2075" s="14">
        <v>2257.625</v>
      </c>
      <c r="S2075" s="14">
        <v>537</v>
      </c>
      <c r="T2075" s="14">
        <v>1.5049999999999999E-2</v>
      </c>
      <c r="U2075" s="14">
        <v>8.1540999999999997</v>
      </c>
      <c r="V2075"/>
      <c r="AA2075" s="14">
        <v>272.53488023876457</v>
      </c>
      <c r="AE2075" s="14">
        <v>1.37</v>
      </c>
      <c r="AF2075" s="14">
        <v>0.1092649999999975</v>
      </c>
      <c r="AG2075" s="14">
        <v>7.8249999999998181</v>
      </c>
      <c r="AJ2075">
        <v>6.6429999999999998</v>
      </c>
      <c r="AK2075" s="14">
        <v>2.9649999999999999E-2</v>
      </c>
      <c r="AL2075" s="14">
        <v>9.0390714536001937</v>
      </c>
      <c r="AM2075" s="14">
        <v>305.01617079314565</v>
      </c>
      <c r="AN2075" s="14"/>
      <c r="AO2075" s="14"/>
      <c r="AP2075" s="14">
        <v>217.96529284164859</v>
      </c>
      <c r="AW2075">
        <v>8.0818499999999993</v>
      </c>
      <c r="AY2075" s="14">
        <v>264.46511976123543</v>
      </c>
      <c r="AZ2075" s="14"/>
      <c r="BA2075" s="14">
        <v>5.7999999999999996E-3</v>
      </c>
      <c r="BB2075" s="14">
        <v>8.1711142984149241</v>
      </c>
      <c r="BC2075" s="14"/>
      <c r="BD2075" s="14">
        <v>1407.7838292068545</v>
      </c>
      <c r="BE2075">
        <v>647.5</v>
      </c>
    </row>
    <row r="2076" spans="1:57" x14ac:dyDescent="0.25">
      <c r="A2076" s="2" t="s">
        <v>284</v>
      </c>
      <c r="B2076" s="31">
        <v>33595</v>
      </c>
      <c r="C2076" s="11"/>
      <c r="E2076">
        <v>302.88</v>
      </c>
      <c r="F2076">
        <v>0.13350000000000001</v>
      </c>
      <c r="G2076">
        <v>0.13714999999999999</v>
      </c>
      <c r="H2076">
        <v>0.14430000000000001</v>
      </c>
      <c r="I2076">
        <v>0.13950000000000001</v>
      </c>
      <c r="J2076">
        <v>0.24295</v>
      </c>
      <c r="K2076">
        <v>0.28434999999999999</v>
      </c>
      <c r="L2076">
        <v>0.19375000000000001</v>
      </c>
      <c r="M2076">
        <v>0.2389</v>
      </c>
      <c r="Q2076" s="14">
        <v>20.152134347584255</v>
      </c>
      <c r="R2076" s="14">
        <v>1932.675</v>
      </c>
      <c r="S2076" s="14">
        <v>579.25</v>
      </c>
      <c r="T2076" s="14">
        <v>1.6899999999999998E-2</v>
      </c>
      <c r="U2076" s="14">
        <v>9.7905749999999987</v>
      </c>
      <c r="V2076"/>
      <c r="AA2076" s="14">
        <v>314.78488023876457</v>
      </c>
      <c r="AE2076" s="14">
        <v>1.18</v>
      </c>
      <c r="AF2076" s="14">
        <v>0.1387999999999992</v>
      </c>
      <c r="AG2076" s="14">
        <v>11.699999999999932</v>
      </c>
      <c r="AJ2076">
        <v>2.9569999999999999</v>
      </c>
      <c r="AK2076" s="14">
        <v>2.545E-2</v>
      </c>
      <c r="AL2076" s="14">
        <v>3.9220809643102266</v>
      </c>
      <c r="AM2076" s="14">
        <v>155.81279610083658</v>
      </c>
      <c r="AN2076" s="14"/>
      <c r="AO2076" s="14"/>
      <c r="AP2076" s="14">
        <v>190.14777187716464</v>
      </c>
      <c r="AW2076">
        <v>9.7893249999999998</v>
      </c>
      <c r="AY2076" s="14">
        <v>264.46511976123543</v>
      </c>
      <c r="AZ2076" s="14"/>
      <c r="BA2076" s="14">
        <v>4.9499999999999995E-3</v>
      </c>
      <c r="BB2076" s="14">
        <v>5.8981580799124451</v>
      </c>
      <c r="BC2076" s="14"/>
      <c r="BD2076" s="14">
        <v>1185.9122038991634</v>
      </c>
      <c r="BE2076">
        <v>475</v>
      </c>
    </row>
    <row r="2077" spans="1:57" x14ac:dyDescent="0.25">
      <c r="A2077" s="2" t="s">
        <v>284</v>
      </c>
      <c r="B2077" s="31">
        <v>33602</v>
      </c>
      <c r="C2077" s="11"/>
      <c r="E2077">
        <v>277.97999999999996</v>
      </c>
      <c r="F2077">
        <v>0.10199999999999999</v>
      </c>
      <c r="G2077">
        <v>0.1178</v>
      </c>
      <c r="H2077">
        <v>0.1242</v>
      </c>
      <c r="I2077">
        <v>0.11075</v>
      </c>
      <c r="J2077">
        <v>0.2306</v>
      </c>
      <c r="K2077">
        <v>0.2782</v>
      </c>
      <c r="L2077">
        <v>0.19155</v>
      </c>
      <c r="M2077">
        <v>0.23480000000000001</v>
      </c>
      <c r="Q2077" s="14">
        <v>12.891999999999999</v>
      </c>
      <c r="R2077" s="14">
        <v>2030.425</v>
      </c>
      <c r="S2077" s="14">
        <v>686</v>
      </c>
      <c r="T2077" s="14">
        <v>1.8749999999999999E-2</v>
      </c>
      <c r="U2077" s="14">
        <v>12.891999999999999</v>
      </c>
      <c r="V2077"/>
      <c r="AA2077" s="14">
        <v>421.53488023876457</v>
      </c>
      <c r="AE2077" s="14"/>
      <c r="AF2077" s="14"/>
      <c r="AG2077" s="14">
        <v>19.174999999999955</v>
      </c>
      <c r="AJ2077">
        <v>2.5419999999999998</v>
      </c>
      <c r="AK2077" s="14">
        <v>0</v>
      </c>
      <c r="AL2077" s="14">
        <v>0</v>
      </c>
      <c r="AM2077" s="14">
        <v>121.67423523708815</v>
      </c>
      <c r="AN2077" s="14"/>
      <c r="AO2077" s="14"/>
      <c r="AP2077" s="14">
        <v>194.86263736263737</v>
      </c>
      <c r="AW2077">
        <v>12.862500000000001</v>
      </c>
      <c r="AY2077" s="14">
        <v>264.46511976123543</v>
      </c>
      <c r="AZ2077" s="14"/>
      <c r="BA2077" s="14">
        <v>0</v>
      </c>
      <c r="BB2077" s="14">
        <v>0</v>
      </c>
      <c r="BC2077" s="14"/>
      <c r="BD2077" s="14">
        <v>1203.5757647629116</v>
      </c>
      <c r="BE2077">
        <v>487.5</v>
      </c>
    </row>
    <row r="2078" spans="1:57" x14ac:dyDescent="0.25">
      <c r="A2078" s="2" t="s">
        <v>284</v>
      </c>
      <c r="B2078" s="31">
        <v>33609</v>
      </c>
      <c r="C2078" s="11"/>
      <c r="E2078">
        <v>263.08999999999997</v>
      </c>
      <c r="F2078">
        <v>8.3000000000000004E-2</v>
      </c>
      <c r="G2078">
        <v>0.1101</v>
      </c>
      <c r="H2078">
        <v>0.1086</v>
      </c>
      <c r="I2078">
        <v>9.5149999999999998E-2</v>
      </c>
      <c r="J2078">
        <v>0.21959999999999999</v>
      </c>
      <c r="K2078">
        <v>0.27424999999999999</v>
      </c>
      <c r="L2078">
        <v>0.188</v>
      </c>
      <c r="M2078">
        <v>0.23674999999999999</v>
      </c>
      <c r="Q2078" s="14">
        <v>22.157459434369997</v>
      </c>
      <c r="R2078" s="14">
        <v>1944.2750000000001</v>
      </c>
      <c r="S2078" s="14">
        <v>838</v>
      </c>
      <c r="T2078" s="14">
        <v>1.83E-2</v>
      </c>
      <c r="U2078" s="14">
        <v>15.212399999999999</v>
      </c>
      <c r="V2078"/>
      <c r="AA2078" s="14">
        <v>573.53488023876457</v>
      </c>
      <c r="AE2078" s="14">
        <v>1.17</v>
      </c>
      <c r="AF2078" s="14">
        <v>0.29487249999999965</v>
      </c>
      <c r="AG2078" s="14">
        <v>24.774999999999977</v>
      </c>
      <c r="AJ2078">
        <v>0.46</v>
      </c>
      <c r="AK2078" s="14">
        <v>2.6000000000000002E-2</v>
      </c>
      <c r="AL2078" s="14">
        <v>0.62554141671984687</v>
      </c>
      <c r="AM2078" s="14">
        <v>25.789020373317346</v>
      </c>
      <c r="AN2078" s="14"/>
      <c r="AO2078" s="14"/>
      <c r="AP2078" s="14">
        <v>141.91176470588235</v>
      </c>
      <c r="AW2078">
        <v>15.3354</v>
      </c>
      <c r="AY2078" s="14">
        <v>264.46511976123543</v>
      </c>
      <c r="AZ2078" s="14"/>
      <c r="BA2078" s="14">
        <v>4.3000000000000009E-3</v>
      </c>
      <c r="BB2078" s="14">
        <v>4.5511042470644689</v>
      </c>
      <c r="BC2078" s="14"/>
      <c r="BD2078" s="14">
        <v>1055.7109796266827</v>
      </c>
      <c r="BE2078">
        <v>497.5</v>
      </c>
    </row>
    <row r="2079" spans="1:57" x14ac:dyDescent="0.25">
      <c r="A2079" s="2" t="s">
        <v>284</v>
      </c>
      <c r="B2079" s="31">
        <v>33613</v>
      </c>
      <c r="C2079" s="11"/>
      <c r="Q2079" s="14"/>
      <c r="R2079" s="14">
        <v>2470.65</v>
      </c>
      <c r="S2079" s="14">
        <v>1156.5</v>
      </c>
      <c r="T2079" s="14">
        <v>2.0049999999999998E-2</v>
      </c>
      <c r="U2079" s="14">
        <v>23.070974999999997</v>
      </c>
      <c r="V2079"/>
      <c r="AA2079" s="14">
        <v>892.03488023876457</v>
      </c>
      <c r="AE2079" s="14"/>
      <c r="AF2079" s="14"/>
      <c r="AG2079" s="14">
        <v>12.525000000000091</v>
      </c>
      <c r="AJ2079">
        <v>0.315</v>
      </c>
      <c r="AK2079" s="14">
        <v>2.18E-2</v>
      </c>
      <c r="AL2079" s="14"/>
      <c r="AM2079" s="14"/>
      <c r="AN2079" s="14"/>
      <c r="AO2079" s="14"/>
      <c r="AP2079" s="14">
        <v>193.61702127659575</v>
      </c>
      <c r="AW2079">
        <v>23.187825</v>
      </c>
      <c r="AY2079" s="14">
        <v>264.46511976123543</v>
      </c>
      <c r="AZ2079" s="14"/>
      <c r="BA2079" s="14">
        <v>3.3E-3</v>
      </c>
      <c r="BB2079" s="14"/>
      <c r="BC2079" s="14"/>
      <c r="BD2079" s="14"/>
      <c r="BE2079">
        <v>565</v>
      </c>
    </row>
    <row r="2080" spans="1:57" x14ac:dyDescent="0.25">
      <c r="A2080" s="2" t="s">
        <v>284</v>
      </c>
      <c r="B2080" s="31">
        <v>33616</v>
      </c>
      <c r="C2080" s="11"/>
      <c r="E2080">
        <v>253.26</v>
      </c>
      <c r="F2080">
        <v>8.2500000000000004E-2</v>
      </c>
      <c r="G2080">
        <v>0.10685</v>
      </c>
      <c r="H2080">
        <v>0.10115</v>
      </c>
      <c r="I2080">
        <v>8.4199999999999997E-2</v>
      </c>
      <c r="J2080">
        <v>0.21290000000000001</v>
      </c>
      <c r="K2080">
        <v>0.26274999999999998</v>
      </c>
      <c r="L2080">
        <v>0.182</v>
      </c>
      <c r="M2080">
        <v>0.23394999999999999</v>
      </c>
      <c r="Q2080" s="14"/>
      <c r="R2080" s="14"/>
      <c r="S2080" s="14"/>
      <c r="T2080" s="14"/>
      <c r="U2080" s="14"/>
      <c r="V2080"/>
      <c r="AA2080" s="14"/>
      <c r="AE2080" s="14"/>
      <c r="AF2080" s="14"/>
      <c r="AG2080" s="14"/>
      <c r="AK2080" s="14"/>
      <c r="AL2080" s="14"/>
      <c r="AM2080" s="14"/>
      <c r="AN2080" s="14"/>
      <c r="AO2080" s="14"/>
      <c r="AP2080" s="14"/>
      <c r="AY2080" s="14"/>
      <c r="AZ2080" s="14"/>
      <c r="BA2080" s="14"/>
      <c r="BB2080" s="14"/>
      <c r="BC2080" s="14"/>
      <c r="BD2080" s="14"/>
    </row>
    <row r="2081" spans="1:57" x14ac:dyDescent="0.25">
      <c r="A2081" s="2" t="s">
        <v>284</v>
      </c>
      <c r="B2081" s="31">
        <v>33618</v>
      </c>
      <c r="C2081" s="11"/>
      <c r="Q2081" s="14"/>
      <c r="R2081" s="14">
        <v>2184</v>
      </c>
      <c r="S2081" s="14">
        <v>1071.25</v>
      </c>
      <c r="T2081" s="14">
        <v>1.9550000000000001E-2</v>
      </c>
      <c r="U2081" s="14">
        <v>20.899625</v>
      </c>
      <c r="V2081"/>
      <c r="AA2081" s="14">
        <v>806.78488023876457</v>
      </c>
      <c r="AE2081" s="14"/>
      <c r="AF2081" s="14"/>
      <c r="AG2081" s="14"/>
      <c r="AK2081" s="14"/>
      <c r="AL2081" s="14"/>
      <c r="AM2081" s="14"/>
      <c r="AN2081" s="14"/>
      <c r="AO2081" s="14"/>
      <c r="AP2081" s="14"/>
      <c r="AW2081">
        <v>20.942937499999999</v>
      </c>
      <c r="AY2081" s="14">
        <v>264.46511976123543</v>
      </c>
      <c r="AZ2081" s="14"/>
      <c r="BA2081" s="14"/>
      <c r="BB2081" s="14"/>
      <c r="BC2081" s="14"/>
      <c r="BD2081" s="14"/>
    </row>
    <row r="2082" spans="1:57" x14ac:dyDescent="0.25">
      <c r="A2082" s="2" t="s">
        <v>284</v>
      </c>
      <c r="B2082" s="31">
        <v>33623</v>
      </c>
      <c r="C2082" s="11" t="s">
        <v>833</v>
      </c>
      <c r="E2082">
        <v>256.04999999999995</v>
      </c>
      <c r="F2082">
        <v>0.1255</v>
      </c>
      <c r="G2082">
        <v>0.1013</v>
      </c>
      <c r="H2082">
        <v>9.8199999999999996E-2</v>
      </c>
      <c r="I2082">
        <v>8.1350000000000006E-2</v>
      </c>
      <c r="J2082">
        <v>0.20724999999999999</v>
      </c>
      <c r="K2082">
        <v>0.2596</v>
      </c>
      <c r="L2082">
        <v>0.17785000000000001</v>
      </c>
      <c r="M2082">
        <v>0.22919999999999999</v>
      </c>
      <c r="Q2082" s="14"/>
      <c r="R2082" s="29">
        <v>2179.6248573955354</v>
      </c>
      <c r="S2082" s="14"/>
      <c r="T2082" s="14"/>
      <c r="U2082" s="14"/>
      <c r="V2082"/>
      <c r="W2082">
        <v>3.60154975E-2</v>
      </c>
      <c r="Y2082">
        <v>21016.473696022076</v>
      </c>
      <c r="AA2082">
        <v>756.91875585789887</v>
      </c>
      <c r="AE2082" s="14"/>
      <c r="AF2082" s="14"/>
      <c r="AG2082" s="14"/>
      <c r="AK2082" s="14"/>
      <c r="AL2082" s="14"/>
      <c r="AM2082" s="14"/>
      <c r="AN2082" s="14"/>
      <c r="AO2082" s="14"/>
      <c r="AP2082" s="14"/>
      <c r="AQ2082" t="s">
        <v>925</v>
      </c>
      <c r="AY2082" s="14"/>
      <c r="AZ2082" s="14"/>
      <c r="BA2082" s="14"/>
      <c r="BB2082" s="14"/>
      <c r="BC2082" s="14"/>
      <c r="BD2082" s="14"/>
    </row>
    <row r="2083" spans="1:57" x14ac:dyDescent="0.25">
      <c r="A2083" s="2" t="s">
        <v>278</v>
      </c>
      <c r="B2083" s="31">
        <v>33483</v>
      </c>
      <c r="C2083" s="11"/>
      <c r="E2083">
        <v>408.21000000000004</v>
      </c>
      <c r="F2083">
        <v>0.27800000000000002</v>
      </c>
      <c r="G2083">
        <v>0.26469999999999999</v>
      </c>
      <c r="H2083">
        <v>0.17344999999999999</v>
      </c>
      <c r="I2083">
        <v>0.24854999999999999</v>
      </c>
      <c r="J2083">
        <v>0.30980000000000002</v>
      </c>
      <c r="K2083">
        <v>0.2417</v>
      </c>
      <c r="L2083">
        <v>0.2427</v>
      </c>
      <c r="M2083">
        <v>0.28215000000000001</v>
      </c>
      <c r="Q2083" s="14"/>
      <c r="R2083" s="14"/>
      <c r="S2083" s="14"/>
      <c r="T2083" s="14"/>
      <c r="U2083" s="14"/>
      <c r="V2083"/>
      <c r="AA2083" s="14"/>
      <c r="AE2083" s="14"/>
      <c r="AF2083" s="14"/>
      <c r="AG2083" s="14"/>
      <c r="AK2083" s="14"/>
      <c r="AL2083" s="14"/>
      <c r="AM2083" s="14"/>
      <c r="AN2083" s="14"/>
      <c r="AO2083" s="14"/>
      <c r="AP2083" s="14"/>
      <c r="AY2083" s="14"/>
      <c r="AZ2083" s="14"/>
      <c r="BA2083" s="14"/>
      <c r="BB2083" s="14"/>
      <c r="BC2083" s="14"/>
      <c r="BD2083" s="14"/>
    </row>
    <row r="2084" spans="1:57" x14ac:dyDescent="0.25">
      <c r="A2084" s="2" t="s">
        <v>278</v>
      </c>
      <c r="B2084" s="31">
        <v>33491</v>
      </c>
      <c r="C2084" s="11"/>
      <c r="E2084">
        <v>413.31</v>
      </c>
      <c r="F2084">
        <v>0.28299999999999997</v>
      </c>
      <c r="G2084">
        <v>0.26595000000000002</v>
      </c>
      <c r="H2084">
        <v>0.18179999999999999</v>
      </c>
      <c r="I2084">
        <v>0.23995</v>
      </c>
      <c r="J2084">
        <v>0.31469999999999998</v>
      </c>
      <c r="K2084">
        <v>0.2409</v>
      </c>
      <c r="L2084">
        <v>0.24925</v>
      </c>
      <c r="M2084">
        <v>0.29099999999999998</v>
      </c>
      <c r="Q2084" s="14"/>
      <c r="R2084" s="14"/>
      <c r="S2084" s="14"/>
      <c r="T2084" s="14"/>
      <c r="U2084" s="14"/>
      <c r="V2084"/>
      <c r="AA2084" s="14"/>
      <c r="AE2084" s="14"/>
      <c r="AF2084" s="14"/>
      <c r="AG2084" s="14"/>
      <c r="AK2084" s="14"/>
      <c r="AL2084" s="14"/>
      <c r="AM2084" s="14"/>
      <c r="AN2084" s="14"/>
      <c r="AO2084" s="14"/>
      <c r="AP2084" s="14"/>
      <c r="AY2084" s="14"/>
      <c r="AZ2084" s="14"/>
      <c r="BA2084" s="14"/>
      <c r="BB2084" s="14"/>
      <c r="BC2084" s="14"/>
      <c r="BD2084" s="14"/>
    </row>
    <row r="2085" spans="1:57" x14ac:dyDescent="0.25">
      <c r="A2085" s="2" t="s">
        <v>278</v>
      </c>
      <c r="B2085" s="31">
        <v>33497</v>
      </c>
      <c r="C2085" s="11"/>
      <c r="E2085">
        <v>442.79999999999995</v>
      </c>
      <c r="F2085">
        <v>0.32100000000000001</v>
      </c>
      <c r="G2085">
        <v>0.27245000000000003</v>
      </c>
      <c r="H2085">
        <v>0.21390000000000001</v>
      </c>
      <c r="I2085">
        <v>0.28470000000000001</v>
      </c>
      <c r="J2085">
        <v>0.31935000000000002</v>
      </c>
      <c r="K2085">
        <v>0.26229999999999998</v>
      </c>
      <c r="L2085">
        <v>0.24895</v>
      </c>
      <c r="M2085">
        <v>0.29135</v>
      </c>
      <c r="Q2085" s="14"/>
      <c r="R2085" s="14"/>
      <c r="S2085" s="14"/>
      <c r="T2085" s="14"/>
      <c r="U2085" s="14"/>
      <c r="V2085"/>
      <c r="AA2085" s="14"/>
      <c r="AE2085" s="14"/>
      <c r="AF2085" s="14"/>
      <c r="AG2085" s="14"/>
      <c r="AK2085" s="14"/>
      <c r="AL2085" s="14"/>
      <c r="AM2085" s="14"/>
      <c r="AN2085" s="14"/>
      <c r="AO2085" s="14"/>
      <c r="AP2085" s="14"/>
      <c r="AY2085" s="14"/>
      <c r="AZ2085" s="14"/>
      <c r="BA2085" s="14"/>
      <c r="BB2085" s="14"/>
      <c r="BC2085" s="14"/>
      <c r="BD2085" s="14"/>
    </row>
    <row r="2086" spans="1:57" x14ac:dyDescent="0.25">
      <c r="A2086" s="2" t="s">
        <v>278</v>
      </c>
      <c r="B2086" s="31">
        <v>33504</v>
      </c>
      <c r="C2086" s="11"/>
      <c r="E2086">
        <v>439.04</v>
      </c>
      <c r="F2086">
        <v>0.30599999999999999</v>
      </c>
      <c r="G2086">
        <v>0.27184999999999998</v>
      </c>
      <c r="H2086">
        <v>0.21345</v>
      </c>
      <c r="I2086">
        <v>0.28415000000000001</v>
      </c>
      <c r="J2086">
        <v>0.31869999999999998</v>
      </c>
      <c r="K2086">
        <v>0.26179999999999998</v>
      </c>
      <c r="L2086">
        <v>0.24845</v>
      </c>
      <c r="M2086">
        <v>0.2908</v>
      </c>
      <c r="Q2086" s="14"/>
      <c r="R2086" s="14"/>
      <c r="S2086" s="14"/>
      <c r="T2086" s="14"/>
      <c r="U2086" s="14"/>
      <c r="V2086"/>
      <c r="AA2086" s="14"/>
      <c r="AE2086" s="14"/>
      <c r="AF2086" s="14"/>
      <c r="AG2086" s="14"/>
      <c r="AK2086" s="14"/>
      <c r="AL2086" s="14"/>
      <c r="AM2086" s="14"/>
      <c r="AN2086" s="14"/>
      <c r="AO2086" s="14"/>
      <c r="AP2086" s="14"/>
      <c r="AY2086" s="14"/>
      <c r="AZ2086" s="14"/>
      <c r="BA2086" s="14"/>
      <c r="BB2086" s="14"/>
      <c r="BC2086" s="14"/>
      <c r="BD2086" s="14"/>
    </row>
    <row r="2087" spans="1:57" x14ac:dyDescent="0.25">
      <c r="A2087" s="2" t="s">
        <v>278</v>
      </c>
      <c r="B2087" s="31">
        <v>33505</v>
      </c>
      <c r="C2087" s="11"/>
      <c r="Q2087" s="14"/>
      <c r="R2087" s="14">
        <v>187.52500000000001</v>
      </c>
      <c r="S2087" s="14"/>
      <c r="T2087" s="14"/>
      <c r="U2087" s="14"/>
      <c r="V2087"/>
      <c r="AA2087" s="14"/>
      <c r="AE2087" s="14"/>
      <c r="AF2087" s="14"/>
      <c r="AG2087" s="14"/>
      <c r="AJ2087">
        <v>2.7386151339999998</v>
      </c>
      <c r="AK2087" s="14"/>
      <c r="AL2087" s="14"/>
      <c r="AM2087" s="14">
        <v>117.38731840473767</v>
      </c>
      <c r="AN2087" s="14"/>
      <c r="AO2087" s="14"/>
      <c r="AP2087" s="14">
        <v>232.78769841269843</v>
      </c>
      <c r="AV2087">
        <v>192.5</v>
      </c>
      <c r="AY2087" s="14"/>
      <c r="AZ2087" s="14"/>
      <c r="BA2087" s="14"/>
      <c r="BB2087" s="14"/>
      <c r="BC2087" s="14"/>
      <c r="BD2087" s="14">
        <v>70.137681595262336</v>
      </c>
      <c r="BE2087">
        <v>627.5</v>
      </c>
    </row>
    <row r="2088" spans="1:57" x14ac:dyDescent="0.25">
      <c r="A2088" s="2" t="s">
        <v>278</v>
      </c>
      <c r="B2088" s="31">
        <v>33512</v>
      </c>
      <c r="C2088" s="11"/>
      <c r="E2088">
        <v>409.74</v>
      </c>
      <c r="F2088">
        <v>0.26600000000000001</v>
      </c>
      <c r="G2088">
        <v>0.25209999999999999</v>
      </c>
      <c r="H2088">
        <v>0.16985</v>
      </c>
      <c r="I2088">
        <v>0.24199999999999999</v>
      </c>
      <c r="J2088">
        <v>0.31785000000000002</v>
      </c>
      <c r="K2088">
        <v>0.25659999999999999</v>
      </c>
      <c r="L2088">
        <v>0.24970000000000001</v>
      </c>
      <c r="M2088">
        <v>0.29459999999999997</v>
      </c>
      <c r="Q2088" s="14"/>
      <c r="R2088" s="14"/>
      <c r="S2088" s="14"/>
      <c r="T2088" s="14"/>
      <c r="U2088" s="14"/>
      <c r="V2088"/>
      <c r="AA2088" s="14"/>
      <c r="AE2088" s="14"/>
      <c r="AF2088" s="14"/>
      <c r="AG2088" s="14"/>
      <c r="AK2088" s="14"/>
      <c r="AL2088" s="14"/>
      <c r="AM2088" s="14"/>
      <c r="AN2088" s="14"/>
      <c r="AO2088" s="14"/>
      <c r="AP2088" s="14"/>
      <c r="AY2088" s="14"/>
      <c r="AZ2088" s="14"/>
      <c r="BA2088" s="14"/>
      <c r="BB2088" s="14"/>
      <c r="BC2088" s="14"/>
      <c r="BD2088" s="14"/>
    </row>
    <row r="2089" spans="1:57" x14ac:dyDescent="0.25">
      <c r="A2089" s="2" t="s">
        <v>278</v>
      </c>
      <c r="B2089" s="31">
        <v>33519</v>
      </c>
      <c r="C2089" s="11"/>
      <c r="E2089">
        <v>416.13</v>
      </c>
      <c r="F2089">
        <v>0.27650000000000002</v>
      </c>
      <c r="G2089">
        <v>0.26300000000000001</v>
      </c>
      <c r="H2089">
        <v>0.17829999999999999</v>
      </c>
      <c r="I2089">
        <v>0.24825</v>
      </c>
      <c r="J2089">
        <v>0.31514999999999999</v>
      </c>
      <c r="K2089">
        <v>0.25559999999999999</v>
      </c>
      <c r="L2089">
        <v>0.24945000000000001</v>
      </c>
      <c r="M2089">
        <v>0.2944</v>
      </c>
      <c r="Q2089" s="14"/>
      <c r="R2089" s="14"/>
      <c r="S2089" s="14"/>
      <c r="T2089" s="14"/>
      <c r="U2089" s="14"/>
      <c r="V2089"/>
      <c r="AA2089" s="14"/>
      <c r="AE2089" s="14"/>
      <c r="AF2089" s="14"/>
      <c r="AG2089" s="14"/>
      <c r="AK2089" s="14"/>
      <c r="AL2089" s="14"/>
      <c r="AM2089" s="14"/>
      <c r="AN2089" s="14"/>
      <c r="AO2089" s="14"/>
      <c r="AP2089" s="14"/>
      <c r="AY2089" s="14"/>
      <c r="AZ2089" s="14"/>
      <c r="BA2089" s="14"/>
      <c r="BB2089" s="14"/>
      <c r="BC2089" s="14"/>
      <c r="BD2089" s="14"/>
    </row>
    <row r="2090" spans="1:57" x14ac:dyDescent="0.25">
      <c r="A2090" s="2" t="s">
        <v>278</v>
      </c>
      <c r="B2090" s="31">
        <v>33521</v>
      </c>
      <c r="C2090" s="11"/>
      <c r="Q2090" s="14"/>
      <c r="R2090" s="14">
        <v>399</v>
      </c>
      <c r="S2090" s="14"/>
      <c r="T2090" s="14"/>
      <c r="U2090" s="14"/>
      <c r="V2090"/>
      <c r="AA2090" s="14"/>
      <c r="AE2090" s="14"/>
      <c r="AF2090" s="14"/>
      <c r="AG2090" s="14"/>
      <c r="AJ2090">
        <v>6.9698080850000004</v>
      </c>
      <c r="AK2090" s="14"/>
      <c r="AL2090" s="14"/>
      <c r="AM2090" s="14">
        <v>230.06111848060178</v>
      </c>
      <c r="AN2090" s="14"/>
      <c r="AO2090" s="14"/>
      <c r="AP2090" s="14">
        <v>301.67113828747324</v>
      </c>
      <c r="AV2090">
        <v>247.5</v>
      </c>
      <c r="AY2090" s="14"/>
      <c r="AZ2090" s="14"/>
      <c r="BA2090" s="14"/>
      <c r="BB2090" s="14"/>
      <c r="BC2090" s="14"/>
      <c r="BD2090" s="14">
        <v>168.93888151939822</v>
      </c>
      <c r="BE2090">
        <v>830</v>
      </c>
    </row>
    <row r="2091" spans="1:57" x14ac:dyDescent="0.25">
      <c r="A2091" s="2" t="s">
        <v>278</v>
      </c>
      <c r="B2091" s="31">
        <v>33525</v>
      </c>
      <c r="C2091" s="11"/>
      <c r="E2091">
        <v>409.09000000000003</v>
      </c>
      <c r="F2091">
        <v>0.26450000000000001</v>
      </c>
      <c r="G2091">
        <v>0.26029999999999998</v>
      </c>
      <c r="H2091">
        <v>0.16450000000000001</v>
      </c>
      <c r="I2091">
        <v>0.23985000000000001</v>
      </c>
      <c r="J2091">
        <v>0.31780000000000003</v>
      </c>
      <c r="K2091">
        <v>0.25535000000000002</v>
      </c>
      <c r="L2091">
        <v>0.24565000000000001</v>
      </c>
      <c r="M2091">
        <v>0.29749999999999999</v>
      </c>
      <c r="Q2091" s="14"/>
      <c r="R2091" s="14"/>
      <c r="S2091" s="14"/>
      <c r="T2091" s="14"/>
      <c r="U2091" s="14"/>
      <c r="V2091"/>
      <c r="AA2091" s="14"/>
      <c r="AE2091" s="14"/>
      <c r="AF2091" s="14"/>
      <c r="AG2091" s="14"/>
      <c r="AK2091" s="14"/>
      <c r="AL2091" s="14"/>
      <c r="AM2091" s="14"/>
      <c r="AN2091" s="14"/>
      <c r="AO2091" s="14"/>
      <c r="AP2091" s="14"/>
      <c r="AY2091" s="14"/>
      <c r="AZ2091" s="14"/>
      <c r="BA2091" s="14"/>
      <c r="BB2091" s="14"/>
      <c r="BC2091" s="14"/>
      <c r="BD2091" s="14"/>
    </row>
    <row r="2092" spans="1:57" x14ac:dyDescent="0.25">
      <c r="A2092" s="2" t="s">
        <v>278</v>
      </c>
      <c r="B2092" s="31">
        <v>33532</v>
      </c>
      <c r="C2092" s="11"/>
      <c r="E2092">
        <v>399.83000000000004</v>
      </c>
      <c r="F2092">
        <v>0.26050000000000001</v>
      </c>
      <c r="G2092">
        <v>0.25159999999999999</v>
      </c>
      <c r="H2092">
        <v>0.15659999999999999</v>
      </c>
      <c r="I2092">
        <v>0.23219999999999999</v>
      </c>
      <c r="J2092">
        <v>0.31135000000000002</v>
      </c>
      <c r="K2092">
        <v>0.24829999999999999</v>
      </c>
      <c r="L2092">
        <v>0.24715000000000001</v>
      </c>
      <c r="M2092">
        <v>0.29144999999999999</v>
      </c>
      <c r="Q2092" s="14"/>
      <c r="R2092" s="14"/>
      <c r="S2092" s="14"/>
      <c r="T2092" s="14"/>
      <c r="U2092" s="14"/>
      <c r="V2092"/>
      <c r="AA2092" s="14"/>
      <c r="AE2092" s="14"/>
      <c r="AF2092" s="14"/>
      <c r="AG2092" s="14"/>
      <c r="AK2092" s="14"/>
      <c r="AL2092" s="14"/>
      <c r="AM2092" s="14"/>
      <c r="AN2092" s="14"/>
      <c r="AO2092" s="14"/>
      <c r="AP2092" s="14"/>
      <c r="AY2092" s="14"/>
      <c r="AZ2092" s="14"/>
      <c r="BA2092" s="14"/>
      <c r="BB2092" s="14"/>
      <c r="BC2092" s="14"/>
      <c r="BD2092" s="14"/>
    </row>
    <row r="2093" spans="1:57" x14ac:dyDescent="0.25">
      <c r="A2093" s="2" t="s">
        <v>278</v>
      </c>
      <c r="B2093" s="31">
        <v>33533</v>
      </c>
      <c r="C2093" s="11"/>
      <c r="Q2093" s="14"/>
      <c r="R2093" s="14">
        <v>676.3</v>
      </c>
      <c r="S2093" s="14"/>
      <c r="T2093" s="14"/>
      <c r="U2093" s="14"/>
      <c r="V2093"/>
      <c r="AA2093" s="14"/>
      <c r="AE2093" s="14"/>
      <c r="AF2093" s="14"/>
      <c r="AG2093" s="14"/>
      <c r="AJ2093">
        <v>8.8118021330000005</v>
      </c>
      <c r="AK2093" s="14"/>
      <c r="AL2093" s="14"/>
      <c r="AM2093" s="14">
        <v>326.24021874256084</v>
      </c>
      <c r="AN2093" s="14"/>
      <c r="AO2093" s="14"/>
      <c r="AP2093" s="14">
        <v>269.61279317697227</v>
      </c>
      <c r="AV2093">
        <v>270</v>
      </c>
      <c r="AY2093" s="14"/>
      <c r="AZ2093" s="14"/>
      <c r="BA2093" s="14"/>
      <c r="BB2093" s="14"/>
      <c r="BC2093" s="14"/>
      <c r="BD2093" s="14">
        <v>350.05978125743911</v>
      </c>
      <c r="BE2093">
        <v>777.5</v>
      </c>
    </row>
    <row r="2094" spans="1:57" x14ac:dyDescent="0.25">
      <c r="A2094" s="2" t="s">
        <v>278</v>
      </c>
      <c r="B2094" s="31">
        <v>33540</v>
      </c>
      <c r="C2094" s="11"/>
      <c r="E2094">
        <v>404.63</v>
      </c>
      <c r="F2094">
        <v>0.27150000000000002</v>
      </c>
      <c r="G2094">
        <v>0.25969999999999999</v>
      </c>
      <c r="H2094">
        <v>0.16794999999999999</v>
      </c>
      <c r="I2094">
        <v>0.23805000000000001</v>
      </c>
      <c r="J2094">
        <v>0.31135000000000002</v>
      </c>
      <c r="K2094">
        <v>0.2414</v>
      </c>
      <c r="L2094">
        <v>0.24579999999999999</v>
      </c>
      <c r="M2094">
        <v>0.28739999999999999</v>
      </c>
      <c r="Q2094" s="14"/>
      <c r="R2094" s="14"/>
      <c r="S2094" s="14"/>
      <c r="T2094" s="14"/>
      <c r="U2094" s="14"/>
      <c r="V2094"/>
      <c r="AA2094" s="14"/>
      <c r="AE2094" s="14"/>
      <c r="AF2094" s="14"/>
      <c r="AG2094" s="14"/>
      <c r="AK2094" s="14"/>
      <c r="AL2094" s="14"/>
      <c r="AM2094" s="14"/>
      <c r="AN2094" s="14"/>
      <c r="AO2094" s="14"/>
      <c r="AP2094" s="14"/>
      <c r="AY2094" s="14"/>
      <c r="AZ2094" s="14"/>
      <c r="BA2094" s="14"/>
      <c r="BB2094" s="14"/>
      <c r="BC2094" s="14"/>
      <c r="BD2094" s="14"/>
    </row>
    <row r="2095" spans="1:57" x14ac:dyDescent="0.25">
      <c r="A2095" s="2" t="s">
        <v>278</v>
      </c>
      <c r="B2095" s="31">
        <v>33546</v>
      </c>
      <c r="C2095" s="11"/>
      <c r="E2095">
        <v>411.93999999999994</v>
      </c>
      <c r="F2095">
        <v>0.28949999999999998</v>
      </c>
      <c r="G2095">
        <v>0.26495000000000002</v>
      </c>
      <c r="H2095">
        <v>0.17695</v>
      </c>
      <c r="I2095">
        <v>0.25069999999999998</v>
      </c>
      <c r="J2095">
        <v>0.30880000000000002</v>
      </c>
      <c r="K2095">
        <v>0.23824999999999999</v>
      </c>
      <c r="L2095">
        <v>0.24254999999999999</v>
      </c>
      <c r="M2095">
        <v>0.28799999999999998</v>
      </c>
      <c r="Q2095" s="14"/>
      <c r="R2095" s="14"/>
      <c r="S2095" s="14"/>
      <c r="T2095" s="14"/>
      <c r="U2095" s="14"/>
      <c r="V2095"/>
      <c r="AA2095" s="14"/>
      <c r="AE2095" s="14"/>
      <c r="AF2095" s="14"/>
      <c r="AG2095" s="14"/>
      <c r="AK2095" s="14"/>
      <c r="AL2095" s="14"/>
      <c r="AM2095" s="14"/>
      <c r="AN2095" s="14"/>
      <c r="AO2095" s="14"/>
      <c r="AP2095" s="14"/>
      <c r="AY2095" s="14"/>
      <c r="AZ2095" s="14"/>
      <c r="BA2095" s="14"/>
      <c r="BB2095" s="14"/>
      <c r="BC2095" s="14"/>
      <c r="BD2095" s="14"/>
    </row>
    <row r="2096" spans="1:57" x14ac:dyDescent="0.25">
      <c r="A2096" s="2" t="s">
        <v>278</v>
      </c>
      <c r="B2096" s="31">
        <v>33547</v>
      </c>
      <c r="C2096" s="11"/>
      <c r="Q2096" s="14">
        <v>24.593334999999996</v>
      </c>
      <c r="R2096" s="14">
        <v>1088.3999999999999</v>
      </c>
      <c r="S2096" s="14"/>
      <c r="T2096" s="14"/>
      <c r="U2096" s="14"/>
      <c r="V2096"/>
      <c r="AA2096" s="14"/>
      <c r="AE2096" s="14"/>
      <c r="AF2096" s="14"/>
      <c r="AG2096" s="14">
        <v>4.9249999999999545</v>
      </c>
      <c r="AJ2096">
        <v>9.7764080030000002</v>
      </c>
      <c r="AK2096" s="14"/>
      <c r="AL2096" s="14"/>
      <c r="AM2096" s="14">
        <v>384.40057761110393</v>
      </c>
      <c r="AN2096" s="14"/>
      <c r="AO2096" s="14"/>
      <c r="AP2096" s="14">
        <v>254.45597986544698</v>
      </c>
      <c r="AV2096">
        <v>237.5</v>
      </c>
      <c r="AY2096" s="14"/>
      <c r="AZ2096" s="14"/>
      <c r="BA2096" s="14"/>
      <c r="BB2096" s="14"/>
      <c r="BC2096" s="14"/>
      <c r="BD2096" s="14">
        <v>699.0744223888961</v>
      </c>
      <c r="BE2096">
        <v>787.5</v>
      </c>
    </row>
    <row r="2097" spans="1:57" x14ac:dyDescent="0.25">
      <c r="A2097" s="2" t="s">
        <v>278</v>
      </c>
      <c r="B2097" s="31">
        <v>33553</v>
      </c>
      <c r="C2097" s="11"/>
      <c r="E2097">
        <v>404.93999999999994</v>
      </c>
      <c r="F2097">
        <v>0.27500000000000002</v>
      </c>
      <c r="G2097">
        <v>0.26079999999999998</v>
      </c>
      <c r="H2097">
        <v>0.1736</v>
      </c>
      <c r="I2097">
        <v>0.24379999999999999</v>
      </c>
      <c r="J2097">
        <v>0.31019999999999998</v>
      </c>
      <c r="K2097">
        <v>0.23669999999999999</v>
      </c>
      <c r="L2097">
        <v>0.24104999999999999</v>
      </c>
      <c r="M2097">
        <v>0.28355000000000002</v>
      </c>
      <c r="Q2097" s="14"/>
      <c r="R2097" s="14"/>
      <c r="S2097" s="14"/>
      <c r="T2097" s="14"/>
      <c r="U2097" s="14"/>
      <c r="V2097"/>
      <c r="AA2097" s="14"/>
      <c r="AE2097" s="14"/>
      <c r="AF2097" s="14"/>
      <c r="AG2097" s="14"/>
      <c r="AK2097" s="14"/>
      <c r="AL2097" s="14"/>
      <c r="AM2097" s="14"/>
      <c r="AN2097" s="14"/>
      <c r="AO2097" s="14"/>
      <c r="AP2097" s="14"/>
      <c r="AY2097" s="14"/>
      <c r="AZ2097" s="14"/>
      <c r="BA2097" s="14"/>
      <c r="BB2097" s="14"/>
      <c r="BC2097" s="14"/>
      <c r="BD2097" s="14"/>
    </row>
    <row r="2098" spans="1:57" x14ac:dyDescent="0.25">
      <c r="A2098" s="2" t="s">
        <v>278</v>
      </c>
      <c r="B2098" s="31">
        <v>33560</v>
      </c>
      <c r="C2098" s="11"/>
      <c r="E2098">
        <v>395.36</v>
      </c>
      <c r="F2098">
        <v>0.26400000000000001</v>
      </c>
      <c r="G2098">
        <v>0.25390000000000001</v>
      </c>
      <c r="H2098">
        <v>0.15720000000000001</v>
      </c>
      <c r="I2098">
        <v>0.23435</v>
      </c>
      <c r="J2098">
        <v>0.30840000000000001</v>
      </c>
      <c r="K2098">
        <v>0.23515</v>
      </c>
      <c r="L2098">
        <v>0.2404</v>
      </c>
      <c r="M2098">
        <v>0.28339999999999999</v>
      </c>
      <c r="Q2098" s="14"/>
      <c r="R2098" s="14"/>
      <c r="S2098" s="14"/>
      <c r="T2098" s="14"/>
      <c r="U2098" s="14"/>
      <c r="V2098"/>
      <c r="AA2098" s="14"/>
      <c r="AE2098" s="14"/>
      <c r="AF2098" s="14"/>
      <c r="AG2098" s="14"/>
      <c r="AK2098" s="14"/>
      <c r="AL2098" s="14"/>
      <c r="AM2098" s="14"/>
      <c r="AN2098" s="14"/>
      <c r="AO2098" s="14"/>
      <c r="AP2098" s="14"/>
      <c r="AY2098" s="14"/>
      <c r="AZ2098" s="14"/>
      <c r="BA2098" s="14"/>
      <c r="BB2098" s="14"/>
      <c r="BC2098" s="14"/>
      <c r="BD2098" s="14"/>
    </row>
    <row r="2099" spans="1:57" x14ac:dyDescent="0.25">
      <c r="A2099" s="2" t="s">
        <v>278</v>
      </c>
      <c r="B2099" s="31">
        <v>33561</v>
      </c>
      <c r="C2099" s="11"/>
      <c r="Q2099" s="14">
        <v>17.022420765822428</v>
      </c>
      <c r="R2099" s="14">
        <v>1266.1750000000002</v>
      </c>
      <c r="S2099" s="14">
        <v>183.25</v>
      </c>
      <c r="T2099" s="14">
        <v>1.5449999999999998E-2</v>
      </c>
      <c r="U2099" s="14">
        <v>2.8357799999999997</v>
      </c>
      <c r="V2099"/>
      <c r="AA2099" s="14">
        <v>0</v>
      </c>
      <c r="AE2099" s="14">
        <v>0.89500000000000002</v>
      </c>
      <c r="AF2099" s="14">
        <v>3.8432500000000619E-2</v>
      </c>
      <c r="AG2099" s="14">
        <v>4.3000000000000682</v>
      </c>
      <c r="AJ2099">
        <v>7.1360000000000001</v>
      </c>
      <c r="AK2099" s="14">
        <v>3.295E-2</v>
      </c>
      <c r="AL2099" s="14">
        <v>8.9447701849872754</v>
      </c>
      <c r="AM2099" s="14">
        <v>270.64600151400259</v>
      </c>
      <c r="AN2099" s="14"/>
      <c r="AO2099" s="14"/>
      <c r="AP2099" s="14">
        <v>263.50460961508418</v>
      </c>
      <c r="AV2099">
        <v>215</v>
      </c>
      <c r="AW2099">
        <v>2.8312124999999999</v>
      </c>
      <c r="AY2099" s="14">
        <v>250.88211406971794</v>
      </c>
      <c r="AZ2099" s="14"/>
      <c r="BA2099" s="14">
        <v>6.7000000000000002E-3</v>
      </c>
      <c r="BB2099" s="14">
        <v>5.4134592898561831</v>
      </c>
      <c r="BC2099" s="14"/>
      <c r="BD2099" s="14">
        <v>807.97899848599741</v>
      </c>
      <c r="BE2099">
        <v>585</v>
      </c>
    </row>
    <row r="2100" spans="1:57" x14ac:dyDescent="0.25">
      <c r="A2100" s="2" t="s">
        <v>278</v>
      </c>
      <c r="B2100" s="31">
        <v>33568</v>
      </c>
      <c r="C2100" s="11"/>
      <c r="Q2100" s="14">
        <v>23.896532254609156</v>
      </c>
      <c r="R2100" s="14">
        <v>1751.7749999999999</v>
      </c>
      <c r="S2100" s="14">
        <v>269.64999999999998</v>
      </c>
      <c r="T2100" s="14">
        <v>1.5800000000000002E-2</v>
      </c>
      <c r="U2100" s="14">
        <v>4.4542900000000003</v>
      </c>
      <c r="V2100"/>
      <c r="AA2100" s="14">
        <v>53.433942965141028</v>
      </c>
      <c r="AE2100" s="14">
        <v>1.0050000000000001</v>
      </c>
      <c r="AF2100" s="14">
        <v>8.7599999999998901E-2</v>
      </c>
      <c r="AG2100" s="14">
        <v>8.7499999999998863</v>
      </c>
      <c r="AJ2100">
        <v>7.8070000000000004</v>
      </c>
      <c r="AK2100" s="14">
        <v>3.0449999999999998E-2</v>
      </c>
      <c r="AL2100" s="14">
        <v>10.752485306898034</v>
      </c>
      <c r="AM2100" s="14">
        <v>348.77740929298727</v>
      </c>
      <c r="AN2100" s="14"/>
      <c r="AO2100" s="14"/>
      <c r="AP2100" s="14">
        <v>221.67218388660947</v>
      </c>
      <c r="AV2100">
        <v>212.5</v>
      </c>
      <c r="AW2100">
        <v>4.2604699999999998</v>
      </c>
      <c r="AY2100" s="14">
        <v>250.88211406971794</v>
      </c>
      <c r="AZ2100" s="14"/>
      <c r="BA2100" s="14">
        <v>8.0000000000000002E-3</v>
      </c>
      <c r="BB2100" s="14">
        <v>9.2205468636168071</v>
      </c>
      <c r="BC2100" s="14"/>
      <c r="BD2100" s="14">
        <v>1124.5975907070126</v>
      </c>
      <c r="BE2100">
        <v>700</v>
      </c>
    </row>
    <row r="2101" spans="1:57" x14ac:dyDescent="0.25">
      <c r="A2101" s="2" t="s">
        <v>278</v>
      </c>
      <c r="B2101" s="31">
        <v>33574</v>
      </c>
      <c r="C2101" s="11"/>
      <c r="E2101">
        <v>397.01000000000005</v>
      </c>
      <c r="F2101">
        <v>0.26150000000000001</v>
      </c>
      <c r="G2101">
        <v>0.26415</v>
      </c>
      <c r="H2101">
        <v>0.17960000000000001</v>
      </c>
      <c r="I2101">
        <v>0.24410000000000001</v>
      </c>
      <c r="J2101">
        <v>0.30625000000000002</v>
      </c>
      <c r="K2101">
        <v>0.21834999999999999</v>
      </c>
      <c r="L2101">
        <v>0.23369999999999999</v>
      </c>
      <c r="M2101">
        <v>0.27739999999999998</v>
      </c>
      <c r="Q2101" s="14">
        <v>26.100903977456412</v>
      </c>
      <c r="R2101" s="14">
        <v>1984.3000000000002</v>
      </c>
      <c r="S2101" s="14">
        <v>305.875</v>
      </c>
      <c r="T2101" s="14">
        <v>1.525E-2</v>
      </c>
      <c r="U2101" s="14">
        <v>4.6692499999999999</v>
      </c>
      <c r="V2101"/>
      <c r="AA2101" s="14">
        <v>54.992885930282057</v>
      </c>
      <c r="AE2101" s="14">
        <v>1.07</v>
      </c>
      <c r="AF2101" s="14">
        <v>6.5805000000000974E-2</v>
      </c>
      <c r="AG2101" s="14">
        <v>6.1500000000000909</v>
      </c>
      <c r="AJ2101">
        <v>6.282</v>
      </c>
      <c r="AK2101" s="14">
        <v>3.2549999999999996E-2</v>
      </c>
      <c r="AL2101" s="14">
        <v>10.174772233496423</v>
      </c>
      <c r="AM2101" s="14">
        <v>312.64313444262945</v>
      </c>
      <c r="AN2101" s="14"/>
      <c r="AO2101" s="14"/>
      <c r="AP2101" s="14">
        <v>201.06991288809471</v>
      </c>
      <c r="AV2101">
        <v>227.5</v>
      </c>
      <c r="AW2101">
        <v>4.6645937499999999</v>
      </c>
      <c r="AY2101" s="14">
        <v>250.88211406971794</v>
      </c>
      <c r="AZ2101" s="14"/>
      <c r="BA2101" s="14">
        <v>8.4499999999999992E-3</v>
      </c>
      <c r="BB2101" s="14">
        <v>11.393040907855962</v>
      </c>
      <c r="BC2101" s="14"/>
      <c r="BD2101" s="14">
        <v>1359.6318655573705</v>
      </c>
      <c r="BE2101">
        <v>672.5</v>
      </c>
    </row>
    <row r="2102" spans="1:57" x14ac:dyDescent="0.25">
      <c r="A2102" s="2" t="s">
        <v>278</v>
      </c>
      <c r="B2102" s="31">
        <v>33581</v>
      </c>
      <c r="C2102" s="11"/>
      <c r="E2102">
        <v>403.27</v>
      </c>
      <c r="F2102">
        <v>0.28349999999999997</v>
      </c>
      <c r="G2102">
        <v>0.26684999999999998</v>
      </c>
      <c r="H2102">
        <v>0.19120000000000001</v>
      </c>
      <c r="I2102">
        <v>0.25455</v>
      </c>
      <c r="J2102">
        <v>0.30430000000000001</v>
      </c>
      <c r="K2102">
        <v>0.21604999999999999</v>
      </c>
      <c r="L2102">
        <v>0.22770000000000001</v>
      </c>
      <c r="M2102">
        <v>0.2722</v>
      </c>
      <c r="Q2102" s="14">
        <v>26.3597665274375</v>
      </c>
      <c r="R2102" s="14">
        <v>2140</v>
      </c>
      <c r="S2102" s="14">
        <v>387.1</v>
      </c>
      <c r="T2102" s="14">
        <v>1.6049999999999998E-2</v>
      </c>
      <c r="U2102" s="14">
        <v>6.2053600000000007</v>
      </c>
      <c r="V2102"/>
      <c r="AA2102" s="14">
        <v>136.21788593028205</v>
      </c>
      <c r="AE2102" s="14">
        <v>1.2050000000000001</v>
      </c>
      <c r="AF2102" s="14">
        <v>0.10535</v>
      </c>
      <c r="AG2102" s="14">
        <v>8.75</v>
      </c>
      <c r="AJ2102">
        <v>5.5709999999999997</v>
      </c>
      <c r="AK2102" s="14">
        <v>3.2850000000000004E-2</v>
      </c>
      <c r="AL2102" s="14">
        <v>9.14434861061258</v>
      </c>
      <c r="AM2102" s="14">
        <v>279.12476643440431</v>
      </c>
      <c r="AN2102" s="14"/>
      <c r="AO2102" s="14"/>
      <c r="AP2102" s="14">
        <v>199.42592592592592</v>
      </c>
      <c r="AV2102">
        <v>320</v>
      </c>
      <c r="AW2102">
        <v>6.212955</v>
      </c>
      <c r="AY2102" s="14">
        <v>250.88211406971794</v>
      </c>
      <c r="AZ2102" s="14"/>
      <c r="BA2102" s="14">
        <v>7.4000000000000003E-3</v>
      </c>
      <c r="BB2102" s="14">
        <v>10.8470447310448</v>
      </c>
      <c r="BC2102" s="14"/>
      <c r="BD2102" s="14">
        <v>1465.0252335655957</v>
      </c>
      <c r="BE2102">
        <v>620</v>
      </c>
    </row>
    <row r="2103" spans="1:57" x14ac:dyDescent="0.25">
      <c r="A2103" s="2" t="s">
        <v>278</v>
      </c>
      <c r="B2103" s="31">
        <v>33585</v>
      </c>
      <c r="C2103" s="11"/>
      <c r="Q2103" s="14">
        <v>28.392232839861201</v>
      </c>
      <c r="R2103" s="14">
        <v>2301.6750000000002</v>
      </c>
      <c r="S2103" s="14">
        <v>484.25</v>
      </c>
      <c r="T2103" s="14">
        <v>1.6049999999999998E-2</v>
      </c>
      <c r="U2103" s="14">
        <v>7.7493000000000007</v>
      </c>
      <c r="V2103"/>
      <c r="AA2103" s="14">
        <v>233.36788593028206</v>
      </c>
      <c r="AE2103" s="14">
        <v>1.105</v>
      </c>
      <c r="AF2103" s="14">
        <v>8.934250000000013E-2</v>
      </c>
      <c r="AG2103" s="14">
        <v>8</v>
      </c>
      <c r="AJ2103">
        <v>7.4080000000000004</v>
      </c>
      <c r="AK2103" s="14">
        <v>2.9400000000000003E-2</v>
      </c>
      <c r="AL2103" s="14">
        <v>9.1832167590098663</v>
      </c>
      <c r="AM2103" s="14">
        <v>311.7876512593449</v>
      </c>
      <c r="AN2103" s="14"/>
      <c r="AO2103" s="14"/>
      <c r="AP2103" s="14">
        <v>237.62076711269987</v>
      </c>
      <c r="AV2103">
        <v>320</v>
      </c>
      <c r="AW2103">
        <v>7.7722125000000002</v>
      </c>
      <c r="AY2103" s="14">
        <v>250.88211406971794</v>
      </c>
      <c r="AZ2103" s="14"/>
      <c r="BA2103" s="14">
        <v>7.6E-3</v>
      </c>
      <c r="BB2103" s="14">
        <v>11.380057963237903</v>
      </c>
      <c r="BC2103" s="14"/>
      <c r="BD2103" s="14">
        <v>1497.6373487406549</v>
      </c>
      <c r="BE2103">
        <v>647.5</v>
      </c>
    </row>
    <row r="2104" spans="1:57" x14ac:dyDescent="0.25">
      <c r="A2104" s="2" t="s">
        <v>278</v>
      </c>
      <c r="B2104" s="31">
        <v>33588</v>
      </c>
      <c r="C2104" s="11"/>
      <c r="E2104">
        <v>404.16</v>
      </c>
      <c r="F2104">
        <v>0.26600000000000001</v>
      </c>
      <c r="G2104">
        <v>0.26840000000000003</v>
      </c>
      <c r="H2104">
        <v>0.19814999999999999</v>
      </c>
      <c r="I2104">
        <v>0.26135000000000003</v>
      </c>
      <c r="J2104">
        <v>0.30595</v>
      </c>
      <c r="K2104">
        <v>0.21840000000000001</v>
      </c>
      <c r="L2104">
        <v>0.22714999999999999</v>
      </c>
      <c r="M2104">
        <v>0.27539999999999998</v>
      </c>
      <c r="Q2104" s="14"/>
      <c r="R2104" s="14"/>
      <c r="S2104" s="14"/>
      <c r="T2104" s="14"/>
      <c r="U2104" s="14"/>
      <c r="V2104"/>
      <c r="AA2104" s="14"/>
      <c r="AE2104" s="14"/>
      <c r="AF2104" s="14"/>
      <c r="AG2104" s="14"/>
      <c r="AK2104" s="14"/>
      <c r="AL2104" s="14"/>
      <c r="AM2104" s="14"/>
      <c r="AN2104" s="14"/>
      <c r="AO2104" s="14"/>
      <c r="AP2104" s="14"/>
      <c r="AY2104" s="14"/>
      <c r="AZ2104" s="14"/>
      <c r="BA2104" s="14"/>
      <c r="BB2104" s="14"/>
      <c r="BC2104" s="14"/>
      <c r="BD2104" s="14"/>
    </row>
    <row r="2105" spans="1:57" x14ac:dyDescent="0.25">
      <c r="A2105" s="2" t="s">
        <v>278</v>
      </c>
      <c r="B2105" s="31">
        <v>33590</v>
      </c>
      <c r="C2105" s="11"/>
      <c r="Q2105" s="14">
        <v>24.686860245265972</v>
      </c>
      <c r="R2105" s="14">
        <v>2140.4499999999998</v>
      </c>
      <c r="S2105" s="14">
        <v>474.75</v>
      </c>
      <c r="T2105" s="14">
        <v>1.5900000000000001E-2</v>
      </c>
      <c r="U2105" s="14">
        <v>7.5433500000000002</v>
      </c>
      <c r="V2105"/>
      <c r="AA2105" s="14">
        <v>223.86788593028206</v>
      </c>
      <c r="AE2105" s="14">
        <v>1.44</v>
      </c>
      <c r="AF2105" s="14">
        <v>9.2550000000000007E-2</v>
      </c>
      <c r="AG2105" s="14">
        <v>6.5</v>
      </c>
      <c r="AJ2105">
        <v>5.734</v>
      </c>
      <c r="AK2105" s="14">
        <v>2.9349999999999998E-2</v>
      </c>
      <c r="AL2105" s="14">
        <v>8.0095700239424072</v>
      </c>
      <c r="AM2105" s="14">
        <v>273.84656054951955</v>
      </c>
      <c r="AN2105" s="14"/>
      <c r="AO2105" s="14"/>
      <c r="AP2105" s="14">
        <v>210.31658859634953</v>
      </c>
      <c r="AW2105">
        <v>7.5485249999999997</v>
      </c>
      <c r="AY2105" s="14">
        <v>250.88211406971794</v>
      </c>
      <c r="AZ2105" s="14"/>
      <c r="BA2105" s="14">
        <v>6.4000000000000003E-3</v>
      </c>
      <c r="BB2105" s="14">
        <v>8.8090228275156033</v>
      </c>
      <c r="BC2105" s="14"/>
      <c r="BD2105" s="14">
        <v>1385.3534394504804</v>
      </c>
      <c r="BE2105">
        <v>637.5</v>
      </c>
    </row>
    <row r="2106" spans="1:57" x14ac:dyDescent="0.25">
      <c r="A2106" s="2" t="s">
        <v>278</v>
      </c>
      <c r="B2106" s="31">
        <v>33595</v>
      </c>
      <c r="C2106" s="11"/>
      <c r="E2106">
        <v>350.27</v>
      </c>
      <c r="F2106">
        <v>0.19350000000000001</v>
      </c>
      <c r="G2106">
        <v>0.21245</v>
      </c>
      <c r="H2106">
        <v>0.12945000000000001</v>
      </c>
      <c r="I2106">
        <v>0.2145</v>
      </c>
      <c r="J2106">
        <v>0.29794999999999999</v>
      </c>
      <c r="K2106">
        <v>0.21235000000000001</v>
      </c>
      <c r="L2106">
        <v>0.22289999999999999</v>
      </c>
      <c r="M2106">
        <v>0.26824999999999999</v>
      </c>
      <c r="Q2106" s="14">
        <v>30.039810027182575</v>
      </c>
      <c r="R2106" s="14">
        <v>2174.8249999999998</v>
      </c>
      <c r="S2106" s="14">
        <v>604.75</v>
      </c>
      <c r="T2106" s="14">
        <v>1.6899999999999998E-2</v>
      </c>
      <c r="U2106" s="14">
        <v>10.257524999999999</v>
      </c>
      <c r="V2106"/>
      <c r="AA2106" s="14">
        <v>353.867885930282</v>
      </c>
      <c r="AE2106" s="14">
        <v>1.2949999999999999</v>
      </c>
      <c r="AF2106" s="14">
        <v>0.17440000000000178</v>
      </c>
      <c r="AG2106" s="14">
        <v>13.475000000000136</v>
      </c>
      <c r="AJ2106">
        <v>5.5759999999999996</v>
      </c>
      <c r="AK2106" s="14">
        <v>3.0250000000000003E-2</v>
      </c>
      <c r="AL2106" s="14">
        <v>7.7109320836113877</v>
      </c>
      <c r="AM2106" s="14">
        <v>249.87107455679842</v>
      </c>
      <c r="AN2106" s="14"/>
      <c r="AO2106" s="14"/>
      <c r="AP2106" s="14">
        <v>222.22311040056843</v>
      </c>
      <c r="AW2106">
        <v>10.220275000000001</v>
      </c>
      <c r="AY2106" s="14">
        <v>250.88211406971794</v>
      </c>
      <c r="AZ2106" s="14"/>
      <c r="BA2106" s="14">
        <v>8.3499999999999998E-3</v>
      </c>
      <c r="BB2106" s="14">
        <v>11.839543498248714</v>
      </c>
      <c r="BC2106" s="14"/>
      <c r="BD2106" s="14">
        <v>1306.7289254432012</v>
      </c>
      <c r="BE2106">
        <v>567.5</v>
      </c>
    </row>
    <row r="2107" spans="1:57" x14ac:dyDescent="0.25">
      <c r="A2107" s="2" t="s">
        <v>278</v>
      </c>
      <c r="B2107" s="31">
        <v>33602</v>
      </c>
      <c r="C2107" s="11"/>
      <c r="E2107">
        <v>312.65999999999997</v>
      </c>
      <c r="F2107">
        <v>0.14599999999999999</v>
      </c>
      <c r="G2107">
        <v>0.15725</v>
      </c>
      <c r="H2107">
        <v>9.375E-2</v>
      </c>
      <c r="I2107">
        <v>0.18970000000000001</v>
      </c>
      <c r="J2107">
        <v>0.29004999999999997</v>
      </c>
      <c r="K2107">
        <v>0.19805</v>
      </c>
      <c r="L2107">
        <v>0.22159999999999999</v>
      </c>
      <c r="M2107">
        <v>0.26690000000000003</v>
      </c>
      <c r="Q2107" s="14">
        <v>17.86764331225131</v>
      </c>
      <c r="R2107" s="14">
        <v>2112</v>
      </c>
      <c r="S2107" s="14">
        <v>758.25</v>
      </c>
      <c r="T2107" s="14">
        <v>1.8600000000000002E-2</v>
      </c>
      <c r="U2107" s="14">
        <v>6.5518500000000008</v>
      </c>
      <c r="V2107"/>
      <c r="AA2107" s="14">
        <v>507.367885930282</v>
      </c>
      <c r="AE2107" s="14">
        <v>1.2350000000000001</v>
      </c>
      <c r="AF2107" s="14">
        <v>0.19349000000000116</v>
      </c>
      <c r="AG2107" s="14">
        <v>15.900000000000091</v>
      </c>
      <c r="AJ2107">
        <v>3.0489999999999999</v>
      </c>
      <c r="AK2107" s="14">
        <v>2.8849999999999997E-2</v>
      </c>
      <c r="AL2107" s="14">
        <v>4.3310396201710368</v>
      </c>
      <c r="AM2107" s="14">
        <v>146.48843511092355</v>
      </c>
      <c r="AN2107" s="14"/>
      <c r="AO2107" s="14"/>
      <c r="AP2107" s="14">
        <v>209.01473296500922</v>
      </c>
      <c r="AW2107">
        <v>7.0517250000000002</v>
      </c>
      <c r="AY2107" s="14">
        <v>250.88211406971794</v>
      </c>
      <c r="AZ2107" s="14"/>
      <c r="BA2107" s="14">
        <v>5.1000000000000004E-3</v>
      </c>
      <c r="BB2107" s="14">
        <v>6.0615760940700092</v>
      </c>
      <c r="BC2107" s="14"/>
      <c r="BD2107" s="14">
        <v>1191.3615648890766</v>
      </c>
      <c r="BE2107">
        <v>520</v>
      </c>
    </row>
    <row r="2108" spans="1:57" x14ac:dyDescent="0.25">
      <c r="A2108" s="2" t="s">
        <v>278</v>
      </c>
      <c r="B2108" s="31">
        <v>33609</v>
      </c>
      <c r="C2108" s="11"/>
      <c r="E2108">
        <v>289.07</v>
      </c>
      <c r="F2108">
        <v>0.105</v>
      </c>
      <c r="G2108">
        <v>0.12575</v>
      </c>
      <c r="H2108">
        <v>7.8149999999999997E-2</v>
      </c>
      <c r="I2108">
        <v>0.17745</v>
      </c>
      <c r="J2108">
        <v>0.28615000000000002</v>
      </c>
      <c r="K2108">
        <v>0.18940000000000001</v>
      </c>
      <c r="L2108">
        <v>0.21959999999999999</v>
      </c>
      <c r="M2108">
        <v>0.26384999999999997</v>
      </c>
      <c r="Q2108" s="14">
        <v>29.396660210718551</v>
      </c>
      <c r="R2108" s="14">
        <v>2391.8249999999998</v>
      </c>
      <c r="S2108" s="14">
        <v>1044.5</v>
      </c>
      <c r="T2108" s="14">
        <v>1.8149999999999999E-2</v>
      </c>
      <c r="U2108" s="14">
        <v>18.961200000000002</v>
      </c>
      <c r="V2108"/>
      <c r="AA2108" s="14">
        <v>793.617885930282</v>
      </c>
      <c r="AE2108" s="14">
        <v>1.28</v>
      </c>
      <c r="AF2108" s="14">
        <v>0.22383999999999871</v>
      </c>
      <c r="AG2108" s="14">
        <v>17.599999999999909</v>
      </c>
      <c r="AJ2108">
        <v>2.04</v>
      </c>
      <c r="AK2108" s="14">
        <v>2.6000000000000002E-2</v>
      </c>
      <c r="AL2108" s="14">
        <v>2.8512603528367748</v>
      </c>
      <c r="AM2108" s="14">
        <v>104.90799621282805</v>
      </c>
      <c r="AN2108" s="14"/>
      <c r="AO2108" s="14"/>
      <c r="AP2108" s="14">
        <v>196.31620868180008</v>
      </c>
      <c r="AW2108">
        <v>18.957674999999998</v>
      </c>
      <c r="AY2108" s="14">
        <v>250.88211406971794</v>
      </c>
      <c r="AZ2108" s="14"/>
      <c r="BA2108" s="14">
        <v>5.1500000000000001E-3</v>
      </c>
      <c r="BB2108" s="14">
        <v>6.2939955588729255</v>
      </c>
      <c r="BC2108" s="14"/>
      <c r="BD2108" s="14">
        <v>1224.8170037871723</v>
      </c>
      <c r="BE2108">
        <v>587.5</v>
      </c>
    </row>
    <row r="2109" spans="1:57" x14ac:dyDescent="0.25">
      <c r="A2109" s="2" t="s">
        <v>278</v>
      </c>
      <c r="B2109" s="31">
        <v>33613</v>
      </c>
      <c r="C2109" s="11"/>
      <c r="Q2109" s="14">
        <v>28.441120927870472</v>
      </c>
      <c r="R2109" s="14">
        <v>2747.95</v>
      </c>
      <c r="S2109" s="14">
        <v>1359.25</v>
      </c>
      <c r="T2109" s="14">
        <v>1.8200000000000001E-2</v>
      </c>
      <c r="U2109" s="14">
        <v>24.770825000000002</v>
      </c>
      <c r="V2109"/>
      <c r="AA2109" s="14">
        <v>1108.367885930282</v>
      </c>
      <c r="AE2109" s="14"/>
      <c r="AF2109" s="14"/>
      <c r="AG2109" s="14">
        <v>19.724999999999909</v>
      </c>
      <c r="AJ2109">
        <v>0.38300000000000001</v>
      </c>
      <c r="AK2109" s="14">
        <v>3.6900000000000002E-2</v>
      </c>
      <c r="AL2109" s="14">
        <v>0.46028105569540584</v>
      </c>
      <c r="AM2109" s="14">
        <v>21.737254860272483</v>
      </c>
      <c r="AN2109" s="14"/>
      <c r="AO2109" s="14"/>
      <c r="AP2109" s="14">
        <v>170.94827586206895</v>
      </c>
      <c r="AW2109">
        <v>24.738350000000001</v>
      </c>
      <c r="AY2109" s="14">
        <v>250.88211406971794</v>
      </c>
      <c r="AZ2109" s="14"/>
      <c r="BA2109" s="14">
        <v>3.0499999999999998E-3</v>
      </c>
      <c r="BB2109" s="14">
        <v>4.1051487018012338</v>
      </c>
      <c r="BC2109" s="14"/>
      <c r="BD2109" s="14">
        <v>1347.2377451397274</v>
      </c>
      <c r="BE2109">
        <v>617.5</v>
      </c>
    </row>
    <row r="2110" spans="1:57" x14ac:dyDescent="0.25">
      <c r="A2110" s="2" t="s">
        <v>278</v>
      </c>
      <c r="B2110" s="31">
        <v>33616</v>
      </c>
      <c r="C2110" s="11"/>
      <c r="E2110">
        <v>273.70999999999998</v>
      </c>
      <c r="F2110">
        <v>0.108</v>
      </c>
      <c r="G2110">
        <v>0.11075</v>
      </c>
      <c r="H2110">
        <v>6.9550000000000001E-2</v>
      </c>
      <c r="I2110">
        <v>0.16250000000000001</v>
      </c>
      <c r="J2110">
        <v>0.27095000000000002</v>
      </c>
      <c r="K2110">
        <v>0.1744</v>
      </c>
      <c r="L2110">
        <v>0.2122</v>
      </c>
      <c r="M2110">
        <v>0.26019999999999999</v>
      </c>
      <c r="Q2110" s="14"/>
      <c r="R2110" s="14"/>
      <c r="S2110" s="14"/>
      <c r="T2110" s="14"/>
      <c r="U2110" s="14"/>
      <c r="V2110"/>
      <c r="AA2110" s="14"/>
      <c r="AE2110" s="14"/>
      <c r="AF2110" s="14"/>
      <c r="AG2110" s="14"/>
      <c r="AK2110" s="14"/>
      <c r="AL2110" s="14"/>
      <c r="AM2110" s="14"/>
      <c r="AN2110" s="14"/>
      <c r="AO2110" s="14"/>
      <c r="AP2110" s="14"/>
      <c r="AY2110" s="14"/>
      <c r="AZ2110" s="14"/>
      <c r="BA2110" s="14"/>
      <c r="BB2110" s="14"/>
      <c r="BC2110" s="14"/>
      <c r="BD2110" s="14"/>
    </row>
    <row r="2111" spans="1:57" x14ac:dyDescent="0.25">
      <c r="A2111" s="2" t="s">
        <v>278</v>
      </c>
      <c r="B2111" s="31">
        <v>33618</v>
      </c>
      <c r="C2111" s="11"/>
      <c r="Q2111" s="14"/>
      <c r="R2111" s="14">
        <v>2511.25</v>
      </c>
      <c r="S2111" s="14">
        <v>1281.75</v>
      </c>
      <c r="T2111" s="14">
        <v>1.9199999999999998E-2</v>
      </c>
      <c r="U2111" s="14">
        <v>24.470624999999998</v>
      </c>
      <c r="V2111"/>
      <c r="AA2111" s="14">
        <v>1030.867885930282</v>
      </c>
      <c r="AE2111" s="14"/>
      <c r="AF2111" s="14"/>
      <c r="AG2111" s="14"/>
      <c r="AK2111" s="14"/>
      <c r="AL2111" s="14"/>
      <c r="AM2111" s="14"/>
      <c r="AN2111" s="14"/>
      <c r="AO2111" s="14"/>
      <c r="AP2111" s="14"/>
      <c r="AW2111">
        <v>24.6096</v>
      </c>
      <c r="AY2111" s="14">
        <v>250.88211406971794</v>
      </c>
      <c r="AZ2111" s="14"/>
      <c r="BA2111" s="14"/>
      <c r="BB2111" s="14"/>
      <c r="BC2111" s="14"/>
      <c r="BD2111" s="14"/>
    </row>
    <row r="2112" spans="1:57" x14ac:dyDescent="0.25">
      <c r="A2112" s="2" t="s">
        <v>278</v>
      </c>
      <c r="B2112" s="31">
        <v>33623</v>
      </c>
      <c r="C2112" s="11" t="s">
        <v>833</v>
      </c>
      <c r="E2112">
        <v>267.5</v>
      </c>
      <c r="F2112">
        <v>0.11700000000000001</v>
      </c>
      <c r="G2112">
        <v>0.1096</v>
      </c>
      <c r="H2112">
        <v>7.1400000000000005E-2</v>
      </c>
      <c r="I2112">
        <v>0.15959999999999999</v>
      </c>
      <c r="J2112">
        <v>0.26129999999999998</v>
      </c>
      <c r="K2112">
        <v>0.16445000000000001</v>
      </c>
      <c r="L2112">
        <v>0.2044</v>
      </c>
      <c r="M2112">
        <v>0.24975</v>
      </c>
      <c r="Q2112" s="14"/>
      <c r="R2112" s="29">
        <v>2117.0510892814873</v>
      </c>
      <c r="S2112" s="14"/>
      <c r="T2112" s="14"/>
      <c r="U2112" s="14"/>
      <c r="V2112"/>
      <c r="W2112">
        <v>3.7273174999999999E-2</v>
      </c>
      <c r="Y2112">
        <v>21446.020499522117</v>
      </c>
      <c r="AA2112">
        <v>799.3612751322753</v>
      </c>
      <c r="AE2112" s="14"/>
      <c r="AF2112" s="14"/>
      <c r="AG2112" s="14"/>
      <c r="AK2112" s="14"/>
      <c r="AL2112" s="14"/>
      <c r="AM2112" s="14"/>
      <c r="AN2112" s="14"/>
      <c r="AO2112" s="14"/>
      <c r="AP2112" s="14"/>
      <c r="AQ2112" t="s">
        <v>925</v>
      </c>
      <c r="AY2112" s="14"/>
      <c r="AZ2112" s="14"/>
      <c r="BA2112" s="14"/>
      <c r="BB2112" s="14"/>
      <c r="BC2112" s="14"/>
      <c r="BD2112" s="14"/>
    </row>
    <row r="2113" spans="1:57" x14ac:dyDescent="0.25">
      <c r="A2113" s="2" t="s">
        <v>86</v>
      </c>
      <c r="B2113" s="31">
        <v>33483</v>
      </c>
      <c r="C2113" s="27"/>
      <c r="E2113">
        <v>376.64000000000004</v>
      </c>
      <c r="F2113">
        <v>0.23749999999999999</v>
      </c>
      <c r="G2113">
        <v>0.2666</v>
      </c>
      <c r="H2113">
        <v>0.26340000000000002</v>
      </c>
      <c r="I2113">
        <v>0.23089999999999999</v>
      </c>
      <c r="J2113">
        <v>0.23805000000000001</v>
      </c>
      <c r="K2113">
        <v>0.2339</v>
      </c>
      <c r="L2113">
        <v>0.22814999999999999</v>
      </c>
      <c r="M2113">
        <v>0.1847</v>
      </c>
      <c r="Q2113" s="14"/>
      <c r="R2113" s="14"/>
      <c r="S2113" s="14"/>
      <c r="T2113" s="14"/>
      <c r="U2113" s="14"/>
      <c r="V2113"/>
      <c r="AA2113" s="14"/>
      <c r="AE2113" s="14"/>
      <c r="AF2113" s="14"/>
      <c r="AG2113" s="14"/>
      <c r="AK2113" s="14"/>
      <c r="AL2113" s="14"/>
      <c r="AM2113" s="14"/>
      <c r="AN2113" s="14"/>
      <c r="AO2113" s="14"/>
      <c r="AP2113" s="14"/>
      <c r="AY2113" s="14"/>
      <c r="AZ2113" s="14"/>
      <c r="BA2113" s="14"/>
      <c r="BB2113" s="14"/>
      <c r="BC2113" s="14"/>
      <c r="BD2113" s="14"/>
    </row>
    <row r="2114" spans="1:57" x14ac:dyDescent="0.25">
      <c r="A2114" s="2" t="s">
        <v>86</v>
      </c>
      <c r="B2114" s="31">
        <v>33491</v>
      </c>
      <c r="C2114" s="27"/>
      <c r="E2114">
        <v>370.24</v>
      </c>
      <c r="F2114">
        <v>0.2175</v>
      </c>
      <c r="G2114">
        <v>0.25385000000000002</v>
      </c>
      <c r="H2114">
        <v>0.26219999999999999</v>
      </c>
      <c r="I2114">
        <v>0.23094999999999999</v>
      </c>
      <c r="J2114">
        <v>0.23845</v>
      </c>
      <c r="K2114">
        <v>0.23255000000000001</v>
      </c>
      <c r="L2114">
        <v>0.22844999999999999</v>
      </c>
      <c r="M2114">
        <v>0.18725</v>
      </c>
      <c r="Q2114" s="14"/>
      <c r="R2114" s="14"/>
      <c r="S2114" s="14"/>
      <c r="T2114" s="14"/>
      <c r="U2114" s="14"/>
      <c r="V2114"/>
      <c r="AA2114" s="14"/>
      <c r="AE2114" s="14"/>
      <c r="AF2114" s="14"/>
      <c r="AG2114" s="14"/>
      <c r="AK2114" s="14"/>
      <c r="AL2114" s="14"/>
      <c r="AM2114" s="14"/>
      <c r="AN2114" s="14"/>
      <c r="AO2114" s="14"/>
      <c r="AP2114" s="14"/>
      <c r="AY2114" s="14"/>
      <c r="AZ2114" s="14"/>
      <c r="BA2114" s="14"/>
      <c r="BB2114" s="14"/>
      <c r="BC2114" s="14"/>
      <c r="BD2114" s="14"/>
    </row>
    <row r="2115" spans="1:57" x14ac:dyDescent="0.25">
      <c r="A2115" s="2" t="s">
        <v>86</v>
      </c>
      <c r="B2115" s="31">
        <v>33497</v>
      </c>
      <c r="C2115" s="27"/>
      <c r="E2115">
        <v>362.11</v>
      </c>
      <c r="F2115">
        <v>0.19950000000000001</v>
      </c>
      <c r="G2115">
        <v>0.24024999999999999</v>
      </c>
      <c r="H2115">
        <v>0.25705</v>
      </c>
      <c r="I2115">
        <v>0.22925000000000001</v>
      </c>
      <c r="J2115">
        <v>0.23685</v>
      </c>
      <c r="K2115">
        <v>0.23219999999999999</v>
      </c>
      <c r="L2115">
        <v>0.22735</v>
      </c>
      <c r="M2115">
        <v>0.18809999999999999</v>
      </c>
      <c r="Q2115" s="14"/>
      <c r="R2115" s="14"/>
      <c r="S2115" s="14"/>
      <c r="T2115" s="14"/>
      <c r="U2115" s="14"/>
      <c r="V2115"/>
      <c r="AA2115" s="14"/>
      <c r="AE2115" s="14"/>
      <c r="AF2115" s="14"/>
      <c r="AG2115" s="14"/>
      <c r="AK2115" s="14"/>
      <c r="AL2115" s="14"/>
      <c r="AM2115" s="14"/>
      <c r="AN2115" s="14"/>
      <c r="AO2115" s="14"/>
      <c r="AP2115" s="14"/>
      <c r="AY2115" s="14"/>
      <c r="AZ2115" s="14"/>
      <c r="BA2115" s="14"/>
      <c r="BB2115" s="14"/>
      <c r="BC2115" s="14"/>
      <c r="BD2115" s="14"/>
    </row>
    <row r="2116" spans="1:57" x14ac:dyDescent="0.25">
      <c r="A2116" s="2" t="s">
        <v>86</v>
      </c>
      <c r="B2116" s="31">
        <v>33504</v>
      </c>
      <c r="C2116" s="27"/>
      <c r="E2116">
        <v>357.65000000000003</v>
      </c>
      <c r="F2116">
        <v>0.18049999999999999</v>
      </c>
      <c r="G2116">
        <v>0.23974999999999999</v>
      </c>
      <c r="H2116">
        <v>0.25655</v>
      </c>
      <c r="I2116">
        <v>0.22875000000000001</v>
      </c>
      <c r="J2116">
        <v>0.2364</v>
      </c>
      <c r="K2116">
        <v>0.23169999999999999</v>
      </c>
      <c r="L2116">
        <v>0.22689999999999999</v>
      </c>
      <c r="M2116">
        <v>0.18770000000000001</v>
      </c>
      <c r="Q2116" s="14"/>
      <c r="R2116" s="14"/>
      <c r="S2116" s="14"/>
      <c r="T2116" s="14"/>
      <c r="U2116" s="14"/>
      <c r="V2116"/>
      <c r="AA2116" s="14"/>
      <c r="AE2116" s="14"/>
      <c r="AF2116" s="14"/>
      <c r="AG2116" s="14"/>
      <c r="AK2116" s="14"/>
      <c r="AL2116" s="14"/>
      <c r="AM2116" s="14"/>
      <c r="AN2116" s="14"/>
      <c r="AO2116" s="14"/>
      <c r="AP2116" s="14"/>
      <c r="AY2116" s="14"/>
      <c r="AZ2116" s="14"/>
      <c r="BA2116" s="14"/>
      <c r="BB2116" s="14"/>
      <c r="BC2116" s="14"/>
      <c r="BD2116" s="14"/>
    </row>
    <row r="2117" spans="1:57" x14ac:dyDescent="0.25">
      <c r="A2117" s="2" t="s">
        <v>86</v>
      </c>
      <c r="B2117" s="31">
        <v>33505</v>
      </c>
      <c r="C2117" s="27"/>
      <c r="Q2117" s="14"/>
      <c r="R2117" s="14">
        <v>164.82499999999999</v>
      </c>
      <c r="S2117" s="14"/>
      <c r="T2117" s="14"/>
      <c r="U2117" s="14"/>
      <c r="V2117"/>
      <c r="AA2117" s="14"/>
      <c r="AE2117" s="14"/>
      <c r="AF2117" s="14"/>
      <c r="AG2117" s="14"/>
      <c r="AJ2117">
        <v>1.940871494</v>
      </c>
      <c r="AK2117" s="14"/>
      <c r="AL2117" s="14"/>
      <c r="AM2117" s="14">
        <v>97.48582324530085</v>
      </c>
      <c r="AN2117" s="14"/>
      <c r="AO2117" s="14"/>
      <c r="AP2117" s="14">
        <v>195.00176587683811</v>
      </c>
      <c r="AV2117">
        <v>215</v>
      </c>
      <c r="AY2117" s="14"/>
      <c r="AZ2117" s="14"/>
      <c r="BA2117" s="14"/>
      <c r="BB2117" s="14"/>
      <c r="BC2117" s="14"/>
      <c r="BD2117" s="14">
        <v>67.339176754699167</v>
      </c>
      <c r="BE2117">
        <v>615</v>
      </c>
    </row>
    <row r="2118" spans="1:57" x14ac:dyDescent="0.25">
      <c r="A2118" s="2" t="s">
        <v>86</v>
      </c>
      <c r="B2118" s="31">
        <v>33512</v>
      </c>
      <c r="C2118" s="27"/>
      <c r="E2118">
        <v>343.80999999999995</v>
      </c>
      <c r="F2118">
        <v>0.1575</v>
      </c>
      <c r="G2118">
        <v>0.21285000000000001</v>
      </c>
      <c r="H2118">
        <v>0.24940000000000001</v>
      </c>
      <c r="I2118">
        <v>0.2248</v>
      </c>
      <c r="J2118">
        <v>0.2296</v>
      </c>
      <c r="K2118">
        <v>0.23125000000000001</v>
      </c>
      <c r="L2118">
        <v>0.2286</v>
      </c>
      <c r="M2118">
        <v>0.18504999999999999</v>
      </c>
      <c r="Q2118" s="14"/>
      <c r="R2118" s="14"/>
      <c r="S2118" s="14"/>
      <c r="T2118" s="14"/>
      <c r="U2118" s="14"/>
      <c r="V2118"/>
      <c r="AA2118" s="14"/>
      <c r="AE2118" s="14"/>
      <c r="AF2118" s="14"/>
      <c r="AG2118" s="14"/>
      <c r="AK2118" s="14"/>
      <c r="AL2118" s="14"/>
      <c r="AM2118" s="14"/>
      <c r="AN2118" s="14"/>
      <c r="AO2118" s="14"/>
      <c r="AP2118" s="14"/>
      <c r="AY2118" s="14"/>
      <c r="AZ2118" s="14"/>
      <c r="BA2118" s="14"/>
      <c r="BB2118" s="14"/>
      <c r="BC2118" s="14"/>
      <c r="BD2118" s="14"/>
    </row>
    <row r="2119" spans="1:57" x14ac:dyDescent="0.25">
      <c r="A2119" s="2" t="s">
        <v>86</v>
      </c>
      <c r="B2119" s="31">
        <v>33519</v>
      </c>
      <c r="C2119" s="27"/>
      <c r="E2119">
        <v>331.59</v>
      </c>
      <c r="F2119">
        <v>0.14199999999999999</v>
      </c>
      <c r="G2119">
        <v>0.19864999999999999</v>
      </c>
      <c r="H2119">
        <v>0.24145</v>
      </c>
      <c r="I2119">
        <v>0.21515000000000001</v>
      </c>
      <c r="J2119">
        <v>0.22685</v>
      </c>
      <c r="K2119">
        <v>0.22739999999999999</v>
      </c>
      <c r="L2119">
        <v>0.22464999999999999</v>
      </c>
      <c r="M2119">
        <v>0.18179999999999999</v>
      </c>
      <c r="Q2119" s="14"/>
      <c r="R2119" s="14"/>
      <c r="S2119" s="14"/>
      <c r="T2119" s="14"/>
      <c r="U2119" s="14"/>
      <c r="V2119"/>
      <c r="AA2119" s="14"/>
      <c r="AE2119" s="14"/>
      <c r="AF2119" s="14"/>
      <c r="AG2119" s="14"/>
      <c r="AK2119" s="14"/>
      <c r="AL2119" s="14"/>
      <c r="AM2119" s="14"/>
      <c r="AN2119" s="14"/>
      <c r="AO2119" s="14"/>
      <c r="AP2119" s="14"/>
      <c r="AY2119" s="14"/>
      <c r="AZ2119" s="14"/>
      <c r="BA2119" s="14"/>
      <c r="BB2119" s="14"/>
      <c r="BC2119" s="14"/>
      <c r="BD2119" s="14"/>
    </row>
    <row r="2120" spans="1:57" x14ac:dyDescent="0.25">
      <c r="A2120" s="2" t="s">
        <v>86</v>
      </c>
      <c r="B2120" s="31">
        <v>33521</v>
      </c>
      <c r="C2120" s="27"/>
      <c r="Q2120" s="14"/>
      <c r="R2120" s="14">
        <v>395.75</v>
      </c>
      <c r="S2120" s="14"/>
      <c r="T2120" s="14"/>
      <c r="U2120" s="14"/>
      <c r="V2120"/>
      <c r="AA2120" s="14"/>
      <c r="AE2120" s="14"/>
      <c r="AF2120" s="14"/>
      <c r="AG2120" s="14"/>
      <c r="AJ2120">
        <v>4.558588233</v>
      </c>
      <c r="AK2120" s="14"/>
      <c r="AL2120" s="14"/>
      <c r="AM2120" s="14">
        <v>185.3139632651795</v>
      </c>
      <c r="AN2120" s="14"/>
      <c r="AO2120" s="14"/>
      <c r="AP2120" s="14">
        <v>245.41125541125541</v>
      </c>
      <c r="AV2120">
        <v>302.5</v>
      </c>
      <c r="AY2120" s="14"/>
      <c r="AZ2120" s="14"/>
      <c r="BA2120" s="14"/>
      <c r="BB2120" s="14"/>
      <c r="BC2120" s="14"/>
      <c r="BD2120" s="14">
        <v>210.43603673482053</v>
      </c>
      <c r="BE2120">
        <v>777.5</v>
      </c>
    </row>
    <row r="2121" spans="1:57" x14ac:dyDescent="0.25">
      <c r="A2121" s="2" t="s">
        <v>86</v>
      </c>
      <c r="B2121" s="31">
        <v>33525</v>
      </c>
      <c r="C2121" s="27"/>
      <c r="E2121">
        <v>319.02</v>
      </c>
      <c r="F2121">
        <v>0.113</v>
      </c>
      <c r="G2121">
        <v>0.18315000000000001</v>
      </c>
      <c r="H2121">
        <v>0.23365</v>
      </c>
      <c r="I2121">
        <v>0.2102</v>
      </c>
      <c r="J2121">
        <v>0.22065000000000001</v>
      </c>
      <c r="K2121">
        <v>0.22789999999999999</v>
      </c>
      <c r="L2121">
        <v>0.2228</v>
      </c>
      <c r="M2121">
        <v>0.18375</v>
      </c>
      <c r="Q2121" s="14"/>
      <c r="R2121" s="14"/>
      <c r="S2121" s="14"/>
      <c r="T2121" s="14"/>
      <c r="U2121" s="14"/>
      <c r="V2121"/>
      <c r="AA2121" s="14"/>
      <c r="AE2121" s="14"/>
      <c r="AF2121" s="14"/>
      <c r="AG2121" s="14"/>
      <c r="AK2121" s="14"/>
      <c r="AL2121" s="14"/>
      <c r="AM2121" s="14"/>
      <c r="AN2121" s="14"/>
      <c r="AO2121" s="14"/>
      <c r="AP2121" s="14"/>
      <c r="AY2121" s="14"/>
      <c r="AZ2121" s="14"/>
      <c r="BA2121" s="14"/>
      <c r="BB2121" s="14"/>
      <c r="BC2121" s="14"/>
      <c r="BD2121" s="14"/>
    </row>
    <row r="2122" spans="1:57" x14ac:dyDescent="0.25">
      <c r="A2122" s="2" t="s">
        <v>86</v>
      </c>
      <c r="B2122" s="31">
        <v>33532</v>
      </c>
      <c r="C2122" s="27"/>
      <c r="E2122">
        <v>301.84000000000003</v>
      </c>
      <c r="F2122">
        <v>0.09</v>
      </c>
      <c r="G2122">
        <v>0.16475000000000001</v>
      </c>
      <c r="H2122">
        <v>0.21879999999999999</v>
      </c>
      <c r="I2122">
        <v>0.19205</v>
      </c>
      <c r="J2122">
        <v>0.2137</v>
      </c>
      <c r="K2122">
        <v>0.2213</v>
      </c>
      <c r="L2122">
        <v>0.22459999999999999</v>
      </c>
      <c r="M2122">
        <v>0.184</v>
      </c>
      <c r="Q2122" s="14"/>
      <c r="R2122" s="14"/>
      <c r="S2122" s="14"/>
      <c r="T2122" s="14"/>
      <c r="U2122" s="14"/>
      <c r="V2122"/>
      <c r="AA2122" s="14"/>
      <c r="AE2122" s="14"/>
      <c r="AF2122" s="14"/>
      <c r="AG2122" s="14"/>
      <c r="AK2122" s="14"/>
      <c r="AL2122" s="14"/>
      <c r="AM2122" s="14"/>
      <c r="AN2122" s="14"/>
      <c r="AO2122" s="14"/>
      <c r="AP2122" s="14"/>
      <c r="AY2122" s="14"/>
      <c r="AZ2122" s="14"/>
      <c r="BA2122" s="14"/>
      <c r="BB2122" s="14"/>
      <c r="BC2122" s="14"/>
      <c r="BD2122" s="14"/>
    </row>
    <row r="2123" spans="1:57" x14ac:dyDescent="0.25">
      <c r="A2123" s="2" t="s">
        <v>86</v>
      </c>
      <c r="B2123" s="31">
        <v>33533</v>
      </c>
      <c r="C2123" s="27"/>
      <c r="Q2123" s="14"/>
      <c r="R2123" s="14">
        <v>569.77499999999998</v>
      </c>
      <c r="S2123" s="14"/>
      <c r="T2123" s="14"/>
      <c r="U2123" s="14"/>
      <c r="V2123"/>
      <c r="AA2123" s="14"/>
      <c r="AE2123" s="14"/>
      <c r="AF2123" s="14"/>
      <c r="AG2123" s="14"/>
      <c r="AJ2123">
        <v>6.3142750369999998</v>
      </c>
      <c r="AK2123" s="14"/>
      <c r="AL2123" s="14"/>
      <c r="AM2123" s="14">
        <v>244.63974036330495</v>
      </c>
      <c r="AN2123" s="14"/>
      <c r="AO2123" s="14"/>
      <c r="AP2123" s="14">
        <v>254.93749161336495</v>
      </c>
      <c r="AV2123">
        <v>270</v>
      </c>
      <c r="AY2123" s="14"/>
      <c r="AZ2123" s="14"/>
      <c r="BA2123" s="14"/>
      <c r="BB2123" s="14"/>
      <c r="BC2123" s="14"/>
      <c r="BD2123" s="14">
        <v>325.13525963669503</v>
      </c>
      <c r="BE2123">
        <v>680</v>
      </c>
    </row>
    <row r="2124" spans="1:57" x14ac:dyDescent="0.25">
      <c r="A2124" s="2" t="s">
        <v>86</v>
      </c>
      <c r="B2124" s="31">
        <v>33540</v>
      </c>
      <c r="C2124" s="27"/>
      <c r="E2124">
        <v>285.08</v>
      </c>
      <c r="F2124">
        <v>8.3000000000000004E-2</v>
      </c>
      <c r="G2124">
        <v>0.15079999999999999</v>
      </c>
      <c r="H2124">
        <v>0.20480000000000001</v>
      </c>
      <c r="I2124">
        <v>0.17244999999999999</v>
      </c>
      <c r="J2124">
        <v>0.19994999999999999</v>
      </c>
      <c r="K2124">
        <v>0.21124999999999999</v>
      </c>
      <c r="L2124">
        <v>0.22209999999999999</v>
      </c>
      <c r="M2124">
        <v>0.18104999999999999</v>
      </c>
      <c r="Q2124" s="14"/>
      <c r="R2124" s="14"/>
      <c r="S2124" s="14"/>
      <c r="T2124" s="14"/>
      <c r="U2124" s="14"/>
      <c r="V2124"/>
      <c r="AA2124" s="14"/>
      <c r="AE2124" s="14"/>
      <c r="AF2124" s="14"/>
      <c r="AG2124" s="14"/>
      <c r="AK2124" s="14"/>
      <c r="AL2124" s="14"/>
      <c r="AM2124" s="14"/>
      <c r="AN2124" s="14"/>
      <c r="AO2124" s="14"/>
      <c r="AP2124" s="14"/>
      <c r="AY2124" s="14"/>
      <c r="AZ2124" s="14"/>
      <c r="BA2124" s="14"/>
      <c r="BB2124" s="14"/>
      <c r="BC2124" s="14"/>
      <c r="BD2124" s="14"/>
    </row>
    <row r="2125" spans="1:57" x14ac:dyDescent="0.25">
      <c r="A2125" s="2" t="s">
        <v>86</v>
      </c>
      <c r="B2125" s="31">
        <v>33546</v>
      </c>
      <c r="C2125" s="27"/>
      <c r="E2125">
        <v>276.10000000000002</v>
      </c>
      <c r="F2125">
        <v>8.0500000000000002E-2</v>
      </c>
      <c r="G2125">
        <v>0.1482</v>
      </c>
      <c r="H2125">
        <v>0.19755</v>
      </c>
      <c r="I2125">
        <v>0.15984999999999999</v>
      </c>
      <c r="J2125">
        <v>0.19225</v>
      </c>
      <c r="K2125">
        <v>0.20644999999999999</v>
      </c>
      <c r="L2125">
        <v>0.21904999999999999</v>
      </c>
      <c r="M2125">
        <v>0.17665</v>
      </c>
      <c r="Q2125" s="14"/>
      <c r="R2125" s="14"/>
      <c r="S2125" s="14"/>
      <c r="T2125" s="14"/>
      <c r="U2125" s="14"/>
      <c r="V2125"/>
      <c r="AA2125" s="14"/>
      <c r="AE2125" s="14"/>
      <c r="AF2125" s="14"/>
      <c r="AG2125" s="14"/>
      <c r="AK2125" s="14"/>
      <c r="AL2125" s="14"/>
      <c r="AM2125" s="14"/>
      <c r="AN2125" s="14"/>
      <c r="AO2125" s="14"/>
      <c r="AP2125" s="14"/>
      <c r="AY2125" s="14"/>
      <c r="AZ2125" s="14"/>
      <c r="BA2125" s="14"/>
      <c r="BB2125" s="14"/>
      <c r="BC2125" s="14"/>
      <c r="BD2125" s="14"/>
    </row>
    <row r="2126" spans="1:57" x14ac:dyDescent="0.25">
      <c r="A2126" s="2" t="s">
        <v>86</v>
      </c>
      <c r="B2126" s="31">
        <v>33547</v>
      </c>
      <c r="C2126" s="27"/>
      <c r="Q2126" s="14">
        <v>14.0964975</v>
      </c>
      <c r="R2126" s="14">
        <v>818.52499999999998</v>
      </c>
      <c r="S2126" s="14"/>
      <c r="T2126" s="14"/>
      <c r="U2126" s="14"/>
      <c r="V2126"/>
      <c r="AA2126" s="14"/>
      <c r="AE2126" s="14"/>
      <c r="AF2126" s="14"/>
      <c r="AG2126" s="14">
        <v>2.6499999999999773</v>
      </c>
      <c r="AJ2126">
        <v>4.8155442439999998</v>
      </c>
      <c r="AK2126" s="14"/>
      <c r="AL2126" s="14"/>
      <c r="AM2126" s="14">
        <v>223.5951233471996</v>
      </c>
      <c r="AN2126" s="14"/>
      <c r="AO2126" s="14"/>
      <c r="AP2126" s="14">
        <v>215.71854259785997</v>
      </c>
      <c r="AV2126">
        <v>240</v>
      </c>
      <c r="AY2126" s="14"/>
      <c r="AZ2126" s="14"/>
      <c r="BA2126" s="14"/>
      <c r="BB2126" s="14"/>
      <c r="BC2126" s="14"/>
      <c r="BD2126" s="14">
        <v>592.27987665280034</v>
      </c>
      <c r="BE2126">
        <v>610</v>
      </c>
    </row>
    <row r="2127" spans="1:57" x14ac:dyDescent="0.25">
      <c r="A2127" s="2" t="s">
        <v>86</v>
      </c>
      <c r="B2127" s="31">
        <v>33553</v>
      </c>
      <c r="C2127" s="27"/>
      <c r="E2127">
        <v>266.85000000000002</v>
      </c>
      <c r="F2127">
        <v>8.6499999999999994E-2</v>
      </c>
      <c r="G2127">
        <v>0.14185</v>
      </c>
      <c r="H2127">
        <v>0.186</v>
      </c>
      <c r="I2127">
        <v>0.14495</v>
      </c>
      <c r="J2127">
        <v>0.18225</v>
      </c>
      <c r="K2127">
        <v>0.20075000000000001</v>
      </c>
      <c r="L2127">
        <v>0.21659999999999999</v>
      </c>
      <c r="M2127">
        <v>0.17535000000000001</v>
      </c>
      <c r="Q2127" s="14"/>
      <c r="R2127" s="14"/>
      <c r="S2127" s="14"/>
      <c r="T2127" s="14"/>
      <c r="U2127" s="14"/>
      <c r="V2127"/>
      <c r="AA2127" s="14"/>
      <c r="AE2127" s="14"/>
      <c r="AF2127" s="14"/>
      <c r="AG2127" s="14"/>
      <c r="AK2127" s="14"/>
      <c r="AL2127" s="14"/>
      <c r="AM2127" s="14"/>
      <c r="AN2127" s="14"/>
      <c r="AO2127" s="14"/>
      <c r="AP2127" s="14"/>
      <c r="AY2127" s="14"/>
      <c r="AZ2127" s="14"/>
      <c r="BA2127" s="14"/>
      <c r="BB2127" s="14"/>
      <c r="BC2127" s="14"/>
      <c r="BD2127" s="14"/>
    </row>
    <row r="2128" spans="1:57" x14ac:dyDescent="0.25">
      <c r="A2128" s="2" t="s">
        <v>86</v>
      </c>
      <c r="B2128" s="31">
        <v>33560</v>
      </c>
      <c r="C2128" s="27"/>
      <c r="E2128">
        <v>257.66000000000003</v>
      </c>
      <c r="F2128">
        <v>8.6999999999999994E-2</v>
      </c>
      <c r="G2128">
        <v>0.13420000000000001</v>
      </c>
      <c r="H2128">
        <v>0.17255000000000001</v>
      </c>
      <c r="I2128">
        <v>0.13335</v>
      </c>
      <c r="J2128">
        <v>0.1729</v>
      </c>
      <c r="K2128">
        <v>0.1973</v>
      </c>
      <c r="L2128">
        <v>0.21654999999999999</v>
      </c>
      <c r="M2128">
        <v>0.17444999999999999</v>
      </c>
      <c r="Q2128" s="14"/>
      <c r="R2128" s="14"/>
      <c r="S2128" s="14"/>
      <c r="T2128" s="14"/>
      <c r="U2128" s="14"/>
      <c r="V2128"/>
      <c r="AA2128" s="14"/>
      <c r="AE2128" s="14"/>
      <c r="AF2128" s="14"/>
      <c r="AG2128" s="14"/>
      <c r="AK2128" s="14"/>
      <c r="AL2128" s="14"/>
      <c r="AM2128" s="14"/>
      <c r="AN2128" s="14"/>
      <c r="AO2128" s="14"/>
      <c r="AP2128" s="14"/>
      <c r="AY2128" s="14"/>
      <c r="AZ2128" s="14"/>
      <c r="BA2128" s="14"/>
      <c r="BB2128" s="14"/>
      <c r="BC2128" s="14"/>
      <c r="BD2128" s="14"/>
    </row>
    <row r="2129" spans="1:57" x14ac:dyDescent="0.25">
      <c r="A2129" s="2" t="s">
        <v>86</v>
      </c>
      <c r="B2129" s="31">
        <v>33561</v>
      </c>
      <c r="C2129" s="27"/>
      <c r="Q2129" s="14">
        <v>11.388520169829846</v>
      </c>
      <c r="R2129" s="14">
        <v>1024.25</v>
      </c>
      <c r="S2129" s="14">
        <v>179.2</v>
      </c>
      <c r="T2129" s="14">
        <v>1.635E-2</v>
      </c>
      <c r="U2129" s="14">
        <v>2.8824125</v>
      </c>
      <c r="V2129"/>
      <c r="AA2129" s="14">
        <v>28.063647063962136</v>
      </c>
      <c r="AE2129" s="14">
        <v>0.76</v>
      </c>
      <c r="AF2129" s="14">
        <v>5.6065000000000295E-2</v>
      </c>
      <c r="AG2129" s="14">
        <v>7.5250000000000341</v>
      </c>
      <c r="AJ2129">
        <v>3.6859999999999999</v>
      </c>
      <c r="AK2129" s="14">
        <v>2.5099999999999997E-2</v>
      </c>
      <c r="AL2129" s="14">
        <v>4.4498975643042176</v>
      </c>
      <c r="AM2129" s="14">
        <v>179.87121594842336</v>
      </c>
      <c r="AN2129" s="14"/>
      <c r="AO2129" s="14"/>
      <c r="AP2129" s="14">
        <v>203.34580443586503</v>
      </c>
      <c r="AV2129">
        <v>235</v>
      </c>
      <c r="AW2129">
        <v>2.9299200000000001</v>
      </c>
      <c r="AY2129" s="14">
        <v>153.72270587207572</v>
      </c>
      <c r="AZ2129" s="14"/>
      <c r="BA2129" s="14">
        <v>6.2500000000000003E-3</v>
      </c>
      <c r="BB2129" s="14">
        <v>4.1726706627921963</v>
      </c>
      <c r="BC2129" s="14"/>
      <c r="BD2129" s="14">
        <v>657.65378405157662</v>
      </c>
      <c r="BE2129">
        <v>517.5</v>
      </c>
    </row>
    <row r="2130" spans="1:57" x14ac:dyDescent="0.25">
      <c r="A2130" s="2" t="s">
        <v>86</v>
      </c>
      <c r="B2130" s="31">
        <v>33568</v>
      </c>
      <c r="C2130" s="27"/>
      <c r="Q2130" s="14">
        <v>12.171628961599959</v>
      </c>
      <c r="R2130" s="14">
        <v>1055.4250000000002</v>
      </c>
      <c r="S2130" s="14">
        <v>201.4</v>
      </c>
      <c r="T2130" s="14">
        <v>1.52E-2</v>
      </c>
      <c r="U2130" s="14">
        <v>3.0240400000000003</v>
      </c>
      <c r="V2130"/>
      <c r="AA2130" s="14">
        <v>47.677294127924284</v>
      </c>
      <c r="AE2130" s="14">
        <v>0.98</v>
      </c>
      <c r="AF2130" s="14">
        <v>7.5215000000000282E-2</v>
      </c>
      <c r="AG2130" s="14">
        <v>7.6000000000000227</v>
      </c>
      <c r="AJ2130">
        <v>2.726</v>
      </c>
      <c r="AK2130" s="14">
        <v>2.9050000000000003E-2</v>
      </c>
      <c r="AL2130" s="14">
        <v>3.9952368672941421</v>
      </c>
      <c r="AM2130" s="14">
        <v>137.5531901696061</v>
      </c>
      <c r="AN2130" s="14"/>
      <c r="AO2130" s="14"/>
      <c r="AP2130" s="14">
        <v>198.05540371073025</v>
      </c>
      <c r="AV2130">
        <v>232.5</v>
      </c>
      <c r="AW2130">
        <v>3.06128</v>
      </c>
      <c r="AY2130" s="14">
        <v>153.72270587207572</v>
      </c>
      <c r="AZ2130" s="14"/>
      <c r="BA2130" s="14">
        <v>7.4000000000000003E-3</v>
      </c>
      <c r="BB2130" s="14">
        <v>5.13993847861828</v>
      </c>
      <c r="BC2130" s="14"/>
      <c r="BD2130" s="14">
        <v>708.871809830394</v>
      </c>
      <c r="BE2130">
        <v>545</v>
      </c>
    </row>
    <row r="2131" spans="1:57" x14ac:dyDescent="0.25">
      <c r="A2131" s="2" t="s">
        <v>86</v>
      </c>
      <c r="B2131" s="31">
        <v>33574</v>
      </c>
      <c r="C2131" s="27"/>
      <c r="E2131">
        <v>239.19000000000003</v>
      </c>
      <c r="F2131">
        <v>7.7499999999999999E-2</v>
      </c>
      <c r="G2131">
        <v>0.12805</v>
      </c>
      <c r="H2131">
        <v>0.15945000000000001</v>
      </c>
      <c r="I2131">
        <v>0.1206</v>
      </c>
      <c r="J2131">
        <v>0.15390000000000001</v>
      </c>
      <c r="K2131">
        <v>0.18279999999999999</v>
      </c>
      <c r="L2131">
        <v>0.2059</v>
      </c>
      <c r="M2131">
        <v>0.16775000000000001</v>
      </c>
      <c r="Q2131" s="14">
        <v>14.109775458893131</v>
      </c>
      <c r="R2131" s="14">
        <v>1266.675</v>
      </c>
      <c r="S2131" s="14">
        <v>264.52499999999998</v>
      </c>
      <c r="T2131" s="14">
        <v>1.8799999999999997E-2</v>
      </c>
      <c r="U2131" s="14">
        <v>4.9856550000000004</v>
      </c>
      <c r="V2131"/>
      <c r="AA2131" s="14">
        <v>110.80229412792428</v>
      </c>
      <c r="AE2131" s="14">
        <v>0.85499999999999998</v>
      </c>
      <c r="AF2131" s="14">
        <v>9.6357499999999971E-2</v>
      </c>
      <c r="AG2131" s="14">
        <v>11</v>
      </c>
      <c r="AJ2131">
        <v>2.0659999999999998</v>
      </c>
      <c r="AK2131" s="14">
        <v>2.76E-2</v>
      </c>
      <c r="AL2131" s="14">
        <v>3.9568860081523622</v>
      </c>
      <c r="AM2131" s="14">
        <v>142.65443298720055</v>
      </c>
      <c r="AN2131" s="14"/>
      <c r="AO2131" s="14"/>
      <c r="AP2131" s="14">
        <v>142.98019145970892</v>
      </c>
      <c r="AV2131">
        <v>252.5</v>
      </c>
      <c r="AW2131">
        <v>4.9730699999999999</v>
      </c>
      <c r="AY2131" s="14">
        <v>153.72270587207572</v>
      </c>
      <c r="AZ2131" s="14"/>
      <c r="BA2131" s="14">
        <v>6.0499999999999998E-3</v>
      </c>
      <c r="BB2131" s="14">
        <v>5.1066757846899593</v>
      </c>
      <c r="BC2131" s="14"/>
      <c r="BD2131" s="14">
        <v>848.49556701279926</v>
      </c>
      <c r="BE2131">
        <v>492.5</v>
      </c>
    </row>
    <row r="2132" spans="1:57" x14ac:dyDescent="0.25">
      <c r="A2132" s="2" t="s">
        <v>86</v>
      </c>
      <c r="B2132" s="31">
        <v>33581</v>
      </c>
      <c r="C2132" s="27"/>
      <c r="E2132">
        <v>234.4</v>
      </c>
      <c r="F2132">
        <v>7.6999999999999999E-2</v>
      </c>
      <c r="G2132">
        <v>0.12554999999999999</v>
      </c>
      <c r="H2132">
        <v>0.157</v>
      </c>
      <c r="I2132">
        <v>0.11584999999999999</v>
      </c>
      <c r="J2132">
        <v>0.15129999999999999</v>
      </c>
      <c r="K2132">
        <v>0.17544999999999999</v>
      </c>
      <c r="L2132">
        <v>0.20405000000000001</v>
      </c>
      <c r="M2132">
        <v>0.1658</v>
      </c>
      <c r="Q2132" s="14">
        <v>14.881637890802335</v>
      </c>
      <c r="R2132" s="14">
        <v>1387.15</v>
      </c>
      <c r="S2132" s="14">
        <v>331.5</v>
      </c>
      <c r="T2132" s="14">
        <v>1.865E-2</v>
      </c>
      <c r="U2132" s="14">
        <v>6.125775</v>
      </c>
      <c r="V2132"/>
      <c r="AA2132" s="14">
        <v>177.77729412792428</v>
      </c>
      <c r="AE2132" s="14">
        <v>1.0049999999999999</v>
      </c>
      <c r="AF2132" s="14">
        <v>0.18212750000000011</v>
      </c>
      <c r="AG2132" s="14">
        <v>17.725000000000023</v>
      </c>
      <c r="AJ2132">
        <v>1.5840000000000001</v>
      </c>
      <c r="AK2132" s="14">
        <v>2.8149999999999998E-2</v>
      </c>
      <c r="AL2132" s="14">
        <v>2.8555474317172034</v>
      </c>
      <c r="AM2132" s="14">
        <v>101.46102187990299</v>
      </c>
      <c r="AN2132" s="14"/>
      <c r="AO2132" s="14"/>
      <c r="AP2132" s="14">
        <v>156.32298373895011</v>
      </c>
      <c r="AV2132">
        <v>302.5</v>
      </c>
      <c r="AW2132">
        <v>6.1824750000000002</v>
      </c>
      <c r="AY2132" s="14">
        <v>153.72270587207572</v>
      </c>
      <c r="AZ2132" s="14"/>
      <c r="BA2132" s="14">
        <v>5.7499999999999999E-3</v>
      </c>
      <c r="BB2132" s="14">
        <v>5.3873379124642229</v>
      </c>
      <c r="BC2132" s="14"/>
      <c r="BD2132" s="14">
        <v>936.46397812009684</v>
      </c>
      <c r="BE2132">
        <v>530</v>
      </c>
    </row>
    <row r="2133" spans="1:57" x14ac:dyDescent="0.25">
      <c r="A2133" s="2" t="s">
        <v>86</v>
      </c>
      <c r="B2133" s="31">
        <v>33585</v>
      </c>
      <c r="C2133" s="27"/>
      <c r="Q2133" s="14">
        <v>13.256577354986016</v>
      </c>
      <c r="R2133" s="14">
        <v>1231.4250000000002</v>
      </c>
      <c r="S2133" s="14">
        <v>335</v>
      </c>
      <c r="T2133" s="14">
        <v>1.8100000000000002E-2</v>
      </c>
      <c r="U2133" s="14">
        <v>5.8407500000000008</v>
      </c>
      <c r="V2133"/>
      <c r="AA2133" s="14">
        <v>181.27729412792428</v>
      </c>
      <c r="AE2133" s="14">
        <v>0.98</v>
      </c>
      <c r="AF2133" s="14">
        <v>0.19451250000000034</v>
      </c>
      <c r="AG2133" s="14">
        <v>19.475000000000023</v>
      </c>
      <c r="AJ2133">
        <v>0.96699999999999997</v>
      </c>
      <c r="AK2133" s="14">
        <v>2.3499999999999997E-2</v>
      </c>
      <c r="AL2133" s="14">
        <v>1.3465033165912963</v>
      </c>
      <c r="AM2133" s="14">
        <v>57.988813043067012</v>
      </c>
      <c r="AN2133" s="14"/>
      <c r="AO2133" s="14"/>
      <c r="AP2133" s="14">
        <v>166.37426900584796</v>
      </c>
      <c r="AV2133">
        <v>242.5</v>
      </c>
      <c r="AW2133">
        <v>6.0635000000000003</v>
      </c>
      <c r="AY2133" s="14">
        <v>153.72270587207572</v>
      </c>
      <c r="AZ2133" s="14"/>
      <c r="BA2133" s="14">
        <v>6.8999999999999999E-3</v>
      </c>
      <c r="BB2133" s="14">
        <v>5.5637759553569825</v>
      </c>
      <c r="BC2133" s="14"/>
      <c r="BD2133" s="14">
        <v>818.96118695693303</v>
      </c>
      <c r="BE2133">
        <v>465</v>
      </c>
    </row>
    <row r="2134" spans="1:57" x14ac:dyDescent="0.25">
      <c r="A2134" s="2" t="s">
        <v>86</v>
      </c>
      <c r="B2134" s="31">
        <v>33588</v>
      </c>
      <c r="C2134" s="27"/>
      <c r="E2134">
        <v>232.34</v>
      </c>
      <c r="F2134">
        <v>0.08</v>
      </c>
      <c r="G2134">
        <v>0.12545000000000001</v>
      </c>
      <c r="H2134">
        <v>0.15445</v>
      </c>
      <c r="I2134">
        <v>0.1147</v>
      </c>
      <c r="J2134">
        <v>0.14935000000000001</v>
      </c>
      <c r="K2134">
        <v>0.17355000000000001</v>
      </c>
      <c r="L2134">
        <v>0.2031</v>
      </c>
      <c r="M2134">
        <v>0.16109999999999999</v>
      </c>
      <c r="Q2134" s="14"/>
      <c r="R2134" s="14"/>
      <c r="S2134" s="14"/>
      <c r="T2134" s="14"/>
      <c r="U2134" s="14"/>
      <c r="V2134"/>
      <c r="AA2134" s="14"/>
      <c r="AE2134" s="14"/>
      <c r="AF2134" s="14"/>
      <c r="AG2134" s="14"/>
      <c r="AK2134" s="14"/>
      <c r="AL2134" s="14"/>
      <c r="AM2134" s="14"/>
      <c r="AN2134" s="14"/>
      <c r="AO2134" s="14"/>
      <c r="AP2134" s="14"/>
      <c r="AY2134" s="14"/>
      <c r="AZ2134" s="14"/>
      <c r="BA2134" s="14"/>
      <c r="BB2134" s="14"/>
      <c r="BC2134" s="14"/>
      <c r="BD2134" s="14"/>
    </row>
    <row r="2135" spans="1:57" x14ac:dyDescent="0.25">
      <c r="A2135" s="2" t="s">
        <v>86</v>
      </c>
      <c r="B2135" s="31">
        <v>33590</v>
      </c>
      <c r="C2135" s="27"/>
      <c r="Q2135" s="14">
        <v>14.978670666226913</v>
      </c>
      <c r="R2135" s="14">
        <v>1455.9749999999999</v>
      </c>
      <c r="S2135" s="14">
        <v>456.75</v>
      </c>
      <c r="T2135" s="14">
        <v>1.89E-2</v>
      </c>
      <c r="U2135" s="14">
        <v>8.4749499999999998</v>
      </c>
      <c r="V2135"/>
      <c r="AA2135" s="14">
        <v>303.02729412792428</v>
      </c>
      <c r="AE2135" s="14">
        <v>1.1000000000000001</v>
      </c>
      <c r="AF2135" s="14">
        <v>0.22068749999999998</v>
      </c>
      <c r="AG2135" s="14">
        <v>19.875</v>
      </c>
      <c r="AJ2135">
        <v>0.58699999999999997</v>
      </c>
      <c r="AK2135" s="14">
        <v>2.2000000000000002E-2</v>
      </c>
      <c r="AL2135" s="14">
        <v>0.79064290409121396</v>
      </c>
      <c r="AM2135" s="14">
        <v>35.364218645204559</v>
      </c>
      <c r="AN2135" s="14"/>
      <c r="AO2135" s="14"/>
      <c r="AP2135" s="14">
        <v>172.46794871794873</v>
      </c>
      <c r="AW2135">
        <v>8.6325749999999992</v>
      </c>
      <c r="AY2135" s="14">
        <v>153.72270587207572</v>
      </c>
      <c r="AZ2135" s="14"/>
      <c r="BA2135" s="14">
        <v>5.0499999999999998E-3</v>
      </c>
      <c r="BB2135" s="14">
        <v>4.5469145271629774</v>
      </c>
      <c r="BC2135" s="14"/>
      <c r="BD2135" s="14">
        <v>943.98578135479545</v>
      </c>
      <c r="BE2135">
        <v>520</v>
      </c>
    </row>
    <row r="2136" spans="1:57" x14ac:dyDescent="0.25">
      <c r="A2136" s="2" t="s">
        <v>86</v>
      </c>
      <c r="B2136" s="31">
        <v>33595</v>
      </c>
      <c r="C2136" s="27"/>
      <c r="E2136">
        <v>230.79999999999998</v>
      </c>
      <c r="F2136">
        <v>8.2500000000000004E-2</v>
      </c>
      <c r="G2136">
        <v>0.12709999999999999</v>
      </c>
      <c r="H2136">
        <v>0.15434999999999999</v>
      </c>
      <c r="I2136">
        <v>0.11175</v>
      </c>
      <c r="J2136">
        <v>0.14424999999999999</v>
      </c>
      <c r="K2136">
        <v>0.1704</v>
      </c>
      <c r="L2136">
        <v>0.20094999999999999</v>
      </c>
      <c r="M2136">
        <v>0.16270000000000001</v>
      </c>
      <c r="Q2136" s="14">
        <v>14.718635058202004</v>
      </c>
      <c r="R2136" s="14">
        <v>1439.8999999999999</v>
      </c>
      <c r="S2136" s="14">
        <v>540.25</v>
      </c>
      <c r="T2136" s="14">
        <v>1.7799999999999996E-2</v>
      </c>
      <c r="U2136" s="14">
        <v>9.0555249999999994</v>
      </c>
      <c r="V2136"/>
      <c r="AA2136" s="14">
        <v>386.52729412792428</v>
      </c>
      <c r="AE2136" s="14">
        <v>0.91999999999999993</v>
      </c>
      <c r="AF2136" s="14">
        <v>0.21466999999999919</v>
      </c>
      <c r="AG2136" s="14">
        <v>23.349999999999909</v>
      </c>
      <c r="AJ2136">
        <v>0.219</v>
      </c>
      <c r="AK2136" s="14">
        <v>2.435E-2</v>
      </c>
      <c r="AL2136" s="14">
        <v>0.38971193541972204</v>
      </c>
      <c r="AM2136" s="14">
        <v>15.510236396629296</v>
      </c>
      <c r="AN2136" s="14"/>
      <c r="AO2136" s="14"/>
      <c r="AP2136" s="14">
        <v>128.98550724637681</v>
      </c>
      <c r="AW2136">
        <v>9.6164500000000004</v>
      </c>
      <c r="AY2136" s="14">
        <v>153.72270587207572</v>
      </c>
      <c r="AZ2136" s="14"/>
      <c r="BA2136" s="14">
        <v>5.0499999999999998E-3</v>
      </c>
      <c r="BB2136" s="14">
        <v>4.3664249436973321</v>
      </c>
      <c r="BC2136" s="14"/>
      <c r="BD2136" s="14">
        <v>860.7897636033706</v>
      </c>
      <c r="BE2136">
        <v>490</v>
      </c>
    </row>
    <row r="2137" spans="1:57" x14ac:dyDescent="0.25">
      <c r="A2137" s="2" t="s">
        <v>86</v>
      </c>
      <c r="B2137" s="31">
        <v>33602</v>
      </c>
      <c r="C2137" s="27"/>
      <c r="E2137">
        <v>230.32000000000002</v>
      </c>
      <c r="F2137">
        <v>8.3500000000000005E-2</v>
      </c>
      <c r="G2137">
        <v>0.12755</v>
      </c>
      <c r="H2137">
        <v>0.15725</v>
      </c>
      <c r="I2137">
        <v>0.11505</v>
      </c>
      <c r="J2137">
        <v>0.14185</v>
      </c>
      <c r="K2137">
        <v>0.17165</v>
      </c>
      <c r="L2137">
        <v>0.19744999999999999</v>
      </c>
      <c r="M2137">
        <v>0.1573</v>
      </c>
      <c r="Q2137" s="14"/>
      <c r="R2137" s="14">
        <v>1572.5</v>
      </c>
      <c r="S2137" s="14">
        <v>704.75</v>
      </c>
      <c r="T2137" s="14">
        <v>2.23E-2</v>
      </c>
      <c r="U2137" s="14">
        <v>4.6495499999999996</v>
      </c>
      <c r="V2137"/>
      <c r="AA2137" s="14">
        <v>551.02729412792428</v>
      </c>
      <c r="AE2137" s="14"/>
      <c r="AF2137" s="14"/>
      <c r="AG2137" s="14"/>
      <c r="AK2137" s="14">
        <v>0</v>
      </c>
      <c r="AL2137" s="14"/>
      <c r="AM2137" s="14"/>
      <c r="AN2137" s="14"/>
      <c r="AO2137" s="14"/>
      <c r="AP2137" s="14"/>
      <c r="AW2137">
        <v>7.8579625000000002</v>
      </c>
      <c r="AY2137" s="14">
        <v>153.72270587207572</v>
      </c>
      <c r="AZ2137" s="14"/>
      <c r="BA2137" s="14">
        <v>0</v>
      </c>
      <c r="BB2137" s="14"/>
      <c r="BC2137" s="14"/>
      <c r="BD2137" s="14"/>
      <c r="BE2137">
        <v>570</v>
      </c>
    </row>
    <row r="2138" spans="1:57" x14ac:dyDescent="0.25">
      <c r="A2138" s="2" t="s">
        <v>86</v>
      </c>
      <c r="B2138" s="31">
        <v>33609</v>
      </c>
      <c r="C2138" s="27"/>
      <c r="E2138">
        <v>232.35</v>
      </c>
      <c r="F2138">
        <v>7.4499999999999997E-2</v>
      </c>
      <c r="G2138">
        <v>0.13159999999999999</v>
      </c>
      <c r="H2138">
        <v>0.16300000000000001</v>
      </c>
      <c r="I2138">
        <v>0.11774999999999999</v>
      </c>
      <c r="J2138">
        <v>0.14799999999999999</v>
      </c>
      <c r="K2138">
        <v>0.1719</v>
      </c>
      <c r="L2138">
        <v>0.2</v>
      </c>
      <c r="M2138">
        <v>0.155</v>
      </c>
      <c r="Q2138" s="14"/>
      <c r="R2138" s="14"/>
      <c r="S2138" s="14"/>
      <c r="T2138" s="14"/>
      <c r="U2138" s="14"/>
      <c r="V2138"/>
      <c r="AA2138" s="14">
        <v>0</v>
      </c>
      <c r="AE2138" s="14"/>
      <c r="AF2138" s="14"/>
      <c r="AG2138" s="14"/>
      <c r="AK2138" s="14">
        <v>0</v>
      </c>
      <c r="AL2138" s="14"/>
      <c r="AM2138" s="14"/>
      <c r="AN2138" s="14"/>
      <c r="AO2138" s="14"/>
      <c r="AP2138" s="14"/>
      <c r="AY2138" s="14">
        <v>153.72270587207572</v>
      </c>
      <c r="AZ2138" s="14"/>
      <c r="BA2138" s="14">
        <v>0</v>
      </c>
      <c r="BB2138" s="14"/>
      <c r="BC2138" s="14"/>
      <c r="BD2138" s="14"/>
    </row>
    <row r="2139" spans="1:57" x14ac:dyDescent="0.25">
      <c r="A2139" s="2" t="s">
        <v>86</v>
      </c>
      <c r="B2139" s="31">
        <v>33613</v>
      </c>
      <c r="C2139" s="27"/>
      <c r="Q2139" s="14"/>
      <c r="R2139" s="14"/>
      <c r="S2139" s="14"/>
      <c r="T2139" s="14"/>
      <c r="U2139" s="14"/>
      <c r="V2139"/>
      <c r="AA2139" s="14">
        <v>0</v>
      </c>
      <c r="AE2139" s="14"/>
      <c r="AF2139" s="14"/>
      <c r="AG2139" s="14"/>
      <c r="AK2139" s="14">
        <v>0</v>
      </c>
      <c r="AL2139" s="14"/>
      <c r="AM2139" s="14"/>
      <c r="AN2139" s="14"/>
      <c r="AO2139" s="14"/>
      <c r="AP2139" s="14"/>
      <c r="AY2139" s="14">
        <v>153.72270587207572</v>
      </c>
      <c r="AZ2139" s="14"/>
      <c r="BA2139" s="14">
        <v>0</v>
      </c>
      <c r="BB2139" s="14"/>
      <c r="BC2139" s="14"/>
      <c r="BD2139" s="14"/>
    </row>
    <row r="2140" spans="1:57" x14ac:dyDescent="0.25">
      <c r="A2140" s="2" t="s">
        <v>86</v>
      </c>
      <c r="B2140" s="31">
        <v>33616</v>
      </c>
      <c r="C2140" s="27"/>
      <c r="E2140">
        <v>234.69</v>
      </c>
      <c r="F2140">
        <v>7.7499999999999999E-2</v>
      </c>
      <c r="G2140">
        <v>0.13650000000000001</v>
      </c>
      <c r="H2140">
        <v>0.16569999999999999</v>
      </c>
      <c r="I2140">
        <v>0.11874999999999999</v>
      </c>
      <c r="J2140">
        <v>0.15060000000000001</v>
      </c>
      <c r="K2140">
        <v>0.17094999999999999</v>
      </c>
      <c r="L2140">
        <v>0.19775000000000001</v>
      </c>
      <c r="M2140">
        <v>0.15570000000000001</v>
      </c>
      <c r="Q2140" s="14"/>
      <c r="R2140" s="14"/>
      <c r="S2140" s="14"/>
      <c r="T2140" s="14"/>
      <c r="U2140" s="14"/>
      <c r="V2140"/>
      <c r="AA2140" s="14"/>
      <c r="AE2140" s="14"/>
      <c r="AF2140" s="14"/>
      <c r="AG2140" s="14"/>
      <c r="AK2140" s="14"/>
      <c r="AL2140" s="14"/>
      <c r="AM2140" s="14"/>
      <c r="AN2140" s="14"/>
      <c r="AO2140" s="14"/>
      <c r="AP2140" s="14"/>
      <c r="AY2140" s="14"/>
      <c r="AZ2140" s="14"/>
      <c r="BA2140" s="14"/>
      <c r="BB2140" s="14"/>
      <c r="BC2140" s="14"/>
      <c r="BD2140" s="14"/>
    </row>
    <row r="2141" spans="1:57" x14ac:dyDescent="0.25">
      <c r="A2141" s="2" t="s">
        <v>86</v>
      </c>
      <c r="B2141" s="31">
        <v>33618</v>
      </c>
      <c r="C2141" s="27"/>
      <c r="Q2141" s="14"/>
      <c r="R2141" s="14"/>
      <c r="S2141" s="14"/>
      <c r="T2141" s="14"/>
      <c r="U2141" s="14"/>
      <c r="V2141"/>
      <c r="AA2141" s="14">
        <v>0</v>
      </c>
      <c r="AE2141" s="14"/>
      <c r="AF2141" s="14"/>
      <c r="AG2141" s="14"/>
      <c r="AK2141" s="14"/>
      <c r="AL2141" s="14"/>
      <c r="AM2141" s="14"/>
      <c r="AN2141" s="14"/>
      <c r="AO2141" s="14"/>
      <c r="AP2141" s="14"/>
      <c r="AY2141" s="14">
        <v>153.72270587207572</v>
      </c>
      <c r="AZ2141" s="14"/>
      <c r="BA2141" s="14"/>
      <c r="BB2141" s="14"/>
      <c r="BC2141" s="14"/>
      <c r="BD2141" s="14"/>
    </row>
    <row r="2142" spans="1:57" x14ac:dyDescent="0.25">
      <c r="A2142" s="2" t="s">
        <v>86</v>
      </c>
      <c r="B2142" s="31">
        <v>33623</v>
      </c>
      <c r="C2142" s="11" t="s">
        <v>833</v>
      </c>
      <c r="E2142">
        <v>237.51000000000002</v>
      </c>
      <c r="F2142">
        <v>9.4500000000000001E-2</v>
      </c>
      <c r="G2142">
        <v>0.14144999999999999</v>
      </c>
      <c r="H2142">
        <v>0.16545000000000001</v>
      </c>
      <c r="I2142">
        <v>0.12175</v>
      </c>
      <c r="J2142">
        <v>0.14965000000000001</v>
      </c>
      <c r="K2142">
        <v>0.16905000000000001</v>
      </c>
      <c r="L2142">
        <v>0.19405</v>
      </c>
      <c r="M2142">
        <v>0.15165000000000001</v>
      </c>
      <c r="Q2142" s="14"/>
      <c r="R2142" s="29">
        <v>969.87855784618216</v>
      </c>
      <c r="S2142" s="14"/>
      <c r="T2142" s="14"/>
      <c r="U2142" s="14"/>
      <c r="V2142"/>
      <c r="W2142">
        <v>3.0903240000000005E-2</v>
      </c>
      <c r="Y2142">
        <v>11657.472646269567</v>
      </c>
      <c r="AA2142">
        <v>360.25367498110359</v>
      </c>
      <c r="AE2142" s="14"/>
      <c r="AF2142" s="14"/>
      <c r="AG2142" s="14"/>
      <c r="AK2142" s="14"/>
      <c r="AL2142" s="14"/>
      <c r="AM2142" s="14"/>
      <c r="AN2142" s="14"/>
      <c r="AO2142" s="14"/>
      <c r="AP2142" s="14"/>
      <c r="AQ2142" t="s">
        <v>925</v>
      </c>
      <c r="AY2142" s="14"/>
      <c r="AZ2142" s="14"/>
      <c r="BA2142" s="14"/>
      <c r="BB2142" s="14"/>
      <c r="BC2142" s="14"/>
      <c r="BD2142" s="14"/>
    </row>
    <row r="2143" spans="1:57" x14ac:dyDescent="0.25">
      <c r="A2143" s="2" t="s">
        <v>279</v>
      </c>
      <c r="B2143" s="31">
        <v>33483</v>
      </c>
      <c r="C2143" s="11"/>
      <c r="E2143">
        <v>419.96999999999997</v>
      </c>
      <c r="F2143">
        <v>0.27050000000000002</v>
      </c>
      <c r="G2143">
        <v>0.2762</v>
      </c>
      <c r="H2143">
        <v>0.28860000000000002</v>
      </c>
      <c r="I2143">
        <v>0.28270000000000001</v>
      </c>
      <c r="J2143">
        <v>0.27784999999999999</v>
      </c>
      <c r="K2143">
        <v>0.21345</v>
      </c>
      <c r="L2143">
        <v>0.22514999999999999</v>
      </c>
      <c r="M2143">
        <v>0.26540000000000002</v>
      </c>
      <c r="Q2143" s="14"/>
      <c r="R2143" s="14"/>
      <c r="S2143" s="14"/>
      <c r="T2143" s="14"/>
      <c r="U2143" s="14"/>
      <c r="V2143"/>
      <c r="AA2143" s="14"/>
      <c r="AE2143" s="14"/>
      <c r="AF2143" s="14"/>
      <c r="AG2143" s="14"/>
      <c r="AK2143" s="14"/>
      <c r="AL2143" s="14"/>
      <c r="AM2143" s="14"/>
      <c r="AN2143" s="14"/>
      <c r="AO2143" s="14"/>
      <c r="AP2143" s="14"/>
      <c r="AY2143" s="14"/>
      <c r="AZ2143" s="14"/>
      <c r="BA2143" s="14"/>
      <c r="BB2143" s="14"/>
      <c r="BC2143" s="14"/>
      <c r="BD2143" s="14"/>
    </row>
    <row r="2144" spans="1:57" x14ac:dyDescent="0.25">
      <c r="A2144" s="2" t="s">
        <v>279</v>
      </c>
      <c r="B2144" s="31">
        <v>33491</v>
      </c>
      <c r="C2144" s="11"/>
      <c r="E2144">
        <v>409.96</v>
      </c>
      <c r="F2144">
        <v>0.255</v>
      </c>
      <c r="G2144">
        <v>0.25935000000000002</v>
      </c>
      <c r="H2144">
        <v>0.27975</v>
      </c>
      <c r="I2144">
        <v>0.28105000000000002</v>
      </c>
      <c r="J2144">
        <v>0.27660000000000001</v>
      </c>
      <c r="K2144">
        <v>0.21179999999999999</v>
      </c>
      <c r="L2144">
        <v>0.22140000000000001</v>
      </c>
      <c r="M2144">
        <v>0.26484999999999997</v>
      </c>
      <c r="Q2144" s="14"/>
      <c r="R2144" s="14"/>
      <c r="S2144" s="14"/>
      <c r="T2144" s="14"/>
      <c r="U2144" s="14"/>
      <c r="V2144"/>
      <c r="AA2144" s="14"/>
      <c r="AE2144" s="14"/>
      <c r="AF2144" s="14"/>
      <c r="AG2144" s="14"/>
      <c r="AK2144" s="14"/>
      <c r="AL2144" s="14"/>
      <c r="AM2144" s="14"/>
      <c r="AN2144" s="14"/>
      <c r="AO2144" s="14"/>
      <c r="AP2144" s="14"/>
      <c r="AY2144" s="14"/>
      <c r="AZ2144" s="14"/>
      <c r="BA2144" s="14"/>
      <c r="BB2144" s="14"/>
      <c r="BC2144" s="14"/>
      <c r="BD2144" s="14"/>
    </row>
    <row r="2145" spans="1:57" x14ac:dyDescent="0.25">
      <c r="A2145" s="2" t="s">
        <v>279</v>
      </c>
      <c r="B2145" s="31">
        <v>33497</v>
      </c>
      <c r="C2145" s="11"/>
      <c r="E2145">
        <v>420.58000000000004</v>
      </c>
      <c r="F2145">
        <v>0.28549999999999998</v>
      </c>
      <c r="G2145">
        <v>0.27639999999999998</v>
      </c>
      <c r="H2145">
        <v>0.28484999999999999</v>
      </c>
      <c r="I2145">
        <v>0.28415000000000001</v>
      </c>
      <c r="J2145">
        <v>0.2752</v>
      </c>
      <c r="K2145">
        <v>0.21229999999999999</v>
      </c>
      <c r="L2145">
        <v>0.22334999999999999</v>
      </c>
      <c r="M2145">
        <v>0.26114999999999999</v>
      </c>
      <c r="Q2145" s="14"/>
      <c r="R2145" s="14"/>
      <c r="S2145" s="14"/>
      <c r="T2145" s="14"/>
      <c r="U2145" s="14"/>
      <c r="V2145"/>
      <c r="AA2145" s="14"/>
      <c r="AE2145" s="14"/>
      <c r="AF2145" s="14"/>
      <c r="AG2145" s="14"/>
      <c r="AK2145" s="14"/>
      <c r="AL2145" s="14"/>
      <c r="AM2145" s="14"/>
      <c r="AN2145" s="14"/>
      <c r="AO2145" s="14"/>
      <c r="AP2145" s="14"/>
      <c r="AY2145" s="14"/>
      <c r="AZ2145" s="14"/>
      <c r="BA2145" s="14"/>
      <c r="BB2145" s="14"/>
      <c r="BC2145" s="14"/>
      <c r="BD2145" s="14"/>
    </row>
    <row r="2146" spans="1:57" x14ac:dyDescent="0.25">
      <c r="A2146" s="2" t="s">
        <v>279</v>
      </c>
      <c r="B2146" s="31">
        <v>33504</v>
      </c>
      <c r="C2146" s="11"/>
      <c r="E2146">
        <v>411.03</v>
      </c>
      <c r="F2146">
        <v>0.24149999999999999</v>
      </c>
      <c r="G2146">
        <v>0.27584999999999998</v>
      </c>
      <c r="H2146">
        <v>0.28425</v>
      </c>
      <c r="I2146">
        <v>0.28355000000000002</v>
      </c>
      <c r="J2146">
        <v>0.27465000000000001</v>
      </c>
      <c r="K2146">
        <v>0.21185000000000001</v>
      </c>
      <c r="L2146">
        <v>0.22289999999999999</v>
      </c>
      <c r="M2146">
        <v>0.2606</v>
      </c>
      <c r="Q2146" s="14"/>
      <c r="R2146" s="14"/>
      <c r="S2146" s="14"/>
      <c r="T2146" s="14"/>
      <c r="U2146" s="14"/>
      <c r="V2146"/>
      <c r="AA2146" s="14"/>
      <c r="AE2146" s="14"/>
      <c r="AF2146" s="14"/>
      <c r="AG2146" s="14"/>
      <c r="AK2146" s="14"/>
      <c r="AL2146" s="14"/>
      <c r="AM2146" s="14"/>
      <c r="AN2146" s="14"/>
      <c r="AO2146" s="14"/>
      <c r="AP2146" s="14"/>
      <c r="AY2146" s="14"/>
      <c r="AZ2146" s="14"/>
      <c r="BA2146" s="14"/>
      <c r="BB2146" s="14"/>
      <c r="BC2146" s="14"/>
      <c r="BD2146" s="14"/>
    </row>
    <row r="2147" spans="1:57" x14ac:dyDescent="0.25">
      <c r="A2147" s="2" t="s">
        <v>279</v>
      </c>
      <c r="B2147" s="31">
        <v>33505</v>
      </c>
      <c r="C2147" s="11"/>
      <c r="Q2147" s="14"/>
      <c r="R2147" s="14">
        <v>263.75</v>
      </c>
      <c r="S2147" s="14"/>
      <c r="T2147" s="14"/>
      <c r="U2147" s="14"/>
      <c r="V2147"/>
      <c r="AA2147" s="14"/>
      <c r="AE2147" s="14"/>
      <c r="AF2147" s="14"/>
      <c r="AG2147" s="14"/>
      <c r="AJ2147">
        <v>3.7615751660000001</v>
      </c>
      <c r="AK2147" s="14"/>
      <c r="AL2147" s="14"/>
      <c r="AM2147" s="14">
        <v>154.61772291820193</v>
      </c>
      <c r="AN2147" s="14"/>
      <c r="AO2147" s="14"/>
      <c r="AP2147" s="14">
        <v>243.03571428571428</v>
      </c>
      <c r="AV2147">
        <v>265</v>
      </c>
      <c r="AY2147" s="14"/>
      <c r="AZ2147" s="14"/>
      <c r="BA2147" s="14"/>
      <c r="BB2147" s="14"/>
      <c r="BC2147" s="14"/>
      <c r="BD2147" s="14">
        <v>109.13227708179808</v>
      </c>
      <c r="BE2147">
        <v>867.5</v>
      </c>
    </row>
    <row r="2148" spans="1:57" x14ac:dyDescent="0.25">
      <c r="A2148" s="2" t="s">
        <v>279</v>
      </c>
      <c r="B2148" s="31">
        <v>33512</v>
      </c>
      <c r="C2148" s="11"/>
      <c r="E2148">
        <v>388.48999999999995</v>
      </c>
      <c r="F2148">
        <v>0.22</v>
      </c>
      <c r="G2148">
        <v>0.22770000000000001</v>
      </c>
      <c r="H2148">
        <v>0.25905</v>
      </c>
      <c r="I2148">
        <v>0.27424999999999999</v>
      </c>
      <c r="J2148">
        <v>0.2717</v>
      </c>
      <c r="K2148">
        <v>0.20860000000000001</v>
      </c>
      <c r="L2148">
        <v>0.21829999999999999</v>
      </c>
      <c r="M2148">
        <v>0.26284999999999997</v>
      </c>
      <c r="Q2148" s="14"/>
      <c r="R2148" s="14"/>
      <c r="S2148" s="14"/>
      <c r="T2148" s="14"/>
      <c r="U2148" s="14"/>
      <c r="V2148"/>
      <c r="AA2148" s="14"/>
      <c r="AE2148" s="14"/>
      <c r="AF2148" s="14"/>
      <c r="AG2148" s="14"/>
      <c r="AK2148" s="14"/>
      <c r="AL2148" s="14"/>
      <c r="AM2148" s="14"/>
      <c r="AN2148" s="14"/>
      <c r="AO2148" s="14"/>
      <c r="AP2148" s="14"/>
      <c r="AY2148" s="14"/>
      <c r="AZ2148" s="14"/>
      <c r="BA2148" s="14"/>
      <c r="BB2148" s="14"/>
      <c r="BC2148" s="14"/>
      <c r="BD2148" s="14"/>
    </row>
    <row r="2149" spans="1:57" x14ac:dyDescent="0.25">
      <c r="A2149" s="2" t="s">
        <v>279</v>
      </c>
      <c r="B2149" s="31">
        <v>33519</v>
      </c>
      <c r="C2149" s="11"/>
      <c r="E2149">
        <v>367.84999999999997</v>
      </c>
      <c r="F2149">
        <v>0.18149999999999999</v>
      </c>
      <c r="G2149">
        <v>0.19539999999999999</v>
      </c>
      <c r="H2149">
        <v>0.24299999999999999</v>
      </c>
      <c r="I2149">
        <v>0.26840000000000003</v>
      </c>
      <c r="J2149">
        <v>0.27084999999999998</v>
      </c>
      <c r="K2149">
        <v>0.20285</v>
      </c>
      <c r="L2149">
        <v>0.2162</v>
      </c>
      <c r="M2149">
        <v>0.26105</v>
      </c>
      <c r="Q2149" s="14"/>
      <c r="R2149" s="14"/>
      <c r="S2149" s="14"/>
      <c r="T2149" s="14"/>
      <c r="U2149" s="14"/>
      <c r="V2149"/>
      <c r="AA2149" s="14"/>
      <c r="AE2149" s="14"/>
      <c r="AF2149" s="14"/>
      <c r="AG2149" s="14"/>
      <c r="AK2149" s="14"/>
      <c r="AL2149" s="14"/>
      <c r="AM2149" s="14"/>
      <c r="AN2149" s="14"/>
      <c r="AO2149" s="14"/>
      <c r="AP2149" s="14"/>
      <c r="AY2149" s="14"/>
      <c r="AZ2149" s="14"/>
      <c r="BA2149" s="14"/>
      <c r="BB2149" s="14"/>
      <c r="BC2149" s="14"/>
      <c r="BD2149" s="14"/>
    </row>
    <row r="2150" spans="1:57" x14ac:dyDescent="0.25">
      <c r="A2150" s="2" t="s">
        <v>279</v>
      </c>
      <c r="B2150" s="31">
        <v>33521</v>
      </c>
      <c r="C2150" s="11"/>
      <c r="Q2150" s="14"/>
      <c r="R2150" s="14">
        <v>450.5</v>
      </c>
      <c r="S2150" s="14"/>
      <c r="T2150" s="14"/>
      <c r="U2150" s="14"/>
      <c r="V2150"/>
      <c r="AA2150" s="14"/>
      <c r="AE2150" s="14"/>
      <c r="AF2150" s="14"/>
      <c r="AG2150" s="14"/>
      <c r="AJ2150">
        <v>6.4943299730000001</v>
      </c>
      <c r="AK2150" s="14"/>
      <c r="AL2150" s="14"/>
      <c r="AM2150" s="14">
        <v>229.26730172795743</v>
      </c>
      <c r="AN2150" s="14"/>
      <c r="AO2150" s="14"/>
      <c r="AP2150" s="14">
        <v>281.1020558254088</v>
      </c>
      <c r="AV2150">
        <v>280</v>
      </c>
      <c r="AY2150" s="14"/>
      <c r="AZ2150" s="14"/>
      <c r="BA2150" s="14"/>
      <c r="BB2150" s="14"/>
      <c r="BC2150" s="14"/>
      <c r="BD2150" s="14">
        <v>221.23269827204254</v>
      </c>
      <c r="BE2150">
        <v>822.5</v>
      </c>
    </row>
    <row r="2151" spans="1:57" x14ac:dyDescent="0.25">
      <c r="A2151" s="2" t="s">
        <v>279</v>
      </c>
      <c r="B2151" s="31">
        <v>33525</v>
      </c>
      <c r="C2151" s="11"/>
      <c r="E2151">
        <v>368.0800000000001</v>
      </c>
      <c r="F2151">
        <v>0.20949999999999999</v>
      </c>
      <c r="G2151">
        <v>0.19625000000000001</v>
      </c>
      <c r="H2151">
        <v>0.23419999999999999</v>
      </c>
      <c r="I2151">
        <v>0.26045000000000001</v>
      </c>
      <c r="J2151">
        <v>0.26340000000000002</v>
      </c>
      <c r="K2151">
        <v>0.1991</v>
      </c>
      <c r="L2151">
        <v>0.21545</v>
      </c>
      <c r="M2151">
        <v>0.26205000000000001</v>
      </c>
      <c r="Q2151" s="14"/>
      <c r="R2151" s="14"/>
      <c r="S2151" s="14"/>
      <c r="T2151" s="14"/>
      <c r="U2151" s="14"/>
      <c r="V2151"/>
      <c r="AA2151" s="14"/>
      <c r="AE2151" s="14"/>
      <c r="AF2151" s="14"/>
      <c r="AG2151" s="14"/>
      <c r="AK2151" s="14"/>
      <c r="AL2151" s="14"/>
      <c r="AM2151" s="14"/>
      <c r="AN2151" s="14"/>
      <c r="AO2151" s="14"/>
      <c r="AP2151" s="14"/>
      <c r="AY2151" s="14"/>
      <c r="AZ2151" s="14"/>
      <c r="BA2151" s="14"/>
      <c r="BB2151" s="14"/>
      <c r="BC2151" s="14"/>
      <c r="BD2151" s="14"/>
    </row>
    <row r="2152" spans="1:57" x14ac:dyDescent="0.25">
      <c r="A2152" s="2" t="s">
        <v>279</v>
      </c>
      <c r="B2152" s="31">
        <v>33532</v>
      </c>
      <c r="C2152" s="11"/>
      <c r="E2152">
        <v>333.09</v>
      </c>
      <c r="F2152">
        <v>0.13550000000000001</v>
      </c>
      <c r="G2152">
        <v>0.15290000000000001</v>
      </c>
      <c r="H2152">
        <v>0.2051</v>
      </c>
      <c r="I2152">
        <v>0.24435000000000001</v>
      </c>
      <c r="J2152">
        <v>0.25864999999999999</v>
      </c>
      <c r="K2152">
        <v>0.19405</v>
      </c>
      <c r="L2152">
        <v>0.21415000000000001</v>
      </c>
      <c r="M2152">
        <v>0.26074999999999998</v>
      </c>
      <c r="Q2152" s="14"/>
      <c r="R2152" s="14"/>
      <c r="S2152" s="14"/>
      <c r="T2152" s="14"/>
      <c r="U2152" s="14"/>
      <c r="V2152"/>
      <c r="AA2152" s="14"/>
      <c r="AE2152" s="14"/>
      <c r="AF2152" s="14"/>
      <c r="AG2152" s="14"/>
      <c r="AK2152" s="14"/>
      <c r="AL2152" s="14"/>
      <c r="AM2152" s="14"/>
      <c r="AN2152" s="14"/>
      <c r="AO2152" s="14"/>
      <c r="AP2152" s="14"/>
      <c r="AY2152" s="14"/>
      <c r="AZ2152" s="14"/>
      <c r="BA2152" s="14"/>
      <c r="BB2152" s="14"/>
      <c r="BC2152" s="14"/>
      <c r="BD2152" s="14"/>
    </row>
    <row r="2153" spans="1:57" x14ac:dyDescent="0.25">
      <c r="A2153" s="2" t="s">
        <v>279</v>
      </c>
      <c r="B2153" s="31">
        <v>33533</v>
      </c>
      <c r="C2153" s="11"/>
      <c r="Q2153" s="14"/>
      <c r="R2153" s="14">
        <v>735.55</v>
      </c>
      <c r="S2153" s="14"/>
      <c r="T2153" s="14"/>
      <c r="U2153" s="14"/>
      <c r="V2153"/>
      <c r="AA2153" s="14"/>
      <c r="AE2153" s="14"/>
      <c r="AF2153" s="14"/>
      <c r="AG2153" s="14"/>
      <c r="AJ2153">
        <v>7.858399758</v>
      </c>
      <c r="AK2153" s="14"/>
      <c r="AL2153" s="14"/>
      <c r="AM2153" s="14">
        <v>318.01085706819958</v>
      </c>
      <c r="AN2153" s="14"/>
      <c r="AO2153" s="14"/>
      <c r="AP2153" s="14">
        <v>248.1531058617673</v>
      </c>
      <c r="AV2153">
        <v>260</v>
      </c>
      <c r="AY2153" s="14"/>
      <c r="AZ2153" s="14"/>
      <c r="BA2153" s="14"/>
      <c r="BB2153" s="14"/>
      <c r="BC2153" s="14"/>
      <c r="BD2153" s="14">
        <v>417.53914293180031</v>
      </c>
      <c r="BE2153">
        <v>812.5</v>
      </c>
    </row>
    <row r="2154" spans="1:57" x14ac:dyDescent="0.25">
      <c r="A2154" s="2" t="s">
        <v>279</v>
      </c>
      <c r="B2154" s="31">
        <v>33540</v>
      </c>
      <c r="C2154" s="11"/>
      <c r="E2154">
        <v>353.84000000000003</v>
      </c>
      <c r="F2154">
        <v>0.22650000000000001</v>
      </c>
      <c r="G2154">
        <v>0.20155000000000001</v>
      </c>
      <c r="H2154">
        <v>0.2069</v>
      </c>
      <c r="I2154">
        <v>0.22850000000000001</v>
      </c>
      <c r="J2154">
        <v>0.24934999999999999</v>
      </c>
      <c r="K2154">
        <v>0.18504999999999999</v>
      </c>
      <c r="L2154">
        <v>0.21174999999999999</v>
      </c>
      <c r="M2154">
        <v>0.2596</v>
      </c>
      <c r="Q2154" s="14"/>
      <c r="R2154" s="14"/>
      <c r="S2154" s="14"/>
      <c r="T2154" s="14"/>
      <c r="U2154" s="14"/>
      <c r="V2154"/>
      <c r="AA2154" s="14"/>
      <c r="AE2154" s="14"/>
      <c r="AF2154" s="14"/>
      <c r="AG2154" s="14"/>
      <c r="AK2154" s="14"/>
      <c r="AL2154" s="14"/>
      <c r="AM2154" s="14"/>
      <c r="AN2154" s="14"/>
      <c r="AO2154" s="14"/>
      <c r="AP2154" s="14"/>
      <c r="AY2154" s="14"/>
      <c r="AZ2154" s="14"/>
      <c r="BA2154" s="14"/>
      <c r="BB2154" s="14"/>
      <c r="BC2154" s="14"/>
      <c r="BD2154" s="14"/>
    </row>
    <row r="2155" spans="1:57" x14ac:dyDescent="0.25">
      <c r="A2155" s="2" t="s">
        <v>279</v>
      </c>
      <c r="B2155" s="31">
        <v>33546</v>
      </c>
      <c r="C2155" s="11"/>
      <c r="E2155">
        <v>332.95000000000005</v>
      </c>
      <c r="F2155">
        <v>0.17499999999999999</v>
      </c>
      <c r="G2155">
        <v>0.1691</v>
      </c>
      <c r="H2155">
        <v>0.20135</v>
      </c>
      <c r="I2155">
        <v>0.22635</v>
      </c>
      <c r="J2155">
        <v>0.24195</v>
      </c>
      <c r="K2155">
        <v>0.18295</v>
      </c>
      <c r="L2155">
        <v>0.21010000000000001</v>
      </c>
      <c r="M2155">
        <v>0.25795000000000001</v>
      </c>
      <c r="Q2155" s="14"/>
      <c r="R2155" s="14"/>
      <c r="S2155" s="14"/>
      <c r="T2155" s="14"/>
      <c r="U2155" s="14"/>
      <c r="V2155"/>
      <c r="AA2155" s="14"/>
      <c r="AE2155" s="14"/>
      <c r="AF2155" s="14"/>
      <c r="AG2155" s="14"/>
      <c r="AK2155" s="14"/>
      <c r="AL2155" s="14"/>
      <c r="AM2155" s="14"/>
      <c r="AN2155" s="14"/>
      <c r="AO2155" s="14"/>
      <c r="AP2155" s="14"/>
      <c r="AY2155" s="14"/>
      <c r="AZ2155" s="14"/>
      <c r="BA2155" s="14"/>
      <c r="BB2155" s="14"/>
      <c r="BC2155" s="14"/>
      <c r="BD2155" s="14"/>
    </row>
    <row r="2156" spans="1:57" x14ac:dyDescent="0.25">
      <c r="A2156" s="2" t="s">
        <v>279</v>
      </c>
      <c r="B2156" s="31">
        <v>33547</v>
      </c>
      <c r="C2156" s="11"/>
      <c r="Q2156" s="14">
        <v>22.850100000000001</v>
      </c>
      <c r="R2156" s="14">
        <v>1057.875</v>
      </c>
      <c r="S2156" s="14"/>
      <c r="T2156" s="14"/>
      <c r="U2156" s="14"/>
      <c r="V2156"/>
      <c r="AA2156" s="14"/>
      <c r="AE2156" s="14"/>
      <c r="AF2156" s="14"/>
      <c r="AG2156" s="14">
        <v>4.5500000000000114</v>
      </c>
      <c r="AJ2156">
        <v>7.5097736089999998</v>
      </c>
      <c r="AK2156" s="14"/>
      <c r="AL2156" s="14"/>
      <c r="AM2156" s="14">
        <v>307.29312172359585</v>
      </c>
      <c r="AN2156" s="14"/>
      <c r="AO2156" s="14"/>
      <c r="AP2156" s="14">
        <v>244.31077169857377</v>
      </c>
      <c r="AV2156">
        <v>262.5</v>
      </c>
      <c r="AY2156" s="14"/>
      <c r="AZ2156" s="14"/>
      <c r="BA2156" s="14"/>
      <c r="BB2156" s="14"/>
      <c r="BC2156" s="14"/>
      <c r="BD2156" s="14">
        <v>746.03187827640409</v>
      </c>
      <c r="BE2156">
        <v>767.5</v>
      </c>
    </row>
    <row r="2157" spans="1:57" x14ac:dyDescent="0.25">
      <c r="A2157" s="2" t="s">
        <v>279</v>
      </c>
      <c r="B2157" s="31">
        <v>33553</v>
      </c>
      <c r="C2157" s="11"/>
      <c r="E2157">
        <v>337.11999999999995</v>
      </c>
      <c r="F2157">
        <v>0.2185</v>
      </c>
      <c r="G2157">
        <v>0.17599999999999999</v>
      </c>
      <c r="H2157">
        <v>0.19955000000000001</v>
      </c>
      <c r="I2157">
        <v>0.21854999999999999</v>
      </c>
      <c r="J2157">
        <v>0.23369999999999999</v>
      </c>
      <c r="K2157">
        <v>0.17674999999999999</v>
      </c>
      <c r="L2157">
        <v>0.20680000000000001</v>
      </c>
      <c r="M2157">
        <v>0.25574999999999998</v>
      </c>
      <c r="Q2157" s="14"/>
      <c r="R2157" s="14"/>
      <c r="S2157" s="14"/>
      <c r="T2157" s="14"/>
      <c r="U2157" s="14"/>
      <c r="V2157"/>
      <c r="AA2157" s="14"/>
      <c r="AE2157" s="14"/>
      <c r="AF2157" s="14"/>
      <c r="AG2157" s="14"/>
      <c r="AK2157" s="14"/>
      <c r="AL2157" s="14"/>
      <c r="AM2157" s="14"/>
      <c r="AN2157" s="14"/>
      <c r="AO2157" s="14"/>
      <c r="AP2157" s="14"/>
      <c r="AY2157" s="14"/>
      <c r="AZ2157" s="14"/>
      <c r="BA2157" s="14"/>
      <c r="BB2157" s="14"/>
      <c r="BC2157" s="14"/>
      <c r="BD2157" s="14"/>
    </row>
    <row r="2158" spans="1:57" x14ac:dyDescent="0.25">
      <c r="A2158" s="2" t="s">
        <v>279</v>
      </c>
      <c r="B2158" s="31">
        <v>33560</v>
      </c>
      <c r="C2158" s="11"/>
      <c r="E2158">
        <v>303.13</v>
      </c>
      <c r="F2158">
        <v>0.13</v>
      </c>
      <c r="G2158">
        <v>0.13775000000000001</v>
      </c>
      <c r="H2158">
        <v>0.17745</v>
      </c>
      <c r="I2158">
        <v>0.20369999999999999</v>
      </c>
      <c r="J2158">
        <v>0.2298</v>
      </c>
      <c r="K2158">
        <v>0.1724</v>
      </c>
      <c r="L2158">
        <v>0.20524999999999999</v>
      </c>
      <c r="M2158">
        <v>0.25929999999999997</v>
      </c>
      <c r="Q2158" s="14"/>
      <c r="R2158" s="14"/>
      <c r="S2158" s="14"/>
      <c r="T2158" s="14"/>
      <c r="U2158" s="14"/>
      <c r="V2158"/>
      <c r="AA2158" s="14"/>
      <c r="AE2158" s="14"/>
      <c r="AF2158" s="14"/>
      <c r="AG2158" s="14"/>
      <c r="AK2158" s="14"/>
      <c r="AL2158" s="14"/>
      <c r="AM2158" s="14"/>
      <c r="AN2158" s="14"/>
      <c r="AO2158" s="14"/>
      <c r="AP2158" s="14"/>
      <c r="AY2158" s="14"/>
      <c r="AZ2158" s="14"/>
      <c r="BA2158" s="14"/>
      <c r="BB2158" s="14"/>
      <c r="BC2158" s="14"/>
      <c r="BD2158" s="14"/>
    </row>
    <row r="2159" spans="1:57" x14ac:dyDescent="0.25">
      <c r="A2159" s="2" t="s">
        <v>279</v>
      </c>
      <c r="B2159" s="31">
        <v>33561</v>
      </c>
      <c r="C2159" s="11"/>
      <c r="Q2159" s="14">
        <v>19.660931713991982</v>
      </c>
      <c r="R2159" s="14">
        <v>1591.5500000000002</v>
      </c>
      <c r="S2159" s="14">
        <v>242.4</v>
      </c>
      <c r="T2159" s="14">
        <v>1.6049999999999998E-2</v>
      </c>
      <c r="U2159" s="14">
        <v>3.9292350000000003</v>
      </c>
      <c r="V2159"/>
      <c r="AA2159" s="14">
        <v>8.6195908742622862</v>
      </c>
      <c r="AE2159" s="14">
        <v>0.78</v>
      </c>
      <c r="AF2159" s="14">
        <v>4.8562499999999863E-2</v>
      </c>
      <c r="AG2159" s="14">
        <v>6.375</v>
      </c>
      <c r="AJ2159">
        <v>6.6340000000000003</v>
      </c>
      <c r="AK2159" s="14">
        <v>2.8250000000000001E-2</v>
      </c>
      <c r="AL2159" s="14">
        <v>8.5167721857279197</v>
      </c>
      <c r="AM2159" s="14">
        <v>302.36570811990657</v>
      </c>
      <c r="AN2159" s="14"/>
      <c r="AO2159" s="14"/>
      <c r="AP2159" s="14">
        <v>220.77856713521186</v>
      </c>
      <c r="AV2159">
        <v>277.5</v>
      </c>
      <c r="AW2159">
        <v>3.89052</v>
      </c>
      <c r="AY2159" s="14">
        <v>251.86081825147545</v>
      </c>
      <c r="AZ2159" s="14"/>
      <c r="BA2159" s="14">
        <v>7.0999999999999995E-3</v>
      </c>
      <c r="BB2159" s="14">
        <v>7.4302750070197767</v>
      </c>
      <c r="BC2159" s="14"/>
      <c r="BD2159" s="14">
        <v>1040.4092918800936</v>
      </c>
      <c r="BE2159">
        <v>675</v>
      </c>
    </row>
    <row r="2160" spans="1:57" x14ac:dyDescent="0.25">
      <c r="A2160" s="2" t="s">
        <v>279</v>
      </c>
      <c r="B2160" s="31">
        <v>33568</v>
      </c>
      <c r="C2160" s="11"/>
      <c r="Q2160" s="14">
        <v>12.83540467082044</v>
      </c>
      <c r="R2160" s="14">
        <v>1047.2249999999999</v>
      </c>
      <c r="S2160" s="14">
        <v>169.2</v>
      </c>
      <c r="T2160" s="14">
        <v>1.7649999999999999E-2</v>
      </c>
      <c r="U2160" s="14">
        <v>2.8691475</v>
      </c>
      <c r="V2160"/>
      <c r="AA2160" s="14">
        <v>0</v>
      </c>
      <c r="AE2160" s="14">
        <v>0.88</v>
      </c>
      <c r="AF2160" s="14">
        <v>4.8464999999999703E-2</v>
      </c>
      <c r="AG2160" s="14">
        <v>5.4749999999999659</v>
      </c>
      <c r="AJ2160">
        <v>3.8220000000000001</v>
      </c>
      <c r="AK2160" s="14">
        <v>2.8750000000000001E-2</v>
      </c>
      <c r="AL2160" s="14">
        <v>4.9058627026268464</v>
      </c>
      <c r="AM2160" s="14">
        <v>170.82620579833781</v>
      </c>
      <c r="AN2160" s="14"/>
      <c r="AO2160" s="14"/>
      <c r="AP2160" s="14">
        <v>224.11691467357471</v>
      </c>
      <c r="AV2160">
        <v>147.5</v>
      </c>
      <c r="AW2160">
        <v>2.98638</v>
      </c>
      <c r="AY2160" s="14">
        <v>251.86081825147545</v>
      </c>
      <c r="AZ2160" s="14"/>
      <c r="BA2160" s="14">
        <v>7.7000000000000002E-3</v>
      </c>
      <c r="BB2160" s="14">
        <v>5.1146772957834568</v>
      </c>
      <c r="BC2160" s="14"/>
      <c r="BD2160" s="14">
        <v>701.72379420166203</v>
      </c>
      <c r="BE2160">
        <v>417.5</v>
      </c>
    </row>
    <row r="2161" spans="1:57" x14ac:dyDescent="0.25">
      <c r="A2161" s="2" t="s">
        <v>279</v>
      </c>
      <c r="B2161" s="31">
        <v>33574</v>
      </c>
      <c r="C2161" s="11"/>
      <c r="E2161">
        <v>284.45000000000005</v>
      </c>
      <c r="F2161">
        <v>0.1295</v>
      </c>
      <c r="G2161">
        <v>0.14149999999999999</v>
      </c>
      <c r="H2161">
        <v>0.16225000000000001</v>
      </c>
      <c r="I2161">
        <v>0.18154999999999999</v>
      </c>
      <c r="J2161">
        <v>0.20280000000000001</v>
      </c>
      <c r="K2161">
        <v>0.15795000000000001</v>
      </c>
      <c r="L2161">
        <v>0.19334999999999999</v>
      </c>
      <c r="M2161">
        <v>0.25335000000000002</v>
      </c>
      <c r="Q2161" s="14">
        <v>21.998952064326851</v>
      </c>
      <c r="R2161" s="14">
        <v>1591.6</v>
      </c>
      <c r="S2161" s="14">
        <v>285.70000000000005</v>
      </c>
      <c r="T2161" s="14">
        <v>1.7150000000000002E-2</v>
      </c>
      <c r="U2161" s="14">
        <v>4.8892550000000004</v>
      </c>
      <c r="V2161"/>
      <c r="AA2161" s="14">
        <v>33.839181748524567</v>
      </c>
      <c r="AE2161" s="14">
        <v>0.93</v>
      </c>
      <c r="AF2161" s="14">
        <v>8.8814999999999589E-2</v>
      </c>
      <c r="AG2161" s="14">
        <v>9.5499999999999545</v>
      </c>
      <c r="AJ2161">
        <v>5.4770000000000003</v>
      </c>
      <c r="AK2161" s="14">
        <v>3.5300000000000005E-2</v>
      </c>
      <c r="AL2161" s="14">
        <v>8.6399284262295701</v>
      </c>
      <c r="AM2161" s="14">
        <v>243.07079647891118</v>
      </c>
      <c r="AN2161" s="14"/>
      <c r="AO2161" s="14"/>
      <c r="AP2161" s="14">
        <v>225.06338503780961</v>
      </c>
      <c r="AV2161">
        <v>237.5</v>
      </c>
      <c r="AW2161">
        <v>4.8997549999999999</v>
      </c>
      <c r="AY2161" s="14">
        <v>251.86081825147545</v>
      </c>
      <c r="AZ2161" s="14"/>
      <c r="BA2161" s="14">
        <v>8.6E-3</v>
      </c>
      <c r="BB2161" s="14">
        <v>9.0896324146093619</v>
      </c>
      <c r="BC2161" s="14"/>
      <c r="BD2161" s="14">
        <v>1053.2792035210887</v>
      </c>
      <c r="BE2161">
        <v>590</v>
      </c>
    </row>
    <row r="2162" spans="1:57" x14ac:dyDescent="0.25">
      <c r="A2162" s="2" t="s">
        <v>279</v>
      </c>
      <c r="B2162" s="31">
        <v>33581</v>
      </c>
      <c r="C2162" s="11"/>
      <c r="E2162">
        <v>313.88</v>
      </c>
      <c r="F2162">
        <v>0.24299999999999999</v>
      </c>
      <c r="G2162">
        <v>0.19105</v>
      </c>
      <c r="H2162">
        <v>0.16880000000000001</v>
      </c>
      <c r="I2162">
        <v>0.1774</v>
      </c>
      <c r="J2162">
        <v>0.19875000000000001</v>
      </c>
      <c r="K2162">
        <v>0.15375</v>
      </c>
      <c r="L2162">
        <v>0.1867</v>
      </c>
      <c r="M2162">
        <v>0.24995000000000001</v>
      </c>
      <c r="Q2162" s="14">
        <v>24.769048044042158</v>
      </c>
      <c r="R2162" s="14">
        <v>2155.3000000000002</v>
      </c>
      <c r="S2162" s="14">
        <v>453.75</v>
      </c>
      <c r="T2162" s="14">
        <v>1.49E-2</v>
      </c>
      <c r="U2162" s="14">
        <v>6.7838750000000001</v>
      </c>
      <c r="V2162"/>
      <c r="AA2162" s="14">
        <v>201.88918174852455</v>
      </c>
      <c r="AE2162" s="14">
        <v>1.18</v>
      </c>
      <c r="AF2162" s="14">
        <v>0.112015</v>
      </c>
      <c r="AG2162" s="14">
        <v>9.5</v>
      </c>
      <c r="AJ2162">
        <v>5.04</v>
      </c>
      <c r="AK2162" s="14">
        <v>3.3300000000000003E-2</v>
      </c>
      <c r="AL2162" s="14">
        <v>8.6834134806942149</v>
      </c>
      <c r="AM2162" s="14">
        <v>260.68403456950642</v>
      </c>
      <c r="AN2162" s="14"/>
      <c r="AO2162" s="14"/>
      <c r="AP2162" s="14">
        <v>193.22434061049097</v>
      </c>
      <c r="AV2162">
        <v>277.5</v>
      </c>
      <c r="AW2162">
        <v>6.7608750000000004</v>
      </c>
      <c r="AY2162" s="14">
        <v>251.86081825147545</v>
      </c>
      <c r="AZ2162" s="14"/>
      <c r="BA2162" s="14">
        <v>6.3E-3</v>
      </c>
      <c r="BB2162" s="14">
        <v>9.0632774785883878</v>
      </c>
      <c r="BC2162" s="14"/>
      <c r="BD2162" s="14">
        <v>1431.3659654304934</v>
      </c>
      <c r="BE2162">
        <v>627.5</v>
      </c>
    </row>
    <row r="2163" spans="1:57" x14ac:dyDescent="0.25">
      <c r="A2163" s="2" t="s">
        <v>279</v>
      </c>
      <c r="B2163" s="31">
        <v>33585</v>
      </c>
      <c r="C2163" s="11"/>
      <c r="Q2163" s="14">
        <v>27.133976771718302</v>
      </c>
      <c r="R2163" s="14">
        <v>2204.6999999999998</v>
      </c>
      <c r="S2163" s="14">
        <v>536.5</v>
      </c>
      <c r="T2163" s="14">
        <v>1.8550000000000001E-2</v>
      </c>
      <c r="U2163" s="14">
        <v>10.000824999999999</v>
      </c>
      <c r="V2163"/>
      <c r="AA2163" s="14">
        <v>284.63918174852455</v>
      </c>
      <c r="AE2163" s="14">
        <v>0.99</v>
      </c>
      <c r="AF2163" s="14">
        <v>9.4710000000001404E-2</v>
      </c>
      <c r="AG2163" s="14">
        <v>9.4750000000001364</v>
      </c>
      <c r="AJ2163">
        <v>5.5179999999999998</v>
      </c>
      <c r="AK2163" s="14">
        <v>3.125E-2</v>
      </c>
      <c r="AL2163" s="14">
        <v>7.6213673957170602</v>
      </c>
      <c r="AM2163" s="14">
        <v>244.09763632229522</v>
      </c>
      <c r="AN2163" s="14"/>
      <c r="AO2163" s="14"/>
      <c r="AP2163" s="14">
        <v>225.94819905816468</v>
      </c>
      <c r="AV2163">
        <v>262.5</v>
      </c>
      <c r="AW2163">
        <v>9.9520750000000007</v>
      </c>
      <c r="AY2163" s="14">
        <v>251.86081825147545</v>
      </c>
      <c r="AZ2163" s="14"/>
      <c r="BA2163" s="14">
        <v>6.6999999999999994E-3</v>
      </c>
      <c r="BB2163" s="14">
        <v>9.466396491173672</v>
      </c>
      <c r="BC2163" s="14"/>
      <c r="BD2163" s="14">
        <v>1414.6273636777046</v>
      </c>
      <c r="BE2163">
        <v>632.5</v>
      </c>
    </row>
    <row r="2164" spans="1:57" x14ac:dyDescent="0.25">
      <c r="A2164" s="2" t="s">
        <v>279</v>
      </c>
      <c r="B2164" s="31">
        <v>33588</v>
      </c>
      <c r="C2164" s="11"/>
      <c r="E2164">
        <v>291.39999999999998</v>
      </c>
      <c r="F2164">
        <v>0.17349999999999999</v>
      </c>
      <c r="G2164">
        <v>0.15534999999999999</v>
      </c>
      <c r="H2164">
        <v>0.16675000000000001</v>
      </c>
      <c r="I2164">
        <v>0.17915</v>
      </c>
      <c r="J2164">
        <v>0.19614999999999999</v>
      </c>
      <c r="K2164">
        <v>0.15295</v>
      </c>
      <c r="L2164">
        <v>0.1842</v>
      </c>
      <c r="M2164">
        <v>0.24895</v>
      </c>
      <c r="Q2164" s="14"/>
      <c r="R2164" s="14"/>
      <c r="S2164" s="14"/>
      <c r="T2164" s="14"/>
      <c r="U2164" s="14"/>
      <c r="V2164"/>
      <c r="AA2164" s="14"/>
      <c r="AE2164" s="14"/>
      <c r="AF2164" s="14"/>
      <c r="AG2164" s="14"/>
      <c r="AK2164" s="14"/>
      <c r="AL2164" s="14"/>
      <c r="AM2164" s="14"/>
      <c r="AN2164" s="14"/>
      <c r="AO2164" s="14"/>
      <c r="AP2164" s="14"/>
      <c r="AY2164" s="14"/>
      <c r="AZ2164" s="14"/>
      <c r="BA2164" s="14"/>
      <c r="BB2164" s="14"/>
      <c r="BC2164" s="14"/>
      <c r="BD2164" s="14"/>
    </row>
    <row r="2165" spans="1:57" x14ac:dyDescent="0.25">
      <c r="A2165" s="2" t="s">
        <v>279</v>
      </c>
      <c r="B2165" s="31">
        <v>33590</v>
      </c>
      <c r="C2165" s="11"/>
      <c r="Q2165" s="14">
        <v>20.648135825136208</v>
      </c>
      <c r="R2165" s="14">
        <v>1912.625</v>
      </c>
      <c r="S2165" s="14">
        <v>496.5</v>
      </c>
      <c r="T2165" s="14">
        <v>1.7049999999999999E-2</v>
      </c>
      <c r="U2165" s="14">
        <v>8.4359999999999999</v>
      </c>
      <c r="V2165"/>
      <c r="AA2165" s="14">
        <v>244.63918174852455</v>
      </c>
      <c r="AE2165" s="14">
        <v>1.2850000000000001</v>
      </c>
      <c r="AF2165" s="14">
        <v>9.9582499999999033E-2</v>
      </c>
      <c r="AG2165" s="14">
        <v>7.6999999999999318</v>
      </c>
      <c r="AJ2165">
        <v>4.2629999999999999</v>
      </c>
      <c r="AK2165" s="14">
        <v>2.8600000000000004E-2</v>
      </c>
      <c r="AL2165" s="14">
        <v>6.0984551601311043</v>
      </c>
      <c r="AM2165" s="14">
        <v>213.3293190987518</v>
      </c>
      <c r="AN2165" s="14"/>
      <c r="AO2165" s="14"/>
      <c r="AP2165" s="14">
        <v>200.89468091927489</v>
      </c>
      <c r="AW2165">
        <v>8.465325</v>
      </c>
      <c r="AY2165" s="14">
        <v>251.86081825147545</v>
      </c>
      <c r="AZ2165" s="14"/>
      <c r="BA2165" s="14">
        <v>4.7999999999999996E-3</v>
      </c>
      <c r="BB2165" s="14">
        <v>5.7364592683259925</v>
      </c>
      <c r="BC2165" s="14"/>
      <c r="BD2165" s="14">
        <v>1195.0956809012482</v>
      </c>
      <c r="BE2165">
        <v>587.5</v>
      </c>
    </row>
    <row r="2166" spans="1:57" x14ac:dyDescent="0.25">
      <c r="A2166" s="2" t="s">
        <v>279</v>
      </c>
      <c r="B2166" s="31">
        <v>33595</v>
      </c>
      <c r="C2166" s="11"/>
      <c r="E2166">
        <v>289.02999999999997</v>
      </c>
      <c r="F2166">
        <v>0.1835</v>
      </c>
      <c r="G2166">
        <v>0.16305</v>
      </c>
      <c r="H2166">
        <v>0.16064999999999999</v>
      </c>
      <c r="I2166">
        <v>0.17194999999999999</v>
      </c>
      <c r="J2166">
        <v>0.18959999999999999</v>
      </c>
      <c r="K2166">
        <v>0.14935000000000001</v>
      </c>
      <c r="L2166">
        <v>0.17985000000000001</v>
      </c>
      <c r="M2166">
        <v>0.2472</v>
      </c>
      <c r="Q2166" s="14">
        <v>25.336018030041256</v>
      </c>
      <c r="R2166" s="14">
        <v>2238.625</v>
      </c>
      <c r="S2166" s="14">
        <v>714</v>
      </c>
      <c r="T2166" s="14">
        <v>1.7650000000000002E-2</v>
      </c>
      <c r="U2166" s="14">
        <v>12.600299999999999</v>
      </c>
      <c r="V2166"/>
      <c r="AA2166" s="14">
        <v>462.13918174852455</v>
      </c>
      <c r="AE2166" s="14">
        <v>1.1800000000000002</v>
      </c>
      <c r="AF2166" s="14">
        <v>0.11269499999999991</v>
      </c>
      <c r="AG2166" s="14">
        <v>9.375</v>
      </c>
      <c r="AJ2166">
        <v>3.617</v>
      </c>
      <c r="AK2166" s="14">
        <v>2.46E-2</v>
      </c>
      <c r="AL2166" s="14">
        <v>4.5591140334706415</v>
      </c>
      <c r="AM2166" s="14">
        <v>186.0046152375545</v>
      </c>
      <c r="AN2166" s="14"/>
      <c r="AO2166" s="14"/>
      <c r="AP2166" s="14">
        <v>191.88852813852813</v>
      </c>
      <c r="AW2166">
        <v>12.6021</v>
      </c>
      <c r="AY2166" s="14">
        <v>251.86081825147545</v>
      </c>
      <c r="AZ2166" s="14"/>
      <c r="BA2166" s="14">
        <v>5.7499999999999999E-3</v>
      </c>
      <c r="BB2166" s="14">
        <v>7.6820619226627613</v>
      </c>
      <c r="BC2166" s="14"/>
      <c r="BD2166" s="14">
        <v>1329.2453847624456</v>
      </c>
      <c r="BE2166">
        <v>577.5</v>
      </c>
    </row>
    <row r="2167" spans="1:57" x14ac:dyDescent="0.25">
      <c r="A2167" s="2" t="s">
        <v>279</v>
      </c>
      <c r="B2167" s="31">
        <v>33602</v>
      </c>
      <c r="C2167" s="11"/>
      <c r="E2167">
        <v>260.49</v>
      </c>
      <c r="F2167">
        <v>0.1055</v>
      </c>
      <c r="G2167">
        <v>0.13195000000000001</v>
      </c>
      <c r="H2167">
        <v>0.151</v>
      </c>
      <c r="I2167">
        <v>0.16275000000000001</v>
      </c>
      <c r="J2167">
        <v>0.1837</v>
      </c>
      <c r="K2167">
        <v>0.14545</v>
      </c>
      <c r="L2167">
        <v>0.17865</v>
      </c>
      <c r="M2167">
        <v>0.24345</v>
      </c>
      <c r="Q2167" s="14">
        <v>31.775401864366859</v>
      </c>
      <c r="R2167" s="14">
        <v>2452.3999999999996</v>
      </c>
      <c r="S2167" s="14">
        <v>989.5</v>
      </c>
      <c r="T2167" s="14">
        <v>2.1299999999999999E-2</v>
      </c>
      <c r="U2167" s="14">
        <v>21.07855</v>
      </c>
      <c r="V2167"/>
      <c r="AA2167" s="14">
        <v>737.63918174852461</v>
      </c>
      <c r="AE2167" s="14">
        <v>0.995</v>
      </c>
      <c r="AF2167" s="14">
        <v>0.25478249999999997</v>
      </c>
      <c r="AG2167" s="14">
        <v>25.5</v>
      </c>
      <c r="AJ2167">
        <v>2.2789999999999999</v>
      </c>
      <c r="AK2167" s="14">
        <v>2.92E-2</v>
      </c>
      <c r="AL2167" s="14">
        <v>3.2904635242963742</v>
      </c>
      <c r="AM2167" s="14">
        <v>113.19233797520417</v>
      </c>
      <c r="AN2167" s="14"/>
      <c r="AO2167" s="14"/>
      <c r="AP2167" s="14">
        <v>200.84688346883468</v>
      </c>
      <c r="AW2167">
        <v>21.076350000000001</v>
      </c>
      <c r="AY2167" s="14">
        <v>251.86081825147545</v>
      </c>
      <c r="AZ2167" s="14"/>
      <c r="BA2167" s="14">
        <v>4.7499999999999999E-3</v>
      </c>
      <c r="BB2167" s="14">
        <v>6.3078600846113151</v>
      </c>
      <c r="BC2167" s="14"/>
      <c r="BD2167" s="14">
        <v>1324.2076620247956</v>
      </c>
      <c r="BE2167">
        <v>582.5</v>
      </c>
    </row>
    <row r="2168" spans="1:57" x14ac:dyDescent="0.25">
      <c r="A2168" s="2" t="s">
        <v>279</v>
      </c>
      <c r="B2168" s="31">
        <v>33609</v>
      </c>
      <c r="C2168" s="11"/>
      <c r="E2168">
        <v>297.03999999999996</v>
      </c>
      <c r="F2168">
        <v>0.22500000000000001</v>
      </c>
      <c r="G2168">
        <v>0.19989999999999999</v>
      </c>
      <c r="H2168">
        <v>0.15705</v>
      </c>
      <c r="I2168">
        <v>0.16250000000000001</v>
      </c>
      <c r="J2168">
        <v>0.17765</v>
      </c>
      <c r="K2168">
        <v>0.14674999999999999</v>
      </c>
      <c r="L2168">
        <v>0.17465</v>
      </c>
      <c r="M2168">
        <v>0.2417</v>
      </c>
      <c r="Q2168" s="14">
        <v>27.046963427661098</v>
      </c>
      <c r="R2168" s="14">
        <v>2308.2749999999996</v>
      </c>
      <c r="S2168" s="14">
        <v>1061</v>
      </c>
      <c r="T2168" s="14">
        <v>1.925E-2</v>
      </c>
      <c r="U2168" s="14">
        <v>20.734300000000001</v>
      </c>
      <c r="V2168"/>
      <c r="AA2168" s="14">
        <v>809.13918174852461</v>
      </c>
      <c r="AE2168" s="14">
        <v>1.0449999999999999</v>
      </c>
      <c r="AF2168" s="14">
        <v>0.22858000000000098</v>
      </c>
      <c r="AG2168" s="14">
        <v>21.775000000000091</v>
      </c>
      <c r="AJ2168">
        <v>0.40899999999999997</v>
      </c>
      <c r="AK2168" s="14">
        <v>2.4799999999999999E-2</v>
      </c>
      <c r="AL2168" s="14">
        <v>0.5681206564554605</v>
      </c>
      <c r="AM2168" s="14">
        <v>22.739332589196852</v>
      </c>
      <c r="AN2168" s="14"/>
      <c r="AO2168" s="14"/>
      <c r="AP2168" s="14">
        <v>178.30459770114942</v>
      </c>
      <c r="AW2168">
        <v>20.424250000000001</v>
      </c>
      <c r="AY2168" s="14">
        <v>251.86081825147545</v>
      </c>
      <c r="AZ2168" s="14"/>
      <c r="BA2168" s="14">
        <v>3.3999999999999998E-3</v>
      </c>
      <c r="BB2168" s="14">
        <v>4.1117335822286121</v>
      </c>
      <c r="BC2168" s="14"/>
      <c r="BD2168" s="14">
        <v>1202.7606674108031</v>
      </c>
      <c r="BE2168">
        <v>512.5</v>
      </c>
    </row>
    <row r="2169" spans="1:57" x14ac:dyDescent="0.25">
      <c r="A2169" s="2" t="s">
        <v>279</v>
      </c>
      <c r="B2169" s="31">
        <v>33613</v>
      </c>
      <c r="C2169" s="11"/>
      <c r="Q2169" s="14">
        <v>27.553221117511519</v>
      </c>
      <c r="R2169" s="14">
        <v>2427.6750000000002</v>
      </c>
      <c r="S2169" s="14">
        <v>1208.5</v>
      </c>
      <c r="T2169" s="14">
        <v>2.0099999999999996E-2</v>
      </c>
      <c r="U2169" s="14">
        <v>24.290849999999999</v>
      </c>
      <c r="V2169"/>
      <c r="AA2169" s="14">
        <v>956.63918174852461</v>
      </c>
      <c r="AE2169" s="14"/>
      <c r="AF2169" s="14"/>
      <c r="AG2169" s="14">
        <v>20.599999999999909</v>
      </c>
      <c r="AJ2169">
        <v>0.377</v>
      </c>
      <c r="AK2169" s="14">
        <v>1.6800000000000002E-2</v>
      </c>
      <c r="AL2169" s="14">
        <v>0.34798136184354456</v>
      </c>
      <c r="AM2169" s="14">
        <v>20.637593636276797</v>
      </c>
      <c r="AN2169" s="14"/>
      <c r="AO2169" s="14"/>
      <c r="AP2169" s="14">
        <v>181.66666666666669</v>
      </c>
      <c r="AW2169">
        <v>24.290849999999999</v>
      </c>
      <c r="AY2169" s="14">
        <v>251.86081825147545</v>
      </c>
      <c r="AZ2169" s="14"/>
      <c r="BA2169" s="14">
        <v>3.0499999999999998E-3</v>
      </c>
      <c r="BB2169" s="14">
        <v>3.5944551217387151</v>
      </c>
      <c r="BC2169" s="14"/>
      <c r="BD2169" s="14">
        <v>1177.9374063637233</v>
      </c>
      <c r="BE2169">
        <v>712.5</v>
      </c>
    </row>
    <row r="2170" spans="1:57" x14ac:dyDescent="0.25">
      <c r="A2170" s="2" t="s">
        <v>279</v>
      </c>
      <c r="B2170" s="31">
        <v>33616</v>
      </c>
      <c r="C2170" s="11"/>
      <c r="E2170">
        <v>278.67</v>
      </c>
      <c r="F2170">
        <v>0.16</v>
      </c>
      <c r="G2170">
        <v>0.17330000000000001</v>
      </c>
      <c r="H2170">
        <v>0.16175</v>
      </c>
      <c r="I2170">
        <v>0.16339999999999999</v>
      </c>
      <c r="J2170">
        <v>0.18035000000000001</v>
      </c>
      <c r="K2170">
        <v>0.14530000000000001</v>
      </c>
      <c r="L2170">
        <v>0.17030000000000001</v>
      </c>
      <c r="M2170">
        <v>0.23895</v>
      </c>
      <c r="Q2170" s="14"/>
      <c r="R2170" s="14"/>
      <c r="S2170" s="14"/>
      <c r="T2170" s="14"/>
      <c r="U2170" s="14"/>
      <c r="V2170"/>
      <c r="AA2170" s="14"/>
      <c r="AE2170" s="14"/>
      <c r="AF2170" s="14"/>
      <c r="AG2170" s="14"/>
      <c r="AK2170" s="14"/>
      <c r="AL2170" s="14"/>
      <c r="AM2170" s="14"/>
      <c r="AN2170" s="14"/>
      <c r="AO2170" s="14"/>
      <c r="AP2170" s="14"/>
      <c r="AY2170" s="14"/>
      <c r="AZ2170" s="14"/>
      <c r="BA2170" s="14"/>
      <c r="BB2170" s="14"/>
      <c r="BC2170" s="14"/>
      <c r="BD2170" s="14"/>
    </row>
    <row r="2171" spans="1:57" x14ac:dyDescent="0.25">
      <c r="A2171" s="2" t="s">
        <v>279</v>
      </c>
      <c r="B2171" s="31">
        <v>33618</v>
      </c>
      <c r="C2171" s="11"/>
      <c r="Q2171" s="14"/>
      <c r="R2171" s="14">
        <v>2466</v>
      </c>
      <c r="S2171" s="14">
        <v>1254.75</v>
      </c>
      <c r="T2171" s="14">
        <v>2.1949999999999997E-2</v>
      </c>
      <c r="U2171" s="14">
        <v>27.562075</v>
      </c>
      <c r="V2171"/>
      <c r="AA2171" s="14">
        <v>1002.8891817485246</v>
      </c>
      <c r="AE2171" s="14"/>
      <c r="AF2171" s="14"/>
      <c r="AG2171" s="14"/>
      <c r="AK2171" s="14"/>
      <c r="AL2171" s="14"/>
      <c r="AM2171" s="14"/>
      <c r="AN2171" s="14"/>
      <c r="AO2171" s="14"/>
      <c r="AP2171" s="14"/>
      <c r="AW2171">
        <v>27.541762500000001</v>
      </c>
      <c r="AY2171" s="14">
        <v>251.86081825147545</v>
      </c>
      <c r="AZ2171" s="14"/>
      <c r="BA2171" s="14"/>
      <c r="BB2171" s="14"/>
      <c r="BC2171" s="14"/>
      <c r="BD2171" s="14"/>
    </row>
    <row r="2172" spans="1:57" x14ac:dyDescent="0.25">
      <c r="A2172" s="2" t="s">
        <v>279</v>
      </c>
      <c r="B2172" s="31">
        <v>33623</v>
      </c>
      <c r="C2172" s="11" t="s">
        <v>833</v>
      </c>
      <c r="E2172">
        <v>272.72999999999996</v>
      </c>
      <c r="F2172">
        <v>0.14349999999999999</v>
      </c>
      <c r="G2172">
        <v>0.16195000000000001</v>
      </c>
      <c r="H2172">
        <v>0.16305</v>
      </c>
      <c r="I2172">
        <v>0.16635</v>
      </c>
      <c r="J2172">
        <v>0.18054999999999999</v>
      </c>
      <c r="K2172">
        <v>0.14735000000000001</v>
      </c>
      <c r="L2172">
        <v>0.16905000000000001</v>
      </c>
      <c r="M2172">
        <v>0.23185</v>
      </c>
      <c r="Q2172" s="14"/>
      <c r="R2172" s="29">
        <v>1962.8623815778597</v>
      </c>
      <c r="S2172" s="14"/>
      <c r="T2172" s="14"/>
      <c r="U2172" s="14"/>
      <c r="V2172"/>
      <c r="W2172">
        <v>3.7564357499999999E-2</v>
      </c>
      <c r="Y2172">
        <v>19640.433828204779</v>
      </c>
      <c r="AA2172">
        <v>737.78027777777788</v>
      </c>
      <c r="AE2172" s="14"/>
      <c r="AF2172" s="14"/>
      <c r="AG2172" s="14"/>
      <c r="AK2172" s="14"/>
      <c r="AL2172" s="14"/>
      <c r="AM2172" s="14"/>
      <c r="AN2172" s="14"/>
      <c r="AO2172" s="14"/>
      <c r="AP2172" s="14"/>
      <c r="AQ2172" t="s">
        <v>925</v>
      </c>
      <c r="AY2172" s="14"/>
      <c r="AZ2172" s="14"/>
      <c r="BA2172" s="14"/>
      <c r="BB2172" s="14"/>
      <c r="BC2172" s="14"/>
      <c r="BD2172" s="14"/>
    </row>
    <row r="2173" spans="1:57" x14ac:dyDescent="0.25">
      <c r="A2173" s="2" t="s">
        <v>280</v>
      </c>
      <c r="B2173" s="31">
        <v>33483</v>
      </c>
      <c r="C2173" s="11"/>
      <c r="E2173">
        <v>463.84000000000003</v>
      </c>
      <c r="F2173">
        <v>0.2515</v>
      </c>
      <c r="G2173">
        <v>0.30580000000000002</v>
      </c>
      <c r="H2173">
        <v>0.2792</v>
      </c>
      <c r="I2173">
        <v>0.29915000000000003</v>
      </c>
      <c r="J2173">
        <v>0.29935</v>
      </c>
      <c r="K2173">
        <v>0.26674999999999999</v>
      </c>
      <c r="L2173">
        <v>0.31919999999999998</v>
      </c>
      <c r="M2173">
        <v>0.29825000000000002</v>
      </c>
      <c r="V2173"/>
      <c r="AK2173" s="28"/>
    </row>
    <row r="2174" spans="1:57" x14ac:dyDescent="0.25">
      <c r="A2174" s="2" t="s">
        <v>280</v>
      </c>
      <c r="B2174" s="31">
        <v>33491</v>
      </c>
      <c r="C2174" s="11"/>
      <c r="E2174">
        <v>462.89</v>
      </c>
      <c r="F2174">
        <v>0.26100000000000001</v>
      </c>
      <c r="G2174">
        <v>0.30435000000000001</v>
      </c>
      <c r="H2174">
        <v>0.2762</v>
      </c>
      <c r="I2174">
        <v>0.29815000000000003</v>
      </c>
      <c r="J2174">
        <v>0.30014999999999997</v>
      </c>
      <c r="K2174">
        <v>0.2641</v>
      </c>
      <c r="L2174">
        <v>0.31724999999999998</v>
      </c>
      <c r="M2174">
        <v>0.29325000000000001</v>
      </c>
      <c r="V2174"/>
      <c r="AK2174" s="28"/>
    </row>
    <row r="2175" spans="1:57" x14ac:dyDescent="0.25">
      <c r="A2175" s="2" t="s">
        <v>280</v>
      </c>
      <c r="B2175" s="31">
        <v>33497</v>
      </c>
      <c r="C2175" s="11"/>
      <c r="E2175">
        <v>464.96</v>
      </c>
      <c r="F2175">
        <v>0.28000000000000003</v>
      </c>
      <c r="G2175">
        <v>0.30259999999999998</v>
      </c>
      <c r="H2175">
        <v>0.27500000000000002</v>
      </c>
      <c r="I2175">
        <v>0.29749999999999999</v>
      </c>
      <c r="J2175">
        <v>0.29930000000000001</v>
      </c>
      <c r="K2175">
        <v>0.26050000000000001</v>
      </c>
      <c r="L2175">
        <v>0.31419999999999998</v>
      </c>
      <c r="M2175">
        <v>0.29570000000000002</v>
      </c>
      <c r="V2175"/>
      <c r="AK2175" s="28"/>
    </row>
    <row r="2176" spans="1:57" x14ac:dyDescent="0.25">
      <c r="A2176" s="2" t="s">
        <v>280</v>
      </c>
      <c r="B2176" s="31">
        <v>33504</v>
      </c>
      <c r="C2176" s="11"/>
      <c r="E2176">
        <v>463.41999999999996</v>
      </c>
      <c r="F2176">
        <v>0.27650000000000002</v>
      </c>
      <c r="G2176">
        <v>0.30199999999999999</v>
      </c>
      <c r="H2176">
        <v>0.27445000000000003</v>
      </c>
      <c r="I2176">
        <v>0.2969</v>
      </c>
      <c r="J2176">
        <v>0.29870000000000002</v>
      </c>
      <c r="K2176">
        <v>0.25990000000000002</v>
      </c>
      <c r="L2176">
        <v>0.31359999999999999</v>
      </c>
      <c r="M2176">
        <v>0.29504999999999998</v>
      </c>
      <c r="V2176"/>
      <c r="AK2176" s="28"/>
    </row>
    <row r="2177" spans="1:37" x14ac:dyDescent="0.25">
      <c r="A2177" s="2" t="s">
        <v>280</v>
      </c>
      <c r="B2177" s="31">
        <v>33512</v>
      </c>
      <c r="C2177" s="11"/>
      <c r="E2177">
        <v>442.3</v>
      </c>
      <c r="F2177">
        <v>0.23749999999999999</v>
      </c>
      <c r="G2177">
        <v>0.28334999999999999</v>
      </c>
      <c r="H2177">
        <v>0.26229999999999998</v>
      </c>
      <c r="I2177">
        <v>0.28789999999999999</v>
      </c>
      <c r="J2177">
        <v>0.28965000000000002</v>
      </c>
      <c r="K2177">
        <v>0.24840000000000001</v>
      </c>
      <c r="L2177">
        <v>0.31059999999999999</v>
      </c>
      <c r="M2177">
        <v>0.2918</v>
      </c>
      <c r="V2177"/>
      <c r="AK2177" s="28"/>
    </row>
    <row r="2178" spans="1:37" x14ac:dyDescent="0.25">
      <c r="A2178" s="2" t="s">
        <v>280</v>
      </c>
      <c r="B2178" s="31">
        <v>33519</v>
      </c>
      <c r="C2178" s="11"/>
      <c r="E2178">
        <v>437.4</v>
      </c>
      <c r="F2178">
        <v>0.22850000000000001</v>
      </c>
      <c r="G2178">
        <v>0.27975</v>
      </c>
      <c r="H2178">
        <v>0.26055</v>
      </c>
      <c r="I2178">
        <v>0.28705000000000003</v>
      </c>
      <c r="J2178">
        <v>0.29025000000000001</v>
      </c>
      <c r="K2178">
        <v>0.246</v>
      </c>
      <c r="L2178">
        <v>0.30709999999999998</v>
      </c>
      <c r="M2178">
        <v>0.2878</v>
      </c>
      <c r="V2178"/>
      <c r="AK2178" s="28"/>
    </row>
    <row r="2179" spans="1:37" x14ac:dyDescent="0.25">
      <c r="A2179" s="2" t="s">
        <v>280</v>
      </c>
      <c r="B2179" s="31">
        <v>33525</v>
      </c>
      <c r="C2179" s="11"/>
      <c r="E2179">
        <v>426.27</v>
      </c>
      <c r="F2179">
        <v>0.21299999999999999</v>
      </c>
      <c r="G2179">
        <v>0.26074999999999998</v>
      </c>
      <c r="H2179">
        <v>0.25369999999999998</v>
      </c>
      <c r="I2179">
        <v>0.28455000000000003</v>
      </c>
      <c r="J2179">
        <v>0.2863</v>
      </c>
      <c r="K2179">
        <v>0.24260000000000001</v>
      </c>
      <c r="L2179">
        <v>0.30475000000000002</v>
      </c>
      <c r="M2179">
        <v>0.28570000000000001</v>
      </c>
      <c r="V2179"/>
      <c r="AK2179" s="28"/>
    </row>
    <row r="2180" spans="1:37" x14ac:dyDescent="0.25">
      <c r="A2180" s="2" t="s">
        <v>280</v>
      </c>
      <c r="B2180" s="31">
        <v>33532</v>
      </c>
      <c r="C2180" s="11"/>
      <c r="E2180">
        <v>406.66999999999996</v>
      </c>
      <c r="F2180">
        <v>0.1895</v>
      </c>
      <c r="G2180">
        <v>0.23769999999999999</v>
      </c>
      <c r="H2180">
        <v>0.23069999999999999</v>
      </c>
      <c r="I2180">
        <v>0.27495000000000003</v>
      </c>
      <c r="J2180">
        <v>0.27710000000000001</v>
      </c>
      <c r="K2180">
        <v>0.2364</v>
      </c>
      <c r="L2180">
        <v>0.30185000000000001</v>
      </c>
      <c r="M2180">
        <v>0.28515000000000001</v>
      </c>
      <c r="V2180"/>
      <c r="AK2180" s="28"/>
    </row>
    <row r="2181" spans="1:37" x14ac:dyDescent="0.25">
      <c r="A2181" s="2" t="s">
        <v>280</v>
      </c>
      <c r="B2181" s="31">
        <v>33540</v>
      </c>
      <c r="C2181" s="11"/>
      <c r="E2181">
        <v>397.2</v>
      </c>
      <c r="F2181">
        <v>0.16950000000000001</v>
      </c>
      <c r="G2181">
        <v>0.23685</v>
      </c>
      <c r="H2181">
        <v>0.21884999999999999</v>
      </c>
      <c r="I2181">
        <v>0.26445000000000002</v>
      </c>
      <c r="J2181">
        <v>0.27725</v>
      </c>
      <c r="K2181">
        <v>0.23135</v>
      </c>
      <c r="L2181">
        <v>0.30404999999999999</v>
      </c>
      <c r="M2181">
        <v>0.28370000000000001</v>
      </c>
      <c r="V2181"/>
      <c r="AK2181" s="28"/>
    </row>
    <row r="2182" spans="1:37" x14ac:dyDescent="0.25">
      <c r="A2182" s="2" t="s">
        <v>280</v>
      </c>
      <c r="B2182" s="31">
        <v>33546</v>
      </c>
      <c r="C2182" s="11"/>
      <c r="E2182">
        <v>432.21</v>
      </c>
      <c r="F2182">
        <v>0.308</v>
      </c>
      <c r="G2182">
        <v>0.26405000000000001</v>
      </c>
      <c r="H2182">
        <v>0.22425</v>
      </c>
      <c r="I2182">
        <v>0.26665</v>
      </c>
      <c r="J2182">
        <v>0.27994999999999998</v>
      </c>
      <c r="K2182">
        <v>0.2334</v>
      </c>
      <c r="L2182">
        <v>0.30309999999999998</v>
      </c>
      <c r="M2182">
        <v>0.28165000000000001</v>
      </c>
      <c r="V2182"/>
      <c r="AK2182" s="28"/>
    </row>
    <row r="2183" spans="1:37" x14ac:dyDescent="0.25">
      <c r="A2183" s="2" t="s">
        <v>280</v>
      </c>
      <c r="B2183" s="31">
        <v>33553</v>
      </c>
      <c r="C2183" s="11"/>
      <c r="E2183">
        <v>417.12</v>
      </c>
      <c r="F2183">
        <v>0.28000000000000003</v>
      </c>
      <c r="G2183">
        <v>0.25319999999999998</v>
      </c>
      <c r="H2183">
        <v>0.21879999999999999</v>
      </c>
      <c r="I2183">
        <v>0.2581</v>
      </c>
      <c r="J2183">
        <v>0.27160000000000001</v>
      </c>
      <c r="K2183">
        <v>0.22595000000000001</v>
      </c>
      <c r="L2183">
        <v>0.29875000000000002</v>
      </c>
      <c r="M2183">
        <v>0.2792</v>
      </c>
      <c r="V2183"/>
      <c r="AK2183" s="28"/>
    </row>
    <row r="2184" spans="1:37" x14ac:dyDescent="0.25">
      <c r="A2184" s="2" t="s">
        <v>280</v>
      </c>
      <c r="B2184" s="31">
        <v>33560</v>
      </c>
      <c r="C2184" s="11"/>
      <c r="E2184">
        <v>383.78000000000003</v>
      </c>
      <c r="F2184">
        <v>0.17899999999999999</v>
      </c>
      <c r="G2184">
        <v>0.22045000000000001</v>
      </c>
      <c r="H2184">
        <v>0.20455000000000001</v>
      </c>
      <c r="I2184">
        <v>0.24575</v>
      </c>
      <c r="J2184">
        <v>0.26319999999999999</v>
      </c>
      <c r="K2184">
        <v>0.22370000000000001</v>
      </c>
      <c r="L2184">
        <v>0.29885</v>
      </c>
      <c r="M2184">
        <v>0.28339999999999999</v>
      </c>
      <c r="V2184"/>
      <c r="AK2184" s="28"/>
    </row>
    <row r="2185" spans="1:37" x14ac:dyDescent="0.25">
      <c r="A2185" s="2" t="s">
        <v>280</v>
      </c>
      <c r="B2185" s="31">
        <v>33574</v>
      </c>
      <c r="C2185" s="11"/>
      <c r="E2185">
        <v>390.35</v>
      </c>
      <c r="F2185">
        <v>0.2535</v>
      </c>
      <c r="G2185">
        <v>0.24199999999999999</v>
      </c>
      <c r="H2185">
        <v>0.21129999999999999</v>
      </c>
      <c r="I2185">
        <v>0.23565</v>
      </c>
      <c r="J2185">
        <v>0.23880000000000001</v>
      </c>
      <c r="K2185">
        <v>0.21010000000000001</v>
      </c>
      <c r="L2185">
        <v>0.28670000000000001</v>
      </c>
      <c r="M2185">
        <v>0.2737</v>
      </c>
      <c r="V2185"/>
      <c r="AK2185" s="28"/>
    </row>
    <row r="2186" spans="1:37" x14ac:dyDescent="0.25">
      <c r="A2186" s="2" t="s">
        <v>280</v>
      </c>
      <c r="B2186" s="31">
        <v>33581</v>
      </c>
      <c r="C2186" s="11"/>
      <c r="E2186">
        <v>377.40999999999997</v>
      </c>
      <c r="F2186">
        <v>0.20899999999999999</v>
      </c>
      <c r="G2186">
        <v>0.23955000000000001</v>
      </c>
      <c r="H2186">
        <v>0.21304999999999999</v>
      </c>
      <c r="I2186">
        <v>0.23580000000000001</v>
      </c>
      <c r="J2186">
        <v>0.23305000000000001</v>
      </c>
      <c r="K2186">
        <v>0.2041</v>
      </c>
      <c r="L2186">
        <v>0.27950000000000003</v>
      </c>
      <c r="M2186">
        <v>0.27300000000000002</v>
      </c>
      <c r="V2186"/>
      <c r="AK2186" s="28"/>
    </row>
    <row r="2187" spans="1:37" x14ac:dyDescent="0.25">
      <c r="A2187" s="2" t="s">
        <v>280</v>
      </c>
      <c r="B2187" s="31">
        <v>33588</v>
      </c>
      <c r="C2187" s="11"/>
      <c r="E2187">
        <v>367.7</v>
      </c>
      <c r="F2187">
        <v>0.183</v>
      </c>
      <c r="G2187">
        <v>0.2341</v>
      </c>
      <c r="H2187">
        <v>0.20669999999999999</v>
      </c>
      <c r="I2187">
        <v>0.22925000000000001</v>
      </c>
      <c r="J2187">
        <v>0.2331</v>
      </c>
      <c r="K2187">
        <v>0.20444999999999999</v>
      </c>
      <c r="L2187">
        <v>0.2782</v>
      </c>
      <c r="M2187">
        <v>0.2697</v>
      </c>
      <c r="V2187"/>
      <c r="AK2187" s="28"/>
    </row>
    <row r="2188" spans="1:37" x14ac:dyDescent="0.25">
      <c r="A2188" s="2" t="s">
        <v>280</v>
      </c>
      <c r="B2188" s="31">
        <v>33595</v>
      </c>
      <c r="C2188" s="11"/>
      <c r="E2188">
        <v>354.52</v>
      </c>
      <c r="F2188">
        <v>0.16450000000000001</v>
      </c>
      <c r="G2188">
        <v>0.22459999999999999</v>
      </c>
      <c r="H2188">
        <v>0.20324999999999999</v>
      </c>
      <c r="I2188">
        <v>0.21704999999999999</v>
      </c>
      <c r="J2188">
        <v>0.22059999999999999</v>
      </c>
      <c r="K2188">
        <v>0.20150000000000001</v>
      </c>
      <c r="L2188">
        <v>0.27415</v>
      </c>
      <c r="M2188">
        <v>0.26695000000000002</v>
      </c>
      <c r="V2188"/>
      <c r="AK2188" s="28"/>
    </row>
    <row r="2189" spans="1:37" x14ac:dyDescent="0.25">
      <c r="A2189" s="2" t="s">
        <v>280</v>
      </c>
      <c r="B2189" s="31">
        <v>33602</v>
      </c>
      <c r="C2189" s="11"/>
      <c r="E2189">
        <v>392.63</v>
      </c>
      <c r="F2189">
        <v>0.33</v>
      </c>
      <c r="G2189">
        <v>0.24224999999999999</v>
      </c>
      <c r="H2189">
        <v>0.20745</v>
      </c>
      <c r="I2189">
        <v>0.2172</v>
      </c>
      <c r="J2189">
        <v>0.21790000000000001</v>
      </c>
      <c r="K2189">
        <v>0.20175000000000001</v>
      </c>
      <c r="L2189">
        <v>0.27250000000000002</v>
      </c>
      <c r="M2189">
        <v>0.27410000000000001</v>
      </c>
      <c r="V2189"/>
      <c r="AK2189" s="28"/>
    </row>
    <row r="2190" spans="1:37" x14ac:dyDescent="0.25">
      <c r="A2190" s="2" t="s">
        <v>280</v>
      </c>
      <c r="B2190" s="31">
        <v>33609</v>
      </c>
      <c r="C2190" s="11"/>
      <c r="E2190">
        <v>358.37</v>
      </c>
      <c r="F2190">
        <v>0.188</v>
      </c>
      <c r="G2190">
        <v>0.22925000000000001</v>
      </c>
      <c r="H2190">
        <v>0.20300000000000001</v>
      </c>
      <c r="I2190">
        <v>0.21440000000000001</v>
      </c>
      <c r="J2190">
        <v>0.21529999999999999</v>
      </c>
      <c r="K2190">
        <v>0.2031</v>
      </c>
      <c r="L2190">
        <v>0.27184999999999998</v>
      </c>
      <c r="M2190">
        <v>0.26695000000000002</v>
      </c>
      <c r="V2190"/>
      <c r="AK2190" s="28"/>
    </row>
    <row r="2191" spans="1:37" x14ac:dyDescent="0.25">
      <c r="A2191" s="2" t="s">
        <v>280</v>
      </c>
      <c r="B2191" s="31">
        <v>33616</v>
      </c>
      <c r="C2191" s="11"/>
      <c r="E2191">
        <v>347.24</v>
      </c>
      <c r="F2191">
        <v>0.156</v>
      </c>
      <c r="G2191">
        <v>0.23055</v>
      </c>
      <c r="H2191">
        <v>0.2024</v>
      </c>
      <c r="I2191">
        <v>0.21195</v>
      </c>
      <c r="J2191">
        <v>0.21104999999999999</v>
      </c>
      <c r="K2191">
        <v>0.19819999999999999</v>
      </c>
      <c r="L2191">
        <v>0.26669999999999999</v>
      </c>
      <c r="M2191">
        <v>0.25935000000000002</v>
      </c>
      <c r="V2191"/>
      <c r="AK2191" s="28"/>
    </row>
    <row r="2192" spans="1:37" x14ac:dyDescent="0.25">
      <c r="A2192" s="2" t="s">
        <v>280</v>
      </c>
      <c r="B2192" s="31">
        <v>33623</v>
      </c>
      <c r="C2192" s="11"/>
      <c r="E2192">
        <v>330.76</v>
      </c>
      <c r="F2192">
        <v>0.16200000000000001</v>
      </c>
      <c r="G2192">
        <v>0.1958</v>
      </c>
      <c r="H2192">
        <v>0.18675</v>
      </c>
      <c r="I2192">
        <v>0.20219999999999999</v>
      </c>
      <c r="J2192">
        <v>0.19894999999999999</v>
      </c>
      <c r="K2192">
        <v>0.19234999999999999</v>
      </c>
      <c r="L2192">
        <v>0.26064999999999999</v>
      </c>
      <c r="M2192">
        <v>0.25509999999999999</v>
      </c>
      <c r="V2192"/>
      <c r="AK2192" s="28"/>
    </row>
    <row r="2193" spans="1:37" x14ac:dyDescent="0.25">
      <c r="A2193" s="2" t="s">
        <v>281</v>
      </c>
      <c r="B2193" s="31">
        <v>33483</v>
      </c>
      <c r="C2193" s="11"/>
      <c r="E2193">
        <v>450.66999999999996</v>
      </c>
      <c r="F2193">
        <v>0.23050000000000001</v>
      </c>
      <c r="G2193">
        <v>0.30795</v>
      </c>
      <c r="H2193">
        <v>0.28620000000000001</v>
      </c>
      <c r="I2193">
        <v>0.30435000000000001</v>
      </c>
      <c r="J2193">
        <v>0.28420000000000001</v>
      </c>
      <c r="K2193">
        <v>0.31069999999999998</v>
      </c>
      <c r="L2193">
        <v>0.26879999999999998</v>
      </c>
      <c r="M2193">
        <v>0.26064999999999999</v>
      </c>
      <c r="V2193"/>
      <c r="AK2193" s="28"/>
    </row>
    <row r="2194" spans="1:37" x14ac:dyDescent="0.25">
      <c r="A2194" s="2" t="s">
        <v>281</v>
      </c>
      <c r="B2194" s="31">
        <v>33491</v>
      </c>
      <c r="C2194" s="11"/>
      <c r="E2194">
        <v>449.08000000000004</v>
      </c>
      <c r="F2194">
        <v>0.24</v>
      </c>
      <c r="G2194">
        <v>0.3049</v>
      </c>
      <c r="H2194">
        <v>0.27925</v>
      </c>
      <c r="I2194">
        <v>0.30375000000000002</v>
      </c>
      <c r="J2194">
        <v>0.28284999999999999</v>
      </c>
      <c r="K2194">
        <v>0.31069999999999998</v>
      </c>
      <c r="L2194">
        <v>0.26505000000000001</v>
      </c>
      <c r="M2194">
        <v>0.25890000000000002</v>
      </c>
      <c r="V2194"/>
      <c r="AK2194" s="28"/>
    </row>
    <row r="2195" spans="1:37" x14ac:dyDescent="0.25">
      <c r="A2195" s="2" t="s">
        <v>281</v>
      </c>
      <c r="B2195" s="31">
        <v>33497</v>
      </c>
      <c r="C2195" s="11"/>
      <c r="E2195">
        <v>448.53000000000003</v>
      </c>
      <c r="F2195">
        <v>0.2505</v>
      </c>
      <c r="G2195">
        <v>0.30325000000000002</v>
      </c>
      <c r="H2195">
        <v>0.28220000000000001</v>
      </c>
      <c r="I2195">
        <v>0.30359999999999998</v>
      </c>
      <c r="J2195">
        <v>0.27905000000000002</v>
      </c>
      <c r="K2195">
        <v>0.30559999999999998</v>
      </c>
      <c r="L2195">
        <v>0.2616</v>
      </c>
      <c r="M2195">
        <v>0.25685000000000002</v>
      </c>
      <c r="V2195"/>
      <c r="AK2195" s="28"/>
    </row>
    <row r="2196" spans="1:37" x14ac:dyDescent="0.25">
      <c r="A2196" s="2" t="s">
        <v>281</v>
      </c>
      <c r="B2196" s="31">
        <v>33504</v>
      </c>
      <c r="C2196" s="11"/>
      <c r="E2196">
        <v>447.92999999999995</v>
      </c>
      <c r="F2196">
        <v>0.2515</v>
      </c>
      <c r="G2196">
        <v>0.30264999999999997</v>
      </c>
      <c r="H2196">
        <v>0.28165000000000001</v>
      </c>
      <c r="I2196">
        <v>0.30299999999999999</v>
      </c>
      <c r="J2196">
        <v>0.27844999999999998</v>
      </c>
      <c r="K2196">
        <v>0.30495</v>
      </c>
      <c r="L2196">
        <v>0.2611</v>
      </c>
      <c r="M2196">
        <v>0.25635000000000002</v>
      </c>
      <c r="V2196"/>
      <c r="AK2196" s="28"/>
    </row>
    <row r="2197" spans="1:37" x14ac:dyDescent="0.25">
      <c r="A2197" s="2" t="s">
        <v>281</v>
      </c>
      <c r="B2197" s="31">
        <v>33512</v>
      </c>
      <c r="C2197" s="11"/>
      <c r="E2197">
        <v>428.25</v>
      </c>
      <c r="F2197">
        <v>0.20799999999999999</v>
      </c>
      <c r="G2197">
        <v>0.28594999999999998</v>
      </c>
      <c r="H2197">
        <v>0.27705000000000002</v>
      </c>
      <c r="I2197">
        <v>0.29504999999999998</v>
      </c>
      <c r="J2197">
        <v>0.26989999999999997</v>
      </c>
      <c r="K2197">
        <v>0.30014999999999997</v>
      </c>
      <c r="L2197">
        <v>0.24934999999999999</v>
      </c>
      <c r="M2197">
        <v>0.25580000000000003</v>
      </c>
      <c r="V2197"/>
      <c r="AK2197" s="28"/>
    </row>
    <row r="2198" spans="1:37" x14ac:dyDescent="0.25">
      <c r="A2198" s="2" t="s">
        <v>281</v>
      </c>
      <c r="B2198" s="31">
        <v>33519</v>
      </c>
      <c r="C2198" s="11"/>
      <c r="E2198">
        <v>421.65</v>
      </c>
      <c r="F2198">
        <v>0.20499999999999999</v>
      </c>
      <c r="G2198">
        <v>0.27905000000000002</v>
      </c>
      <c r="H2198">
        <v>0.2707</v>
      </c>
      <c r="I2198">
        <v>0.29944999999999999</v>
      </c>
      <c r="J2198">
        <v>0.26369999999999999</v>
      </c>
      <c r="K2198">
        <v>0.29449999999999998</v>
      </c>
      <c r="L2198">
        <v>0.24299999999999999</v>
      </c>
      <c r="M2198">
        <v>0.25285000000000002</v>
      </c>
      <c r="V2198"/>
      <c r="AK2198" s="28"/>
    </row>
    <row r="2199" spans="1:37" x14ac:dyDescent="0.25">
      <c r="A2199" s="2" t="s">
        <v>281</v>
      </c>
      <c r="B2199" s="31">
        <v>33525</v>
      </c>
      <c r="C2199" s="11"/>
      <c r="E2199">
        <v>409.63999999999993</v>
      </c>
      <c r="F2199">
        <v>0.17899999999999999</v>
      </c>
      <c r="G2199">
        <v>0.25874999999999998</v>
      </c>
      <c r="H2199">
        <v>0.26745000000000002</v>
      </c>
      <c r="I2199">
        <v>0.29315000000000002</v>
      </c>
      <c r="J2199">
        <v>0.26090000000000002</v>
      </c>
      <c r="K2199">
        <v>0.29525000000000001</v>
      </c>
      <c r="L2199">
        <v>0.2392</v>
      </c>
      <c r="M2199">
        <v>0.2545</v>
      </c>
      <c r="V2199"/>
      <c r="AK2199" s="28"/>
    </row>
    <row r="2200" spans="1:37" x14ac:dyDescent="0.25">
      <c r="A2200" s="2" t="s">
        <v>281</v>
      </c>
      <c r="B2200" s="31">
        <v>33532</v>
      </c>
      <c r="C2200" s="11"/>
      <c r="E2200">
        <v>391.06</v>
      </c>
      <c r="F2200">
        <v>0.14949999999999999</v>
      </c>
      <c r="G2200">
        <v>0.23280000000000001</v>
      </c>
      <c r="H2200">
        <v>0.25369999999999998</v>
      </c>
      <c r="I2200">
        <v>0.28820000000000001</v>
      </c>
      <c r="J2200">
        <v>0.25840000000000002</v>
      </c>
      <c r="K2200">
        <v>0.28970000000000001</v>
      </c>
      <c r="L2200">
        <v>0.23325000000000001</v>
      </c>
      <c r="M2200">
        <v>0.24975</v>
      </c>
      <c r="V2200"/>
      <c r="AK2200" s="28"/>
    </row>
    <row r="2201" spans="1:37" x14ac:dyDescent="0.25">
      <c r="A2201" s="2" t="s">
        <v>281</v>
      </c>
      <c r="B2201" s="31">
        <v>33540</v>
      </c>
      <c r="C2201" s="11"/>
      <c r="E2201">
        <v>383.73</v>
      </c>
      <c r="F2201">
        <v>0.155</v>
      </c>
      <c r="G2201">
        <v>0.2303</v>
      </c>
      <c r="H2201">
        <v>0.24825</v>
      </c>
      <c r="I2201">
        <v>0.28499999999999998</v>
      </c>
      <c r="J2201">
        <v>0.24784999999999999</v>
      </c>
      <c r="K2201">
        <v>0.28510000000000002</v>
      </c>
      <c r="L2201">
        <v>0.22314999999999999</v>
      </c>
      <c r="M2201">
        <v>0.24399999999999999</v>
      </c>
      <c r="V2201"/>
      <c r="AK2201" s="28"/>
    </row>
    <row r="2202" spans="1:37" x14ac:dyDescent="0.25">
      <c r="A2202" s="2" t="s">
        <v>281</v>
      </c>
      <c r="B2202" s="31">
        <v>33546</v>
      </c>
      <c r="C2202" s="11"/>
      <c r="E2202">
        <v>418.62000000000006</v>
      </c>
      <c r="F2202">
        <v>0.29699999999999999</v>
      </c>
      <c r="G2202">
        <v>0.26079999999999998</v>
      </c>
      <c r="H2202">
        <v>0.249</v>
      </c>
      <c r="I2202">
        <v>0.28410000000000002</v>
      </c>
      <c r="J2202">
        <v>0.25395000000000001</v>
      </c>
      <c r="K2202">
        <v>0.28770000000000001</v>
      </c>
      <c r="L2202">
        <v>0.21640000000000001</v>
      </c>
      <c r="M2202">
        <v>0.24415000000000001</v>
      </c>
      <c r="V2202"/>
      <c r="AK2202" s="28"/>
    </row>
    <row r="2203" spans="1:37" x14ac:dyDescent="0.25">
      <c r="A2203" s="2" t="s">
        <v>281</v>
      </c>
      <c r="B2203" s="31">
        <v>33553</v>
      </c>
      <c r="C2203" s="11"/>
      <c r="E2203">
        <v>401.54999999999995</v>
      </c>
      <c r="F2203">
        <v>0.25950000000000001</v>
      </c>
      <c r="G2203">
        <v>0.25214999999999999</v>
      </c>
      <c r="H2203">
        <v>0.24790000000000001</v>
      </c>
      <c r="I2203">
        <v>0.27839999999999998</v>
      </c>
      <c r="J2203">
        <v>0.23924999999999999</v>
      </c>
      <c r="K2203">
        <v>0.28025</v>
      </c>
      <c r="L2203">
        <v>0.21115</v>
      </c>
      <c r="M2203">
        <v>0.23915</v>
      </c>
      <c r="V2203"/>
      <c r="AK2203" s="28"/>
    </row>
    <row r="2204" spans="1:37" x14ac:dyDescent="0.25">
      <c r="A2204" s="2" t="s">
        <v>281</v>
      </c>
      <c r="B2204" s="31">
        <v>33560</v>
      </c>
      <c r="C2204" s="11"/>
      <c r="E2204">
        <v>368.96999999999997</v>
      </c>
      <c r="F2204">
        <v>0.14699999999999999</v>
      </c>
      <c r="G2204">
        <v>0.22894999999999999</v>
      </c>
      <c r="H2204">
        <v>0.2397</v>
      </c>
      <c r="I2204">
        <v>0.27150000000000002</v>
      </c>
      <c r="J2204">
        <v>0.23955000000000001</v>
      </c>
      <c r="K2204">
        <v>0.2722</v>
      </c>
      <c r="L2204">
        <v>0.20710000000000001</v>
      </c>
      <c r="M2204">
        <v>0.23885000000000001</v>
      </c>
      <c r="V2204"/>
      <c r="AK2204" s="28"/>
    </row>
    <row r="2205" spans="1:37" x14ac:dyDescent="0.25">
      <c r="A2205" s="2" t="s">
        <v>281</v>
      </c>
      <c r="B2205" s="31">
        <v>33574</v>
      </c>
      <c r="C2205" s="11"/>
      <c r="E2205">
        <v>367.91999999999996</v>
      </c>
      <c r="F2205">
        <v>0.21199999999999999</v>
      </c>
      <c r="G2205">
        <v>0.23530000000000001</v>
      </c>
      <c r="H2205">
        <v>0.23769999999999999</v>
      </c>
      <c r="I2205">
        <v>0.25829999999999997</v>
      </c>
      <c r="J2205">
        <v>0.22105</v>
      </c>
      <c r="K2205">
        <v>0.25290000000000001</v>
      </c>
      <c r="L2205">
        <v>0.18920000000000001</v>
      </c>
      <c r="M2205">
        <v>0.23315</v>
      </c>
      <c r="V2205"/>
      <c r="AK2205" s="28"/>
    </row>
    <row r="2206" spans="1:37" x14ac:dyDescent="0.25">
      <c r="A2206" s="2" t="s">
        <v>281</v>
      </c>
      <c r="B2206" s="31">
        <v>33581</v>
      </c>
      <c r="C2206" s="11"/>
      <c r="E2206">
        <v>356.60999999999996</v>
      </c>
      <c r="F2206">
        <v>0.18</v>
      </c>
      <c r="G2206">
        <v>0.23805000000000001</v>
      </c>
      <c r="H2206">
        <v>0.23899999999999999</v>
      </c>
      <c r="I2206">
        <v>0.25330000000000003</v>
      </c>
      <c r="J2206">
        <v>0.21535000000000001</v>
      </c>
      <c r="K2206">
        <v>0.24595</v>
      </c>
      <c r="L2206">
        <v>0.18415000000000001</v>
      </c>
      <c r="M2206">
        <v>0.22725000000000001</v>
      </c>
      <c r="V2206"/>
      <c r="AK2206" s="28"/>
    </row>
    <row r="2207" spans="1:37" x14ac:dyDescent="0.25">
      <c r="A2207" s="2" t="s">
        <v>281</v>
      </c>
      <c r="B2207" s="31">
        <v>33588</v>
      </c>
      <c r="C2207" s="11"/>
      <c r="E2207">
        <v>355.56</v>
      </c>
      <c r="F2207">
        <v>0.18</v>
      </c>
      <c r="G2207">
        <v>0.23774999999999999</v>
      </c>
      <c r="H2207">
        <v>0.24060000000000001</v>
      </c>
      <c r="I2207">
        <v>0.25814999999999999</v>
      </c>
      <c r="J2207">
        <v>0.21579999999999999</v>
      </c>
      <c r="K2207">
        <v>0.24015</v>
      </c>
      <c r="L2207">
        <v>0.18135000000000001</v>
      </c>
      <c r="M2207">
        <v>0.224</v>
      </c>
      <c r="V2207"/>
      <c r="AK2207" s="28"/>
    </row>
    <row r="2208" spans="1:37" x14ac:dyDescent="0.25">
      <c r="A2208" s="2" t="s">
        <v>281</v>
      </c>
      <c r="B2208" s="31">
        <v>33595</v>
      </c>
      <c r="C2208" s="11"/>
      <c r="E2208">
        <v>342.12</v>
      </c>
      <c r="F2208">
        <v>0.16200000000000001</v>
      </c>
      <c r="G2208">
        <v>0.22239999999999999</v>
      </c>
      <c r="H2208">
        <v>0.23044999999999999</v>
      </c>
      <c r="I2208">
        <v>0.24975</v>
      </c>
      <c r="J2208">
        <v>0.21035000000000001</v>
      </c>
      <c r="K2208">
        <v>0.23930000000000001</v>
      </c>
      <c r="L2208">
        <v>0.17385</v>
      </c>
      <c r="M2208">
        <v>0.2225</v>
      </c>
      <c r="V2208"/>
      <c r="AK2208" s="28"/>
    </row>
    <row r="2209" spans="1:56" x14ac:dyDescent="0.25">
      <c r="A2209" s="2" t="s">
        <v>281</v>
      </c>
      <c r="B2209" s="31">
        <v>33602</v>
      </c>
      <c r="C2209" s="11"/>
      <c r="E2209">
        <v>375.40999999999997</v>
      </c>
      <c r="F2209">
        <v>0.317</v>
      </c>
      <c r="G2209">
        <v>0.24415000000000001</v>
      </c>
      <c r="H2209">
        <v>0.2356</v>
      </c>
      <c r="I2209">
        <v>0.25185000000000002</v>
      </c>
      <c r="J2209">
        <v>0.20455000000000001</v>
      </c>
      <c r="K2209">
        <v>0.22900000000000001</v>
      </c>
      <c r="L2209">
        <v>0.17480000000000001</v>
      </c>
      <c r="M2209">
        <v>0.22009999999999999</v>
      </c>
      <c r="V2209"/>
      <c r="AK2209" s="28"/>
    </row>
    <row r="2210" spans="1:56" x14ac:dyDescent="0.25">
      <c r="A2210" s="2" t="s">
        <v>281</v>
      </c>
      <c r="B2210" s="31">
        <v>33609</v>
      </c>
      <c r="C2210" s="11"/>
      <c r="E2210">
        <v>354.21000000000004</v>
      </c>
      <c r="F2210">
        <v>0.217</v>
      </c>
      <c r="G2210">
        <v>0.2455</v>
      </c>
      <c r="H2210">
        <v>0.23555000000000001</v>
      </c>
      <c r="I2210">
        <v>0.24615000000000001</v>
      </c>
      <c r="J2210">
        <v>0.2087</v>
      </c>
      <c r="K2210">
        <v>0.2276</v>
      </c>
      <c r="L2210">
        <v>0.17215</v>
      </c>
      <c r="M2210">
        <v>0.21840000000000001</v>
      </c>
      <c r="V2210"/>
      <c r="AK2210" s="28"/>
    </row>
    <row r="2211" spans="1:56" x14ac:dyDescent="0.25">
      <c r="A2211" s="2" t="s">
        <v>281</v>
      </c>
      <c r="B2211" s="31">
        <v>33616</v>
      </c>
      <c r="C2211" s="11"/>
      <c r="E2211">
        <v>342.89</v>
      </c>
      <c r="F2211">
        <v>0.185</v>
      </c>
      <c r="G2211">
        <v>0.24525</v>
      </c>
      <c r="H2211">
        <v>0.23549999999999999</v>
      </c>
      <c r="I2211">
        <v>0.24274999999999999</v>
      </c>
      <c r="J2211">
        <v>0.2</v>
      </c>
      <c r="K2211">
        <v>0.222</v>
      </c>
      <c r="L2211">
        <v>0.16830000000000001</v>
      </c>
      <c r="M2211">
        <v>0.21565000000000001</v>
      </c>
      <c r="V2211"/>
      <c r="AK2211" s="28"/>
    </row>
    <row r="2212" spans="1:56" x14ac:dyDescent="0.25">
      <c r="A2212" s="2" t="s">
        <v>281</v>
      </c>
      <c r="B2212" s="31">
        <v>33623</v>
      </c>
      <c r="C2212" s="11"/>
      <c r="E2212">
        <v>323.10000000000002</v>
      </c>
      <c r="F2212">
        <v>0.17349999999999999</v>
      </c>
      <c r="G2212">
        <v>0.2157</v>
      </c>
      <c r="H2212">
        <v>0.22545000000000001</v>
      </c>
      <c r="I2212">
        <v>0.22305</v>
      </c>
      <c r="J2212">
        <v>0.19284999999999999</v>
      </c>
      <c r="K2212">
        <v>0.20860000000000001</v>
      </c>
      <c r="L2212">
        <v>0.16495000000000001</v>
      </c>
      <c r="M2212">
        <v>0.2114</v>
      </c>
      <c r="V2212"/>
      <c r="AK2212" s="28"/>
    </row>
    <row r="2213" spans="1:56" x14ac:dyDescent="0.25">
      <c r="A2213" s="2" t="s">
        <v>310</v>
      </c>
      <c r="B2213" s="31">
        <v>38274</v>
      </c>
      <c r="C2213" s="11"/>
      <c r="V2213"/>
      <c r="AU2213">
        <v>0</v>
      </c>
    </row>
    <row r="2214" spans="1:56" x14ac:dyDescent="0.25">
      <c r="A2214" s="2" t="s">
        <v>310</v>
      </c>
      <c r="B2214" s="31">
        <v>38418</v>
      </c>
      <c r="C2214" s="11"/>
      <c r="V2214"/>
      <c r="AU2214">
        <v>20</v>
      </c>
    </row>
    <row r="2215" spans="1:56" x14ac:dyDescent="0.25">
      <c r="A2215" s="2" t="s">
        <v>310</v>
      </c>
      <c r="B2215" s="31">
        <v>38425</v>
      </c>
      <c r="C2215" s="11"/>
      <c r="R2215">
        <v>41.257399999999997</v>
      </c>
      <c r="V2215"/>
    </row>
    <row r="2216" spans="1:56" x14ac:dyDescent="0.25">
      <c r="A2216" s="2" t="s">
        <v>310</v>
      </c>
      <c r="B2216" s="31">
        <v>38438</v>
      </c>
      <c r="C2216" s="11"/>
      <c r="R2216">
        <v>100.196</v>
      </c>
      <c r="V2216"/>
    </row>
    <row r="2217" spans="1:56" x14ac:dyDescent="0.25">
      <c r="A2217" s="2" t="s">
        <v>310</v>
      </c>
      <c r="B2217" s="31">
        <v>38452</v>
      </c>
      <c r="C2217" s="11"/>
      <c r="R2217">
        <v>235.756</v>
      </c>
      <c r="V2217"/>
      <c r="AG2217">
        <v>17.681699999999999</v>
      </c>
      <c r="AM2217">
        <v>70.726900000000001</v>
      </c>
      <c r="BD2217">
        <v>76.620800000000003</v>
      </c>
    </row>
    <row r="2218" spans="1:56" x14ac:dyDescent="0.25">
      <c r="A2218" s="2" t="s">
        <v>310</v>
      </c>
      <c r="B2218" s="31">
        <v>38454</v>
      </c>
      <c r="C2218" s="11"/>
      <c r="V2218"/>
      <c r="AU2218">
        <v>24</v>
      </c>
    </row>
    <row r="2219" spans="1:56" x14ac:dyDescent="0.25">
      <c r="A2219" s="2" t="s">
        <v>310</v>
      </c>
      <c r="B2219" s="31">
        <v>38457</v>
      </c>
      <c r="C2219" s="11"/>
      <c r="V2219"/>
      <c r="AU2219">
        <v>30</v>
      </c>
    </row>
    <row r="2220" spans="1:56" x14ac:dyDescent="0.25">
      <c r="A2220" s="2" t="s">
        <v>310</v>
      </c>
      <c r="B2220" s="31">
        <v>38459</v>
      </c>
      <c r="C2220" s="11"/>
      <c r="R2220">
        <v>259.33199999999999</v>
      </c>
      <c r="V2220"/>
      <c r="AG2220">
        <v>11.787800000000001</v>
      </c>
      <c r="AM2220">
        <v>123.77200000000001</v>
      </c>
      <c r="BD2220">
        <v>141.45400000000001</v>
      </c>
    </row>
    <row r="2221" spans="1:56" x14ac:dyDescent="0.25">
      <c r="A2221" s="2" t="s">
        <v>310</v>
      </c>
      <c r="B2221" s="31">
        <v>38465</v>
      </c>
      <c r="C2221" s="11"/>
      <c r="R2221">
        <v>394.892</v>
      </c>
      <c r="V2221"/>
      <c r="AG2221">
        <v>17.681699999999999</v>
      </c>
      <c r="AM2221">
        <v>159.136</v>
      </c>
      <c r="BD2221">
        <v>200.393</v>
      </c>
    </row>
    <row r="2222" spans="1:56" x14ac:dyDescent="0.25">
      <c r="A2222" s="2" t="s">
        <v>310</v>
      </c>
      <c r="B2222" s="31">
        <v>38472</v>
      </c>
      <c r="C2222" s="11"/>
      <c r="R2222">
        <v>506.87599999999998</v>
      </c>
      <c r="V2222"/>
      <c r="AG2222">
        <v>11.787800000000001</v>
      </c>
      <c r="AM2222">
        <v>153.24199999999999</v>
      </c>
      <c r="BD2222">
        <v>300.589</v>
      </c>
    </row>
    <row r="2223" spans="1:56" x14ac:dyDescent="0.25">
      <c r="A2223" s="2" t="s">
        <v>310</v>
      </c>
      <c r="B2223" s="31">
        <v>38480</v>
      </c>
      <c r="C2223" s="11"/>
      <c r="R2223">
        <v>666.01199999999994</v>
      </c>
      <c r="V2223"/>
      <c r="AG2223">
        <v>41.257399999999997</v>
      </c>
      <c r="AM2223">
        <v>218.07499999999999</v>
      </c>
      <c r="BD2223">
        <v>412.57400000000001</v>
      </c>
    </row>
    <row r="2224" spans="1:56" x14ac:dyDescent="0.25">
      <c r="A2224" s="2" t="s">
        <v>310</v>
      </c>
      <c r="B2224" s="31">
        <v>38486</v>
      </c>
      <c r="C2224" s="11"/>
      <c r="R2224">
        <v>854.61699999999996</v>
      </c>
      <c r="V2224"/>
      <c r="AG2224">
        <v>47.151299999999999</v>
      </c>
      <c r="AM2224">
        <v>194.499</v>
      </c>
      <c r="BD2224">
        <v>618.86099999999999</v>
      </c>
    </row>
    <row r="2225" spans="1:57" x14ac:dyDescent="0.25">
      <c r="A2225" s="2" t="s">
        <v>310</v>
      </c>
      <c r="B2225" s="31">
        <v>38492</v>
      </c>
      <c r="C2225" s="11"/>
      <c r="R2225">
        <v>1113.95</v>
      </c>
      <c r="V2225"/>
      <c r="AG2225">
        <v>53.045200000000001</v>
      </c>
      <c r="AM2225">
        <v>153.24199999999999</v>
      </c>
      <c r="AU2225">
        <v>39</v>
      </c>
      <c r="BD2225">
        <v>548.13400000000001</v>
      </c>
    </row>
    <row r="2226" spans="1:57" x14ac:dyDescent="0.25">
      <c r="A2226" s="2" t="s">
        <v>310</v>
      </c>
      <c r="B2226" s="31">
        <v>38500</v>
      </c>
      <c r="C2226" s="11"/>
      <c r="R2226">
        <v>1119.8399999999999</v>
      </c>
      <c r="S2226">
        <v>91.690700000000007</v>
      </c>
      <c r="V2226"/>
      <c r="AG2226">
        <v>82.514700000000005</v>
      </c>
      <c r="AM2226">
        <v>159.136</v>
      </c>
      <c r="BD2226">
        <v>719.05700000000002</v>
      </c>
    </row>
    <row r="2227" spans="1:57" x14ac:dyDescent="0.25">
      <c r="A2227" s="2" t="s">
        <v>310</v>
      </c>
      <c r="B2227" s="31">
        <v>38504</v>
      </c>
      <c r="C2227" s="11"/>
      <c r="V2227"/>
      <c r="AU2227">
        <v>50</v>
      </c>
    </row>
    <row r="2228" spans="1:57" x14ac:dyDescent="0.25">
      <c r="A2228" s="2" t="s">
        <v>310</v>
      </c>
      <c r="B2228" s="31">
        <v>38506</v>
      </c>
      <c r="C2228" s="11"/>
      <c r="R2228">
        <v>1408.64</v>
      </c>
      <c r="S2228">
        <v>162.55500000000001</v>
      </c>
      <c r="V2228"/>
      <c r="AG2228">
        <v>100.196</v>
      </c>
      <c r="AM2228">
        <v>165.029</v>
      </c>
      <c r="BD2228">
        <v>795.678</v>
      </c>
    </row>
    <row r="2229" spans="1:57" x14ac:dyDescent="0.25">
      <c r="A2229" s="2" t="s">
        <v>310</v>
      </c>
      <c r="B2229" s="31">
        <v>38513</v>
      </c>
      <c r="C2229" s="11"/>
      <c r="R2229">
        <v>1532.42</v>
      </c>
      <c r="S2229">
        <v>215.74199999999999</v>
      </c>
      <c r="V2229"/>
      <c r="AG2229">
        <v>123.77200000000001</v>
      </c>
      <c r="AM2229">
        <v>135.56</v>
      </c>
      <c r="BD2229">
        <v>760.31399999999996</v>
      </c>
    </row>
    <row r="2230" spans="1:57" x14ac:dyDescent="0.25">
      <c r="A2230" s="2" t="s">
        <v>310</v>
      </c>
      <c r="B2230" s="31">
        <v>38517</v>
      </c>
      <c r="C2230" s="11"/>
      <c r="V2230"/>
      <c r="AU2230">
        <v>69</v>
      </c>
    </row>
    <row r="2231" spans="1:57" x14ac:dyDescent="0.25">
      <c r="A2231" s="2" t="s">
        <v>310</v>
      </c>
      <c r="B2231" s="31">
        <v>38520</v>
      </c>
      <c r="C2231" s="11"/>
      <c r="R2231">
        <v>1732.81</v>
      </c>
      <c r="S2231">
        <v>380.73200000000003</v>
      </c>
      <c r="V2231"/>
      <c r="AG2231">
        <v>153.24199999999999</v>
      </c>
      <c r="AM2231">
        <v>88.408600000000007</v>
      </c>
      <c r="BD2231">
        <v>736.73900000000003</v>
      </c>
    </row>
    <row r="2232" spans="1:57" x14ac:dyDescent="0.25">
      <c r="A2232" s="2" t="s">
        <v>310</v>
      </c>
      <c r="B2232" s="31">
        <v>38526</v>
      </c>
      <c r="C2232" s="11"/>
      <c r="R2232">
        <v>2056.9699999999998</v>
      </c>
      <c r="S2232">
        <v>728.04300000000001</v>
      </c>
      <c r="V2232"/>
      <c r="AG2232">
        <v>153.24199999999999</v>
      </c>
      <c r="AM2232">
        <v>88.408600000000007</v>
      </c>
      <c r="BD2232">
        <v>583.49699999999996</v>
      </c>
    </row>
    <row r="2233" spans="1:57" x14ac:dyDescent="0.25">
      <c r="A2233" s="2" t="s">
        <v>310</v>
      </c>
      <c r="B2233" s="31">
        <v>38533</v>
      </c>
      <c r="C2233" s="11"/>
      <c r="R2233">
        <v>2068.7600000000002</v>
      </c>
      <c r="S2233">
        <v>940.07600000000002</v>
      </c>
      <c r="V2233"/>
      <c r="AG2233">
        <v>170.923</v>
      </c>
      <c r="AM2233">
        <v>41.257399999999997</v>
      </c>
      <c r="AU2233">
        <v>70</v>
      </c>
      <c r="BD2233">
        <v>559.92100000000005</v>
      </c>
    </row>
    <row r="2234" spans="1:57" x14ac:dyDescent="0.25">
      <c r="A2234" s="2" t="s">
        <v>310</v>
      </c>
      <c r="B2234" s="31">
        <v>38540</v>
      </c>
      <c r="C2234" s="11"/>
      <c r="R2234">
        <v>2068.7600000000002</v>
      </c>
      <c r="S2234">
        <v>1052.0999999999999</v>
      </c>
      <c r="V2234"/>
      <c r="AG2234">
        <v>229.86199999999999</v>
      </c>
      <c r="AM2234">
        <v>0</v>
      </c>
      <c r="BD2234">
        <v>506.87599999999998</v>
      </c>
    </row>
    <row r="2235" spans="1:57" x14ac:dyDescent="0.25">
      <c r="A2235" s="2" t="s">
        <v>310</v>
      </c>
      <c r="B2235" s="31">
        <v>38547</v>
      </c>
      <c r="C2235" s="11"/>
      <c r="R2235">
        <v>2186.64</v>
      </c>
      <c r="S2235">
        <v>1152.3699999999999</v>
      </c>
      <c r="V2235"/>
    </row>
    <row r="2236" spans="1:57" x14ac:dyDescent="0.25">
      <c r="A2236" s="2" t="s">
        <v>310</v>
      </c>
      <c r="B2236" s="31">
        <v>38548</v>
      </c>
      <c r="C2236" s="11"/>
      <c r="V2236"/>
      <c r="AU2236">
        <v>89</v>
      </c>
    </row>
    <row r="2237" spans="1:57" x14ac:dyDescent="0.25">
      <c r="A2237" s="2" t="s">
        <v>310</v>
      </c>
      <c r="B2237" s="31">
        <v>38553</v>
      </c>
      <c r="C2237" s="11"/>
      <c r="R2237">
        <v>1998.04</v>
      </c>
      <c r="S2237">
        <v>1082.04</v>
      </c>
      <c r="V2237"/>
    </row>
    <row r="2238" spans="1:57" x14ac:dyDescent="0.25">
      <c r="A2238" s="2" t="s">
        <v>310</v>
      </c>
      <c r="B2238" s="31">
        <v>38563</v>
      </c>
      <c r="C2238" s="11"/>
      <c r="V2238"/>
      <c r="AU2238">
        <v>90</v>
      </c>
    </row>
    <row r="2239" spans="1:57" x14ac:dyDescent="0.25">
      <c r="A2239" s="2" t="s">
        <v>310</v>
      </c>
      <c r="B2239" s="31">
        <v>38567</v>
      </c>
      <c r="C2239" s="11"/>
      <c r="R2239">
        <v>1962.67</v>
      </c>
      <c r="S2239">
        <v>1064.6199999999999</v>
      </c>
      <c r="V2239"/>
      <c r="AA2239">
        <v>890</v>
      </c>
      <c r="AQ2239" t="s">
        <v>925</v>
      </c>
      <c r="BE2239">
        <v>464</v>
      </c>
    </row>
    <row r="2240" spans="1:57" x14ac:dyDescent="0.25">
      <c r="A2240" s="2" t="s">
        <v>311</v>
      </c>
      <c r="B2240" s="31">
        <v>39003</v>
      </c>
      <c r="C2240" s="11"/>
      <c r="V2240"/>
      <c r="AU2240">
        <v>0</v>
      </c>
    </row>
    <row r="2241" spans="1:57" x14ac:dyDescent="0.25">
      <c r="A2241" s="2" t="s">
        <v>311</v>
      </c>
      <c r="B2241" s="31">
        <v>39089</v>
      </c>
      <c r="C2241" s="11"/>
      <c r="V2241"/>
      <c r="AU2241">
        <v>20</v>
      </c>
    </row>
    <row r="2242" spans="1:57" x14ac:dyDescent="0.25">
      <c r="A2242" s="2" t="s">
        <v>311</v>
      </c>
      <c r="B2242" s="31">
        <v>39167</v>
      </c>
      <c r="C2242" s="11"/>
      <c r="V2242"/>
      <c r="AU2242">
        <v>24</v>
      </c>
    </row>
    <row r="2243" spans="1:57" x14ac:dyDescent="0.25">
      <c r="A2243" s="2" t="s">
        <v>311</v>
      </c>
      <c r="B2243" s="31">
        <v>39179</v>
      </c>
      <c r="C2243" s="11"/>
      <c r="V2243"/>
      <c r="AU2243">
        <v>30</v>
      </c>
    </row>
    <row r="2244" spans="1:57" x14ac:dyDescent="0.25">
      <c r="A2244" s="2" t="s">
        <v>311</v>
      </c>
      <c r="B2244" s="31">
        <v>39212</v>
      </c>
      <c r="C2244" s="11"/>
      <c r="V2244"/>
      <c r="AU2244">
        <v>39</v>
      </c>
    </row>
    <row r="2245" spans="1:57" x14ac:dyDescent="0.25">
      <c r="A2245" s="2" t="s">
        <v>311</v>
      </c>
      <c r="B2245" s="31">
        <v>39224</v>
      </c>
      <c r="C2245" s="11"/>
      <c r="V2245"/>
      <c r="AU2245">
        <v>50</v>
      </c>
    </row>
    <row r="2246" spans="1:57" x14ac:dyDescent="0.25">
      <c r="A2246" s="2" t="s">
        <v>311</v>
      </c>
      <c r="B2246" s="31">
        <v>39234</v>
      </c>
      <c r="C2246" s="11"/>
      <c r="V2246"/>
      <c r="AU2246">
        <v>69</v>
      </c>
    </row>
    <row r="2247" spans="1:57" x14ac:dyDescent="0.25">
      <c r="A2247" s="2" t="s">
        <v>311</v>
      </c>
      <c r="B2247" s="31">
        <v>39252</v>
      </c>
      <c r="C2247" s="11"/>
      <c r="V2247"/>
      <c r="AU2247">
        <v>70</v>
      </c>
    </row>
    <row r="2248" spans="1:57" x14ac:dyDescent="0.25">
      <c r="A2248" s="2" t="s">
        <v>311</v>
      </c>
      <c r="B2248" s="31">
        <v>39263</v>
      </c>
      <c r="C2248" s="11"/>
      <c r="V2248"/>
      <c r="AU2248">
        <v>89</v>
      </c>
    </row>
    <row r="2249" spans="1:57" x14ac:dyDescent="0.25">
      <c r="A2249" s="2" t="s">
        <v>311</v>
      </c>
      <c r="B2249" s="31">
        <v>39299</v>
      </c>
      <c r="C2249" s="11"/>
      <c r="V2249"/>
      <c r="AA2249">
        <v>750</v>
      </c>
      <c r="AQ2249" t="s">
        <v>925</v>
      </c>
      <c r="BE2249">
        <v>464</v>
      </c>
    </row>
    <row r="2250" spans="1:57" x14ac:dyDescent="0.25">
      <c r="A2250" s="2" t="s">
        <v>312</v>
      </c>
      <c r="B2250" s="31">
        <v>39765</v>
      </c>
      <c r="C2250" s="11"/>
      <c r="V2250"/>
      <c r="AU2250">
        <v>0</v>
      </c>
    </row>
    <row r="2251" spans="1:57" x14ac:dyDescent="0.25">
      <c r="A2251" s="2" t="s">
        <v>312</v>
      </c>
      <c r="B2251" s="31">
        <v>39798</v>
      </c>
      <c r="C2251" s="11"/>
      <c r="V2251"/>
      <c r="AU2251">
        <v>10</v>
      </c>
    </row>
    <row r="2252" spans="1:57" x14ac:dyDescent="0.25">
      <c r="A2252" s="2" t="s">
        <v>312</v>
      </c>
      <c r="B2252" s="31">
        <v>39889</v>
      </c>
      <c r="C2252" s="11"/>
      <c r="V2252"/>
      <c r="AU2252">
        <v>20</v>
      </c>
    </row>
    <row r="2253" spans="1:57" x14ac:dyDescent="0.25">
      <c r="A2253" s="2" t="s">
        <v>312</v>
      </c>
      <c r="B2253" s="31">
        <v>39927</v>
      </c>
      <c r="C2253" s="11"/>
      <c r="V2253"/>
      <c r="AU2253">
        <v>30</v>
      </c>
    </row>
    <row r="2254" spans="1:57" x14ac:dyDescent="0.25">
      <c r="A2254" s="2" t="s">
        <v>312</v>
      </c>
      <c r="B2254" s="31">
        <v>39966</v>
      </c>
      <c r="C2254" s="11"/>
      <c r="V2254"/>
      <c r="AU2254">
        <v>40</v>
      </c>
    </row>
    <row r="2255" spans="1:57" x14ac:dyDescent="0.25">
      <c r="A2255" s="2" t="s">
        <v>312</v>
      </c>
      <c r="B2255" s="31">
        <v>39975</v>
      </c>
      <c r="C2255" s="11"/>
      <c r="V2255"/>
      <c r="AU2255">
        <v>50</v>
      </c>
    </row>
    <row r="2256" spans="1:57" x14ac:dyDescent="0.25">
      <c r="A2256" s="2" t="s">
        <v>312</v>
      </c>
      <c r="B2256" s="31">
        <v>39983</v>
      </c>
      <c r="C2256" s="11"/>
      <c r="V2256"/>
      <c r="AU2256">
        <v>69</v>
      </c>
    </row>
    <row r="2257" spans="1:57" x14ac:dyDescent="0.25">
      <c r="A2257" s="2" t="s">
        <v>312</v>
      </c>
      <c r="B2257" s="31">
        <v>40001</v>
      </c>
      <c r="C2257" s="11"/>
      <c r="V2257"/>
      <c r="AU2257">
        <v>70</v>
      </c>
    </row>
    <row r="2258" spans="1:57" x14ac:dyDescent="0.25">
      <c r="A2258" s="2" t="s">
        <v>312</v>
      </c>
      <c r="B2258" s="31">
        <v>40009</v>
      </c>
      <c r="C2258" s="11"/>
      <c r="V2258"/>
      <c r="AU2258">
        <v>89</v>
      </c>
    </row>
    <row r="2259" spans="1:57" x14ac:dyDescent="0.25">
      <c r="A2259" s="2" t="s">
        <v>312</v>
      </c>
      <c r="B2259" s="31">
        <v>40032</v>
      </c>
      <c r="C2259" s="11"/>
      <c r="V2259"/>
      <c r="AA2259">
        <v>910</v>
      </c>
      <c r="AQ2259" t="s">
        <v>925</v>
      </c>
      <c r="BE2259">
        <v>426</v>
      </c>
    </row>
    <row r="2260" spans="1:57" x14ac:dyDescent="0.25">
      <c r="A2260" s="2" t="s">
        <v>91</v>
      </c>
      <c r="B2260" s="31"/>
      <c r="C2260" s="11"/>
      <c r="V2260"/>
      <c r="W2260">
        <v>32.700000000000003</v>
      </c>
      <c r="Y2260">
        <v>6984</v>
      </c>
      <c r="AA2260">
        <v>246</v>
      </c>
      <c r="AQ2260" t="s">
        <v>925</v>
      </c>
      <c r="AU2260">
        <v>90</v>
      </c>
    </row>
    <row r="2261" spans="1:57" x14ac:dyDescent="0.25">
      <c r="A2261" s="2" t="s">
        <v>92</v>
      </c>
      <c r="B2261" s="31"/>
      <c r="C2261" s="11"/>
      <c r="V2261"/>
      <c r="W2261">
        <v>37</v>
      </c>
      <c r="Y2261">
        <v>11360</v>
      </c>
      <c r="AA2261">
        <v>402</v>
      </c>
      <c r="AQ2261" t="s">
        <v>925</v>
      </c>
      <c r="AU2261">
        <v>90</v>
      </c>
    </row>
    <row r="2262" spans="1:57" x14ac:dyDescent="0.25">
      <c r="A2262" s="2" t="s">
        <v>93</v>
      </c>
      <c r="B2262" s="31"/>
      <c r="C2262" s="11"/>
      <c r="V2262"/>
      <c r="W2262">
        <v>32</v>
      </c>
      <c r="Y2262">
        <v>10804</v>
      </c>
      <c r="AA2262">
        <v>318</v>
      </c>
      <c r="AQ2262" t="s">
        <v>925</v>
      </c>
      <c r="AU2262">
        <v>90</v>
      </c>
    </row>
    <row r="2263" spans="1:57" x14ac:dyDescent="0.25">
      <c r="A2263" s="2" t="s">
        <v>94</v>
      </c>
      <c r="B2263" s="31"/>
      <c r="C2263" s="11"/>
      <c r="R2263">
        <v>715</v>
      </c>
      <c r="V2263"/>
      <c r="W2263">
        <v>34.5</v>
      </c>
      <c r="Y2263">
        <v>7980</v>
      </c>
      <c r="AA2263">
        <v>268</v>
      </c>
      <c r="AQ2263" t="s">
        <v>925</v>
      </c>
      <c r="AU2263">
        <v>90</v>
      </c>
    </row>
    <row r="2264" spans="1:57" x14ac:dyDescent="0.25">
      <c r="A2264" s="2" t="s">
        <v>87</v>
      </c>
      <c r="B2264" s="31"/>
      <c r="C2264" s="11"/>
      <c r="R2264">
        <v>482</v>
      </c>
      <c r="V2264"/>
      <c r="W2264">
        <v>37.9</v>
      </c>
      <c r="Y2264">
        <v>5046</v>
      </c>
      <c r="AA2264">
        <v>193</v>
      </c>
      <c r="AQ2264" t="s">
        <v>925</v>
      </c>
      <c r="AU2264">
        <v>90</v>
      </c>
    </row>
    <row r="2265" spans="1:57" x14ac:dyDescent="0.25">
      <c r="A2265" s="2" t="s">
        <v>88</v>
      </c>
      <c r="B2265" s="31"/>
      <c r="C2265" s="11"/>
      <c r="R2265">
        <v>502</v>
      </c>
      <c r="V2265"/>
      <c r="W2265">
        <v>41.4</v>
      </c>
      <c r="Y2265">
        <v>4615</v>
      </c>
      <c r="AA2265">
        <v>192</v>
      </c>
      <c r="AQ2265" t="s">
        <v>925</v>
      </c>
      <c r="AU2265">
        <v>90</v>
      </c>
    </row>
    <row r="2266" spans="1:57" x14ac:dyDescent="0.25">
      <c r="A2266" s="2" t="s">
        <v>89</v>
      </c>
      <c r="B2266" s="31"/>
      <c r="C2266" s="11"/>
      <c r="R2266">
        <v>593</v>
      </c>
      <c r="V2266"/>
      <c r="W2266">
        <v>37.6</v>
      </c>
      <c r="Y2266">
        <v>5907</v>
      </c>
      <c r="AA2266">
        <v>230</v>
      </c>
      <c r="AQ2266" t="s">
        <v>925</v>
      </c>
      <c r="AU2266">
        <v>90</v>
      </c>
    </row>
    <row r="2267" spans="1:57" x14ac:dyDescent="0.25">
      <c r="A2267" s="2" t="s">
        <v>90</v>
      </c>
      <c r="B2267" s="31"/>
      <c r="C2267" s="11"/>
      <c r="R2267">
        <v>735</v>
      </c>
      <c r="V2267"/>
      <c r="W2267">
        <v>41.6</v>
      </c>
      <c r="Y2267">
        <v>6303</v>
      </c>
      <c r="AA2267">
        <v>264</v>
      </c>
      <c r="AQ2267" t="s">
        <v>925</v>
      </c>
      <c r="AU2267">
        <v>90</v>
      </c>
    </row>
    <row r="2268" spans="1:57" x14ac:dyDescent="0.25">
      <c r="A2268" s="2" t="s">
        <v>289</v>
      </c>
      <c r="B2268" s="31"/>
      <c r="C2268" s="11"/>
      <c r="V2268"/>
      <c r="AA2268">
        <v>412.14</v>
      </c>
      <c r="AQ2268" t="s">
        <v>925</v>
      </c>
      <c r="AU2268">
        <v>90</v>
      </c>
    </row>
    <row r="2269" spans="1:57" x14ac:dyDescent="0.25">
      <c r="A2269" s="2" t="s">
        <v>289</v>
      </c>
      <c r="B2269" s="31">
        <v>37448</v>
      </c>
      <c r="C2269" s="11"/>
      <c r="V2269"/>
      <c r="AU2269">
        <v>0</v>
      </c>
    </row>
    <row r="2270" spans="1:57" x14ac:dyDescent="0.25">
      <c r="A2270" s="2" t="s">
        <v>289</v>
      </c>
      <c r="B2270" s="31">
        <v>37504</v>
      </c>
      <c r="C2270" s="11"/>
      <c r="V2270"/>
      <c r="AU2270">
        <v>10</v>
      </c>
    </row>
    <row r="2271" spans="1:57" x14ac:dyDescent="0.25">
      <c r="A2271" s="2" t="s">
        <v>289</v>
      </c>
      <c r="B2271" s="31">
        <v>37570</v>
      </c>
      <c r="C2271" s="11"/>
      <c r="V2271"/>
      <c r="BE2271">
        <v>1164</v>
      </c>
    </row>
    <row r="2272" spans="1:57" x14ac:dyDescent="0.25">
      <c r="A2272" s="2" t="s">
        <v>289</v>
      </c>
      <c r="B2272" s="31">
        <v>37560</v>
      </c>
      <c r="C2272" s="11"/>
      <c r="V2272"/>
      <c r="AU2272">
        <v>43</v>
      </c>
      <c r="BE2272">
        <v>879</v>
      </c>
    </row>
    <row r="2273" spans="1:57" x14ac:dyDescent="0.25">
      <c r="A2273" s="2" t="s">
        <v>289</v>
      </c>
      <c r="B2273" s="31">
        <v>37568</v>
      </c>
      <c r="C2273" s="11"/>
      <c r="V2273"/>
      <c r="AU2273">
        <v>65</v>
      </c>
    </row>
    <row r="2274" spans="1:57" x14ac:dyDescent="0.25">
      <c r="A2274" s="2" t="s">
        <v>289</v>
      </c>
      <c r="B2274" s="31">
        <v>37582</v>
      </c>
      <c r="C2274" s="11"/>
      <c r="V2274"/>
      <c r="AU2274">
        <v>75</v>
      </c>
      <c r="BE2274">
        <v>793</v>
      </c>
    </row>
    <row r="2275" spans="1:57" x14ac:dyDescent="0.25">
      <c r="A2275" s="2" t="s">
        <v>289</v>
      </c>
      <c r="B2275" s="31">
        <v>37617</v>
      </c>
      <c r="C2275" s="11"/>
      <c r="V2275"/>
      <c r="AU2275">
        <v>86</v>
      </c>
    </row>
    <row r="2276" spans="1:57" x14ac:dyDescent="0.25">
      <c r="A2276" s="2" t="s">
        <v>290</v>
      </c>
      <c r="B2276" s="31"/>
      <c r="C2276" s="11"/>
      <c r="V2276"/>
      <c r="AA2276">
        <v>413.23</v>
      </c>
      <c r="AQ2276" t="s">
        <v>925</v>
      </c>
      <c r="AU2276">
        <v>90</v>
      </c>
    </row>
    <row r="2277" spans="1:57" x14ac:dyDescent="0.25">
      <c r="A2277" s="2" t="s">
        <v>298</v>
      </c>
      <c r="B2277" s="31"/>
      <c r="C2277" s="11"/>
      <c r="V2277"/>
      <c r="AA2277">
        <v>428.95</v>
      </c>
      <c r="AQ2277" t="s">
        <v>925</v>
      </c>
      <c r="AU2277">
        <v>90</v>
      </c>
    </row>
    <row r="2278" spans="1:57" x14ac:dyDescent="0.25">
      <c r="A2278" s="2" t="s">
        <v>285</v>
      </c>
      <c r="B2278" s="31"/>
      <c r="C2278" s="11"/>
      <c r="V2278"/>
      <c r="AA2278">
        <v>483.64</v>
      </c>
      <c r="AQ2278" t="s">
        <v>925</v>
      </c>
      <c r="AU2278">
        <v>90</v>
      </c>
    </row>
    <row r="2279" spans="1:57" x14ac:dyDescent="0.25">
      <c r="A2279" s="2" t="s">
        <v>294</v>
      </c>
      <c r="B2279" s="31"/>
      <c r="C2279" s="11"/>
      <c r="V2279"/>
      <c r="AA2279">
        <v>443.54</v>
      </c>
      <c r="AQ2279" t="s">
        <v>925</v>
      </c>
      <c r="AU2279">
        <v>90</v>
      </c>
    </row>
    <row r="2280" spans="1:57" x14ac:dyDescent="0.25">
      <c r="A2280" s="2" t="s">
        <v>291</v>
      </c>
      <c r="B2280" s="31"/>
      <c r="C2280" s="11"/>
      <c r="V2280"/>
      <c r="AA2280">
        <v>394.4</v>
      </c>
      <c r="AQ2280" t="s">
        <v>925</v>
      </c>
      <c r="AU2280">
        <v>90</v>
      </c>
    </row>
    <row r="2281" spans="1:57" x14ac:dyDescent="0.25">
      <c r="A2281" s="2" t="s">
        <v>299</v>
      </c>
      <c r="B2281" s="31"/>
      <c r="C2281" s="11"/>
      <c r="V2281"/>
      <c r="AA2281">
        <v>425.75</v>
      </c>
      <c r="AQ2281" t="s">
        <v>925</v>
      </c>
      <c r="AU2281">
        <v>90</v>
      </c>
    </row>
    <row r="2282" spans="1:57" x14ac:dyDescent="0.25">
      <c r="A2282" s="2" t="s">
        <v>286</v>
      </c>
      <c r="B2282" s="31"/>
      <c r="C2282" s="11"/>
      <c r="V2282"/>
      <c r="AA2282">
        <v>407.7</v>
      </c>
      <c r="AQ2282" t="s">
        <v>925</v>
      </c>
      <c r="AU2282">
        <v>90</v>
      </c>
    </row>
    <row r="2283" spans="1:57" x14ac:dyDescent="0.25">
      <c r="A2283" s="2" t="s">
        <v>295</v>
      </c>
      <c r="B2283" s="31"/>
      <c r="C2283" s="11"/>
      <c r="V2283"/>
      <c r="AA2283">
        <v>348.24</v>
      </c>
      <c r="AQ2283" t="s">
        <v>925</v>
      </c>
      <c r="AU2283">
        <v>90</v>
      </c>
    </row>
    <row r="2284" spans="1:57" x14ac:dyDescent="0.25">
      <c r="A2284" s="2" t="s">
        <v>292</v>
      </c>
      <c r="B2284" s="31"/>
      <c r="C2284" s="11"/>
      <c r="V2284"/>
      <c r="AA2284">
        <v>478.49</v>
      </c>
      <c r="AQ2284" t="s">
        <v>925</v>
      </c>
      <c r="AU2284">
        <v>90</v>
      </c>
    </row>
    <row r="2285" spans="1:57" x14ac:dyDescent="0.25">
      <c r="A2285" s="2" t="s">
        <v>300</v>
      </c>
      <c r="B2285" s="31"/>
      <c r="C2285" s="11"/>
      <c r="V2285"/>
      <c r="AA2285">
        <v>355.87</v>
      </c>
      <c r="AQ2285" t="s">
        <v>925</v>
      </c>
      <c r="AU2285">
        <v>90</v>
      </c>
    </row>
    <row r="2286" spans="1:57" x14ac:dyDescent="0.25">
      <c r="A2286" s="2" t="s">
        <v>287</v>
      </c>
      <c r="B2286" s="31"/>
      <c r="C2286" s="11"/>
      <c r="V2286"/>
      <c r="AA2286">
        <v>331.75</v>
      </c>
      <c r="AQ2286" t="s">
        <v>925</v>
      </c>
      <c r="AU2286">
        <v>90</v>
      </c>
    </row>
    <row r="2287" spans="1:57" x14ac:dyDescent="0.25">
      <c r="A2287" s="2" t="s">
        <v>296</v>
      </c>
      <c r="B2287" s="31"/>
      <c r="C2287" s="11"/>
      <c r="V2287"/>
      <c r="AA2287">
        <v>291.20999999999998</v>
      </c>
      <c r="AQ2287" t="s">
        <v>925</v>
      </c>
      <c r="AU2287">
        <v>90</v>
      </c>
    </row>
    <row r="2288" spans="1:57" x14ac:dyDescent="0.25">
      <c r="A2288" s="2" t="s">
        <v>293</v>
      </c>
      <c r="B2288" s="31"/>
      <c r="C2288" s="11"/>
      <c r="V2288"/>
      <c r="AA2288">
        <v>398.08</v>
      </c>
      <c r="AQ2288" t="s">
        <v>925</v>
      </c>
      <c r="AU2288">
        <v>90</v>
      </c>
    </row>
    <row r="2289" spans="1:47" x14ac:dyDescent="0.25">
      <c r="A2289" s="2" t="s">
        <v>301</v>
      </c>
      <c r="B2289" s="31"/>
      <c r="C2289" s="11"/>
      <c r="V2289"/>
      <c r="AA2289">
        <v>361.58</v>
      </c>
      <c r="AQ2289" t="s">
        <v>925</v>
      </c>
      <c r="AU2289">
        <v>90</v>
      </c>
    </row>
    <row r="2290" spans="1:47" x14ac:dyDescent="0.25">
      <c r="A2290" s="2" t="s">
        <v>288</v>
      </c>
      <c r="B2290" s="31"/>
      <c r="C2290" s="11"/>
      <c r="V2290"/>
      <c r="AA2290">
        <v>270.52999999999997</v>
      </c>
      <c r="AQ2290" t="s">
        <v>925</v>
      </c>
      <c r="AU2290">
        <v>90</v>
      </c>
    </row>
    <row r="2291" spans="1:47" x14ac:dyDescent="0.25">
      <c r="A2291" s="2" t="s">
        <v>297</v>
      </c>
      <c r="B2291" s="31"/>
      <c r="C2291" s="11"/>
      <c r="V2291"/>
      <c r="AA2291">
        <v>186.78</v>
      </c>
      <c r="AQ2291" t="s">
        <v>925</v>
      </c>
      <c r="AU2291">
        <v>90</v>
      </c>
    </row>
    <row r="2292" spans="1:47" x14ac:dyDescent="0.25">
      <c r="A2292" s="2" t="s">
        <v>751</v>
      </c>
      <c r="B2292" s="31"/>
      <c r="C2292" s="11" t="s">
        <v>843</v>
      </c>
      <c r="V2292"/>
      <c r="AQ2292" t="s">
        <v>925</v>
      </c>
      <c r="AR2292">
        <v>97</v>
      </c>
      <c r="AS2292">
        <v>120</v>
      </c>
      <c r="AT2292">
        <v>166</v>
      </c>
    </row>
    <row r="2293" spans="1:47" x14ac:dyDescent="0.25">
      <c r="A2293" s="2" t="s">
        <v>752</v>
      </c>
      <c r="B2293" s="31"/>
      <c r="C2293" s="11" t="s">
        <v>843</v>
      </c>
      <c r="V2293"/>
      <c r="AQ2293" t="s">
        <v>925</v>
      </c>
      <c r="AR2293">
        <v>89</v>
      </c>
      <c r="AS2293">
        <v>110</v>
      </c>
      <c r="AT2293">
        <v>152</v>
      </c>
    </row>
    <row r="2294" spans="1:47" x14ac:dyDescent="0.25">
      <c r="A2294" s="2" t="s">
        <v>753</v>
      </c>
      <c r="B2294" s="31"/>
      <c r="C2294" s="11" t="s">
        <v>843</v>
      </c>
      <c r="V2294"/>
      <c r="AQ2294" t="s">
        <v>925</v>
      </c>
      <c r="AR2294">
        <v>87</v>
      </c>
      <c r="AS2294">
        <v>96</v>
      </c>
      <c r="AT2294">
        <v>133</v>
      </c>
    </row>
    <row r="2295" spans="1:47" x14ac:dyDescent="0.25">
      <c r="A2295" s="2" t="s">
        <v>754</v>
      </c>
      <c r="B2295" s="31"/>
      <c r="C2295" s="11" t="s">
        <v>844</v>
      </c>
      <c r="V2295"/>
      <c r="AQ2295" t="s">
        <v>925</v>
      </c>
      <c r="AR2295">
        <v>97</v>
      </c>
      <c r="AS2295">
        <v>119</v>
      </c>
      <c r="AT2295">
        <v>166</v>
      </c>
    </row>
    <row r="2296" spans="1:47" x14ac:dyDescent="0.25">
      <c r="A2296" s="2" t="s">
        <v>755</v>
      </c>
      <c r="B2296" s="31"/>
      <c r="C2296" s="11" t="s">
        <v>844</v>
      </c>
      <c r="V2296"/>
      <c r="AQ2296" t="s">
        <v>925</v>
      </c>
      <c r="AR2296">
        <v>93</v>
      </c>
      <c r="AS2296">
        <v>110</v>
      </c>
      <c r="AT2296">
        <v>152</v>
      </c>
    </row>
    <row r="2297" spans="1:47" x14ac:dyDescent="0.25">
      <c r="A2297" s="2" t="s">
        <v>756</v>
      </c>
      <c r="B2297" s="31"/>
      <c r="C2297" s="11" t="s">
        <v>844</v>
      </c>
      <c r="V2297"/>
      <c r="AQ2297" t="s">
        <v>925</v>
      </c>
      <c r="AR2297">
        <v>87</v>
      </c>
      <c r="AS2297">
        <v>94</v>
      </c>
      <c r="AT2297">
        <v>132</v>
      </c>
    </row>
    <row r="2298" spans="1:47" x14ac:dyDescent="0.25">
      <c r="A2298" s="2" t="s">
        <v>221</v>
      </c>
      <c r="B2298" s="31">
        <v>41639</v>
      </c>
      <c r="C2298" s="11" t="s">
        <v>895</v>
      </c>
      <c r="R2298">
        <v>554</v>
      </c>
      <c r="V2298"/>
      <c r="W2298">
        <v>24.066144987450201</v>
      </c>
      <c r="Y2298">
        <v>6773</v>
      </c>
      <c r="Z2298">
        <v>11.9</v>
      </c>
      <c r="AA2298">
        <v>163</v>
      </c>
      <c r="AQ2298" t="s">
        <v>925</v>
      </c>
      <c r="AU2298">
        <v>90</v>
      </c>
    </row>
    <row r="2299" spans="1:47" x14ac:dyDescent="0.25">
      <c r="A2299" s="2" t="s">
        <v>219</v>
      </c>
      <c r="B2299" s="31">
        <v>41639</v>
      </c>
      <c r="C2299" s="11" t="s">
        <v>895</v>
      </c>
      <c r="R2299">
        <v>994</v>
      </c>
      <c r="V2299"/>
      <c r="W2299">
        <v>37.451262056228202</v>
      </c>
      <c r="Y2299">
        <v>9746</v>
      </c>
      <c r="Z2299">
        <v>6.9</v>
      </c>
      <c r="AA2299">
        <v>365</v>
      </c>
      <c r="AQ2299" t="s">
        <v>925</v>
      </c>
      <c r="AU2299">
        <v>90</v>
      </c>
    </row>
    <row r="2300" spans="1:47" x14ac:dyDescent="0.25">
      <c r="A2300" s="2" t="s">
        <v>222</v>
      </c>
      <c r="B2300" s="31">
        <v>41639</v>
      </c>
      <c r="C2300" s="11" t="s">
        <v>910</v>
      </c>
      <c r="R2300">
        <v>610</v>
      </c>
      <c r="V2300"/>
      <c r="W2300">
        <v>27.167235494880501</v>
      </c>
      <c r="Y2300">
        <v>7325</v>
      </c>
      <c r="Z2300">
        <v>8.6999999999999993</v>
      </c>
      <c r="AA2300">
        <v>199</v>
      </c>
      <c r="AQ2300" t="s">
        <v>925</v>
      </c>
      <c r="AU2300">
        <v>90</v>
      </c>
    </row>
    <row r="2301" spans="1:47" x14ac:dyDescent="0.25">
      <c r="A2301" s="2" t="s">
        <v>220</v>
      </c>
      <c r="B2301" s="31">
        <v>41639</v>
      </c>
      <c r="C2301" s="11" t="s">
        <v>910</v>
      </c>
      <c r="R2301">
        <v>787</v>
      </c>
      <c r="V2301"/>
      <c r="W2301">
        <v>34.2661336379212</v>
      </c>
      <c r="Y2301">
        <v>8755</v>
      </c>
      <c r="Z2301">
        <v>7.5</v>
      </c>
      <c r="AA2301">
        <v>300</v>
      </c>
      <c r="AQ2301" t="s">
        <v>925</v>
      </c>
      <c r="AU2301">
        <v>90</v>
      </c>
    </row>
    <row r="2302" spans="1:47" x14ac:dyDescent="0.25">
      <c r="A2302" s="2" t="s">
        <v>225</v>
      </c>
      <c r="B2302" s="31">
        <v>42004</v>
      </c>
      <c r="C2302" s="11" t="s">
        <v>895</v>
      </c>
      <c r="R2302">
        <v>1437</v>
      </c>
      <c r="V2302"/>
      <c r="W2302">
        <v>34.589800443458998</v>
      </c>
      <c r="Y2302">
        <v>13530</v>
      </c>
      <c r="Z2302">
        <v>8.6999999999999993</v>
      </c>
      <c r="AA2302">
        <v>468</v>
      </c>
      <c r="AQ2302" t="s">
        <v>925</v>
      </c>
      <c r="AU2302">
        <v>90</v>
      </c>
    </row>
    <row r="2303" spans="1:47" x14ac:dyDescent="0.25">
      <c r="A2303" s="2" t="s">
        <v>223</v>
      </c>
      <c r="B2303" s="31">
        <v>42004</v>
      </c>
      <c r="C2303" s="11" t="s">
        <v>895</v>
      </c>
      <c r="R2303">
        <v>1784</v>
      </c>
      <c r="V2303"/>
      <c r="W2303">
        <v>39.907038512616197</v>
      </c>
      <c r="Y2303">
        <v>15060</v>
      </c>
      <c r="Z2303">
        <v>7.6</v>
      </c>
      <c r="AA2303">
        <v>601</v>
      </c>
      <c r="AQ2303" t="s">
        <v>925</v>
      </c>
      <c r="AU2303">
        <v>90</v>
      </c>
    </row>
    <row r="2304" spans="1:47" x14ac:dyDescent="0.25">
      <c r="A2304" s="2" t="s">
        <v>226</v>
      </c>
      <c r="B2304" s="31">
        <v>42004</v>
      </c>
      <c r="C2304" s="11" t="s">
        <v>910</v>
      </c>
      <c r="R2304">
        <v>1392</v>
      </c>
      <c r="V2304"/>
      <c r="W2304">
        <v>35.587489433643299</v>
      </c>
      <c r="Y2304">
        <v>11830</v>
      </c>
      <c r="Z2304">
        <v>10.3</v>
      </c>
      <c r="AA2304">
        <v>421</v>
      </c>
      <c r="AQ2304" t="s">
        <v>925</v>
      </c>
      <c r="AU2304">
        <v>90</v>
      </c>
    </row>
    <row r="2305" spans="1:47" x14ac:dyDescent="0.25">
      <c r="A2305" s="2" t="s">
        <v>224</v>
      </c>
      <c r="B2305" s="31">
        <v>42004</v>
      </c>
      <c r="C2305" s="11" t="s">
        <v>910</v>
      </c>
      <c r="R2305">
        <v>1408</v>
      </c>
      <c r="V2305"/>
      <c r="W2305">
        <v>37.192118226601004</v>
      </c>
      <c r="Y2305">
        <v>12180</v>
      </c>
      <c r="Z2305">
        <v>7.5</v>
      </c>
      <c r="AA2305">
        <v>453</v>
      </c>
      <c r="AQ2305" t="s">
        <v>925</v>
      </c>
      <c r="AU2305">
        <v>90</v>
      </c>
    </row>
    <row r="2306" spans="1:47" x14ac:dyDescent="0.25">
      <c r="A2306" s="2" t="s">
        <v>30</v>
      </c>
      <c r="B2306" s="31"/>
      <c r="C2306" s="11"/>
      <c r="R2306">
        <v>641.5</v>
      </c>
      <c r="V2306">
        <v>2.1000000000000001E-2</v>
      </c>
      <c r="W2306">
        <v>34.700000000000003</v>
      </c>
      <c r="X2306">
        <v>5.4</v>
      </c>
      <c r="Y2306">
        <v>7384.5</v>
      </c>
      <c r="Z2306">
        <v>12.2</v>
      </c>
      <c r="AA2306">
        <v>254.7</v>
      </c>
      <c r="AQ2306" t="s">
        <v>925</v>
      </c>
      <c r="AU2306">
        <v>90</v>
      </c>
    </row>
    <row r="2307" spans="1:47" x14ac:dyDescent="0.25">
      <c r="A2307" s="2" t="s">
        <v>31</v>
      </c>
      <c r="B2307" s="31"/>
      <c r="C2307" s="11"/>
      <c r="R2307">
        <v>521.70000000000005</v>
      </c>
      <c r="V2307">
        <v>2.4E-2</v>
      </c>
      <c r="W2307">
        <v>36.299999999999997</v>
      </c>
      <c r="X2307">
        <v>4.9000000000000004</v>
      </c>
      <c r="Y2307">
        <v>5706.2</v>
      </c>
      <c r="Z2307">
        <v>13.5</v>
      </c>
      <c r="AA2307">
        <v>207.2</v>
      </c>
      <c r="AQ2307" t="s">
        <v>925</v>
      </c>
      <c r="AU2307">
        <v>90</v>
      </c>
    </row>
    <row r="2308" spans="1:47" x14ac:dyDescent="0.25">
      <c r="A2308" s="2" t="s">
        <v>32</v>
      </c>
      <c r="B2308" s="31"/>
      <c r="C2308" s="11"/>
      <c r="Q2308">
        <v>5</v>
      </c>
      <c r="R2308">
        <v>624</v>
      </c>
      <c r="V2308">
        <v>1.7999999999999999E-2</v>
      </c>
      <c r="W2308">
        <v>30.4</v>
      </c>
      <c r="X2308">
        <v>3.5</v>
      </c>
      <c r="Y2308">
        <v>5734</v>
      </c>
      <c r="Z2308">
        <v>10.1</v>
      </c>
      <c r="AA2308">
        <v>197</v>
      </c>
      <c r="AQ2308" t="s">
        <v>925</v>
      </c>
      <c r="AU2308">
        <v>90</v>
      </c>
    </row>
    <row r="2309" spans="1:47" x14ac:dyDescent="0.25">
      <c r="A2309" s="2" t="s">
        <v>33</v>
      </c>
      <c r="B2309" s="31"/>
      <c r="C2309" s="11"/>
      <c r="Q2309">
        <v>6.3</v>
      </c>
      <c r="R2309">
        <v>690</v>
      </c>
      <c r="V2309">
        <v>0.02</v>
      </c>
      <c r="W2309">
        <v>30.5</v>
      </c>
      <c r="X2309">
        <v>4.5</v>
      </c>
      <c r="Y2309">
        <v>6474</v>
      </c>
      <c r="Z2309">
        <v>11.5</v>
      </c>
      <c r="AA2309">
        <v>224</v>
      </c>
      <c r="AQ2309" t="s">
        <v>925</v>
      </c>
      <c r="AU2309">
        <v>90</v>
      </c>
    </row>
    <row r="2310" spans="1:47" x14ac:dyDescent="0.25">
      <c r="A2310" s="2" t="s">
        <v>34</v>
      </c>
      <c r="B2310" s="31"/>
      <c r="C2310" s="11"/>
      <c r="Q2310">
        <v>7.5</v>
      </c>
      <c r="R2310">
        <v>735</v>
      </c>
      <c r="V2310">
        <v>2.3E-2</v>
      </c>
      <c r="W2310">
        <v>25.6</v>
      </c>
      <c r="X2310">
        <v>5.4</v>
      </c>
      <c r="Y2310">
        <v>9196</v>
      </c>
      <c r="Z2310">
        <v>13.1</v>
      </c>
      <c r="AA2310">
        <v>235</v>
      </c>
      <c r="AQ2310" t="s">
        <v>925</v>
      </c>
      <c r="AU2310">
        <v>90</v>
      </c>
    </row>
    <row r="2311" spans="1:47" x14ac:dyDescent="0.25">
      <c r="A2311" s="2" t="s">
        <v>42</v>
      </c>
      <c r="B2311" s="31"/>
      <c r="C2311" s="11"/>
      <c r="V2311">
        <v>1.66E-2</v>
      </c>
      <c r="X2311">
        <v>5.2789999999999999</v>
      </c>
      <c r="Z2311">
        <v>9.5</v>
      </c>
      <c r="AA2311">
        <v>318</v>
      </c>
      <c r="AQ2311" t="s">
        <v>925</v>
      </c>
      <c r="AU2311">
        <v>90</v>
      </c>
    </row>
    <row r="2312" spans="1:47" x14ac:dyDescent="0.25">
      <c r="A2312" s="2" t="s">
        <v>43</v>
      </c>
      <c r="B2312" s="31"/>
      <c r="C2312" s="11"/>
      <c r="V2312">
        <v>1.7299999999999999E-2</v>
      </c>
      <c r="X2312">
        <v>5.9169999999999998</v>
      </c>
      <c r="Z2312">
        <v>9.9</v>
      </c>
      <c r="AA2312">
        <v>342</v>
      </c>
      <c r="AQ2312" t="s">
        <v>925</v>
      </c>
      <c r="AU2312">
        <v>90</v>
      </c>
    </row>
    <row r="2313" spans="1:47" x14ac:dyDescent="0.25">
      <c r="A2313" s="2" t="s">
        <v>44</v>
      </c>
      <c r="B2313" s="31"/>
      <c r="C2313" s="11"/>
      <c r="V2313">
        <v>1.49E-2</v>
      </c>
      <c r="X2313">
        <v>4.1870000000000003</v>
      </c>
      <c r="Z2313">
        <v>8.6</v>
      </c>
      <c r="AA2313">
        <v>281</v>
      </c>
      <c r="AQ2313" t="s">
        <v>925</v>
      </c>
      <c r="AU2313">
        <v>90</v>
      </c>
    </row>
    <row r="2314" spans="1:47" x14ac:dyDescent="0.25">
      <c r="A2314" s="2" t="s">
        <v>45</v>
      </c>
      <c r="B2314" s="31"/>
      <c r="C2314" s="11"/>
      <c r="V2314">
        <v>2.06E-2</v>
      </c>
      <c r="X2314">
        <v>6.7569999999999997</v>
      </c>
      <c r="Z2314">
        <v>11.8</v>
      </c>
      <c r="AA2314">
        <v>328</v>
      </c>
      <c r="AQ2314" t="s">
        <v>925</v>
      </c>
      <c r="AU2314">
        <v>90</v>
      </c>
    </row>
    <row r="2315" spans="1:47" x14ac:dyDescent="0.25">
      <c r="A2315" s="2" t="s">
        <v>40</v>
      </c>
      <c r="B2315" s="31"/>
      <c r="C2315" s="11"/>
      <c r="V2315">
        <v>1.7600000000000001E-2</v>
      </c>
      <c r="X2315">
        <v>4.0129999999999999</v>
      </c>
      <c r="Z2315">
        <v>10.1</v>
      </c>
      <c r="AA2315">
        <v>228</v>
      </c>
      <c r="AQ2315" t="s">
        <v>925</v>
      </c>
      <c r="AU2315">
        <v>90</v>
      </c>
    </row>
    <row r="2316" spans="1:47" x14ac:dyDescent="0.25">
      <c r="A2316" s="2" t="s">
        <v>41</v>
      </c>
      <c r="B2316" s="31"/>
      <c r="C2316" s="11"/>
      <c r="V2316">
        <v>1.7600000000000001E-2</v>
      </c>
      <c r="X2316">
        <v>4.2060000000000004</v>
      </c>
      <c r="Z2316">
        <v>10.1</v>
      </c>
      <c r="AA2316">
        <v>239</v>
      </c>
      <c r="AQ2316" t="s">
        <v>925</v>
      </c>
      <c r="AU2316">
        <v>90</v>
      </c>
    </row>
    <row r="2317" spans="1:47" x14ac:dyDescent="0.25">
      <c r="A2317" s="2" t="s">
        <v>37</v>
      </c>
      <c r="B2317" s="31"/>
      <c r="C2317" s="11"/>
      <c r="V2317">
        <v>1.84E-2</v>
      </c>
      <c r="X2317">
        <v>2.99</v>
      </c>
      <c r="Z2317">
        <v>10.5</v>
      </c>
      <c r="AA2317">
        <v>160</v>
      </c>
      <c r="AQ2317" t="s">
        <v>925</v>
      </c>
      <c r="AU2317">
        <v>90</v>
      </c>
    </row>
    <row r="2318" spans="1:47" x14ac:dyDescent="0.25">
      <c r="A2318" s="2" t="s">
        <v>38</v>
      </c>
      <c r="B2318" s="31"/>
      <c r="C2318" s="11"/>
      <c r="V2318">
        <v>2.0400000000000001E-2</v>
      </c>
      <c r="X2318">
        <v>4.55</v>
      </c>
      <c r="Z2318">
        <v>11.6</v>
      </c>
      <c r="AA2318">
        <v>220</v>
      </c>
      <c r="AQ2318" t="s">
        <v>925</v>
      </c>
      <c r="AU2318">
        <v>90</v>
      </c>
    </row>
    <row r="2319" spans="1:47" x14ac:dyDescent="0.25">
      <c r="A2319" s="2" t="s">
        <v>35</v>
      </c>
      <c r="B2319" s="31"/>
      <c r="C2319" s="11"/>
      <c r="Q2319">
        <v>3.7</v>
      </c>
      <c r="R2319">
        <v>388</v>
      </c>
      <c r="V2319">
        <v>1.66E-2</v>
      </c>
      <c r="W2319">
        <v>38.5</v>
      </c>
      <c r="X2319">
        <v>2.66</v>
      </c>
      <c r="Y2319">
        <v>4155</v>
      </c>
      <c r="Z2319">
        <v>9.5</v>
      </c>
      <c r="AA2319">
        <v>160</v>
      </c>
      <c r="AQ2319" t="s">
        <v>925</v>
      </c>
      <c r="AU2319">
        <v>90</v>
      </c>
    </row>
    <row r="2320" spans="1:47" x14ac:dyDescent="0.25">
      <c r="A2320" s="2" t="s">
        <v>36</v>
      </c>
      <c r="B2320" s="31"/>
      <c r="C2320" s="11"/>
      <c r="V2320">
        <v>1.8200000000000001E-2</v>
      </c>
      <c r="W2320">
        <v>32.1</v>
      </c>
      <c r="X2320">
        <v>3.82</v>
      </c>
      <c r="Y2320">
        <v>6542.2</v>
      </c>
      <c r="Z2320">
        <v>10.4</v>
      </c>
      <c r="AA2320">
        <v>210</v>
      </c>
      <c r="AQ2320" t="s">
        <v>925</v>
      </c>
      <c r="AU2320">
        <v>90</v>
      </c>
    </row>
    <row r="2321" spans="1:47" x14ac:dyDescent="0.25">
      <c r="A2321" s="2" t="s">
        <v>39</v>
      </c>
      <c r="B2321" s="31"/>
      <c r="C2321" s="11"/>
      <c r="R2321">
        <v>773.7</v>
      </c>
      <c r="V2321"/>
      <c r="Y2321">
        <v>9857</v>
      </c>
      <c r="AA2321">
        <v>322.8</v>
      </c>
      <c r="AQ2321" t="s">
        <v>925</v>
      </c>
      <c r="AU2321">
        <v>90</v>
      </c>
    </row>
    <row r="2322" spans="1:47" x14ac:dyDescent="0.25">
      <c r="A2322" s="2" t="s">
        <v>26</v>
      </c>
      <c r="B2322" s="31"/>
      <c r="C2322" s="11"/>
      <c r="V2322">
        <v>1.9400000000000001E-2</v>
      </c>
      <c r="W2322">
        <v>34.299999999999997</v>
      </c>
      <c r="X2322">
        <v>3.3</v>
      </c>
      <c r="Y2322">
        <v>4956.2</v>
      </c>
      <c r="Z2322">
        <v>11.1</v>
      </c>
      <c r="AA2322">
        <v>170</v>
      </c>
      <c r="AQ2322" t="s">
        <v>925</v>
      </c>
      <c r="AU2322">
        <v>90</v>
      </c>
    </row>
    <row r="2323" spans="1:47" x14ac:dyDescent="0.25">
      <c r="A2323" s="2" t="s">
        <v>27</v>
      </c>
      <c r="B2323" s="31"/>
      <c r="C2323" s="11"/>
      <c r="V2323">
        <v>1.9199999999999998E-2</v>
      </c>
      <c r="W2323">
        <v>32.799999999999997</v>
      </c>
      <c r="X2323">
        <v>4.8</v>
      </c>
      <c r="Y2323">
        <v>7621.9</v>
      </c>
      <c r="Z2323">
        <v>11</v>
      </c>
      <c r="AA2323">
        <v>250</v>
      </c>
      <c r="AQ2323" t="s">
        <v>925</v>
      </c>
      <c r="AU2323">
        <v>90</v>
      </c>
    </row>
    <row r="2324" spans="1:47" x14ac:dyDescent="0.25">
      <c r="A2324" s="2" t="s">
        <v>28</v>
      </c>
      <c r="B2324" s="31"/>
      <c r="C2324" s="11"/>
      <c r="V2324">
        <v>2.35E-2</v>
      </c>
      <c r="W2324">
        <v>31.7</v>
      </c>
      <c r="X2324">
        <v>5.4</v>
      </c>
      <c r="Y2324">
        <v>7255.5</v>
      </c>
      <c r="Z2324">
        <v>13.4</v>
      </c>
      <c r="AA2324">
        <v>230</v>
      </c>
      <c r="AQ2324" t="s">
        <v>925</v>
      </c>
      <c r="AU2324">
        <v>90</v>
      </c>
    </row>
    <row r="2325" spans="1:47" x14ac:dyDescent="0.25">
      <c r="A2325" s="2" t="s">
        <v>29</v>
      </c>
      <c r="B2325" s="31"/>
      <c r="C2325" s="11"/>
      <c r="V2325">
        <v>2.4199999999999999E-2</v>
      </c>
      <c r="W2325">
        <v>31.6</v>
      </c>
      <c r="X2325">
        <v>6.3</v>
      </c>
      <c r="Y2325">
        <v>8227.7999999999993</v>
      </c>
      <c r="Z2325">
        <v>13.8</v>
      </c>
      <c r="AA2325">
        <v>260</v>
      </c>
      <c r="AQ2325" t="s">
        <v>925</v>
      </c>
      <c r="AU2325">
        <v>90</v>
      </c>
    </row>
    <row r="2326" spans="1:47" x14ac:dyDescent="0.25">
      <c r="A2326" s="2" t="s">
        <v>130</v>
      </c>
      <c r="B2326" s="31">
        <v>30566</v>
      </c>
      <c r="C2326" s="11"/>
      <c r="R2326">
        <v>45</v>
      </c>
      <c r="V2326"/>
    </row>
    <row r="2327" spans="1:47" x14ac:dyDescent="0.25">
      <c r="A2327" s="2" t="s">
        <v>130</v>
      </c>
      <c r="B2327" s="31">
        <v>30610</v>
      </c>
      <c r="C2327" s="11"/>
      <c r="R2327">
        <v>480</v>
      </c>
      <c r="V2327"/>
    </row>
    <row r="2328" spans="1:47" x14ac:dyDescent="0.25">
      <c r="A2328" s="2" t="s">
        <v>130</v>
      </c>
      <c r="B2328" s="31">
        <v>30650</v>
      </c>
      <c r="C2328" s="11"/>
      <c r="R2328">
        <v>590</v>
      </c>
      <c r="V2328">
        <v>2.06E-2</v>
      </c>
      <c r="W2328">
        <v>27.7</v>
      </c>
      <c r="X2328">
        <v>6.1</v>
      </c>
      <c r="Y2328">
        <v>8221.1</v>
      </c>
      <c r="Z2328">
        <v>11.7</v>
      </c>
      <c r="AA2328">
        <v>296</v>
      </c>
      <c r="AQ2328" t="s">
        <v>925</v>
      </c>
      <c r="AU2328">
        <v>90</v>
      </c>
    </row>
    <row r="2329" spans="1:47" x14ac:dyDescent="0.25">
      <c r="A2329" s="2" t="s">
        <v>131</v>
      </c>
      <c r="B2329" s="31">
        <v>30566</v>
      </c>
      <c r="C2329" s="11"/>
      <c r="R2329">
        <v>65</v>
      </c>
      <c r="V2329"/>
    </row>
    <row r="2330" spans="1:47" x14ac:dyDescent="0.25">
      <c r="A2330" s="2" t="s">
        <v>131</v>
      </c>
      <c r="B2330" s="31">
        <v>30610</v>
      </c>
      <c r="C2330" s="11"/>
      <c r="R2330">
        <v>590</v>
      </c>
      <c r="V2330"/>
    </row>
    <row r="2331" spans="1:47" x14ac:dyDescent="0.25">
      <c r="A2331" s="2" t="s">
        <v>131</v>
      </c>
      <c r="B2331" s="31">
        <v>30650</v>
      </c>
      <c r="C2331" s="11"/>
      <c r="R2331">
        <v>580</v>
      </c>
      <c r="V2331">
        <v>2.0400000000000001E-2</v>
      </c>
      <c r="W2331">
        <v>30.9</v>
      </c>
      <c r="X2331">
        <v>5.7</v>
      </c>
      <c r="Y2331">
        <v>8114.9</v>
      </c>
      <c r="Z2331">
        <v>11.6</v>
      </c>
      <c r="AA2331">
        <v>280</v>
      </c>
      <c r="AQ2331" t="s">
        <v>925</v>
      </c>
      <c r="AU2331">
        <v>90</v>
      </c>
    </row>
    <row r="2332" spans="1:47" x14ac:dyDescent="0.25">
      <c r="A2332" s="2" t="s">
        <v>134</v>
      </c>
      <c r="B2332" s="31">
        <v>30566</v>
      </c>
      <c r="C2332" s="11"/>
      <c r="R2332">
        <v>200</v>
      </c>
      <c r="V2332"/>
    </row>
    <row r="2333" spans="1:47" x14ac:dyDescent="0.25">
      <c r="A2333" s="2" t="s">
        <v>134</v>
      </c>
      <c r="B2333" s="31">
        <v>30610</v>
      </c>
      <c r="C2333" s="11"/>
      <c r="R2333">
        <v>870</v>
      </c>
      <c r="V2333"/>
    </row>
    <row r="2334" spans="1:47" x14ac:dyDescent="0.25">
      <c r="A2334" s="2" t="s">
        <v>134</v>
      </c>
      <c r="B2334" s="31">
        <v>30650</v>
      </c>
      <c r="C2334" s="11"/>
      <c r="R2334">
        <v>820</v>
      </c>
      <c r="V2334">
        <v>2.52E-2</v>
      </c>
      <c r="W2334">
        <v>22.7</v>
      </c>
      <c r="X2334">
        <v>8</v>
      </c>
      <c r="Y2334">
        <v>10786.68</v>
      </c>
      <c r="Z2334">
        <v>14.3</v>
      </c>
      <c r="AA2334">
        <v>318</v>
      </c>
      <c r="AQ2334" t="s">
        <v>925</v>
      </c>
      <c r="AU2334">
        <v>90</v>
      </c>
    </row>
    <row r="2335" spans="1:47" x14ac:dyDescent="0.25">
      <c r="A2335" s="2" t="s">
        <v>132</v>
      </c>
      <c r="B2335" s="31">
        <v>30566</v>
      </c>
      <c r="C2335" s="11"/>
      <c r="R2335">
        <v>115</v>
      </c>
      <c r="V2335"/>
    </row>
    <row r="2336" spans="1:47" x14ac:dyDescent="0.25">
      <c r="A2336" s="2" t="s">
        <v>132</v>
      </c>
      <c r="B2336" s="31">
        <v>30610</v>
      </c>
      <c r="C2336" s="11"/>
      <c r="R2336">
        <v>670</v>
      </c>
      <c r="V2336"/>
    </row>
    <row r="2337" spans="1:47" x14ac:dyDescent="0.25">
      <c r="A2337" s="2" t="s">
        <v>132</v>
      </c>
      <c r="B2337" s="31">
        <v>30650</v>
      </c>
      <c r="C2337" s="11"/>
      <c r="R2337">
        <v>730</v>
      </c>
      <c r="V2337">
        <v>1.83E-2</v>
      </c>
      <c r="W2337">
        <v>21.7</v>
      </c>
      <c r="X2337">
        <v>6</v>
      </c>
      <c r="Y2337">
        <v>11694.5</v>
      </c>
      <c r="Z2337">
        <v>10.4</v>
      </c>
      <c r="AA2337">
        <v>328</v>
      </c>
      <c r="AQ2337" t="s">
        <v>925</v>
      </c>
      <c r="AU2337">
        <v>90</v>
      </c>
    </row>
    <row r="2338" spans="1:47" x14ac:dyDescent="0.25">
      <c r="A2338" s="2" t="s">
        <v>133</v>
      </c>
      <c r="B2338" s="31">
        <v>30566</v>
      </c>
      <c r="C2338" s="11"/>
      <c r="R2338">
        <v>125</v>
      </c>
      <c r="V2338"/>
    </row>
    <row r="2339" spans="1:47" x14ac:dyDescent="0.25">
      <c r="A2339" s="2" t="s">
        <v>133</v>
      </c>
      <c r="B2339" s="31">
        <v>30610</v>
      </c>
      <c r="C2339" s="11"/>
      <c r="R2339">
        <v>820</v>
      </c>
      <c r="V2339"/>
    </row>
    <row r="2340" spans="1:47" x14ac:dyDescent="0.25">
      <c r="A2340" s="2" t="s">
        <v>133</v>
      </c>
      <c r="B2340" s="31">
        <v>30650</v>
      </c>
      <c r="C2340" s="11"/>
      <c r="R2340">
        <v>750</v>
      </c>
      <c r="V2340">
        <v>2.1399999999999999E-2</v>
      </c>
      <c r="W2340">
        <v>24.5</v>
      </c>
      <c r="X2340">
        <v>7.1</v>
      </c>
      <c r="Y2340">
        <v>10901.3</v>
      </c>
      <c r="Z2340">
        <v>12.2</v>
      </c>
      <c r="AA2340">
        <v>332</v>
      </c>
      <c r="AQ2340" t="s">
        <v>925</v>
      </c>
      <c r="AU2340">
        <v>90</v>
      </c>
    </row>
    <row r="2341" spans="1:47" x14ac:dyDescent="0.25">
      <c r="A2341" s="2" t="s">
        <v>135</v>
      </c>
      <c r="B2341" s="31">
        <v>30566</v>
      </c>
      <c r="C2341" s="11"/>
      <c r="R2341">
        <v>20</v>
      </c>
      <c r="V2341"/>
    </row>
    <row r="2342" spans="1:47" x14ac:dyDescent="0.25">
      <c r="A2342" s="2" t="s">
        <v>135</v>
      </c>
      <c r="B2342" s="31">
        <v>30610</v>
      </c>
      <c r="C2342" s="11"/>
      <c r="R2342">
        <v>230</v>
      </c>
      <c r="V2342"/>
    </row>
    <row r="2343" spans="1:47" x14ac:dyDescent="0.25">
      <c r="A2343" s="2" t="s">
        <v>135</v>
      </c>
      <c r="B2343" s="31">
        <v>30650</v>
      </c>
      <c r="C2343" s="11"/>
      <c r="R2343">
        <v>240</v>
      </c>
      <c r="V2343">
        <v>1.67E-2</v>
      </c>
      <c r="W2343">
        <v>26.6</v>
      </c>
      <c r="X2343">
        <v>2</v>
      </c>
      <c r="Y2343">
        <v>3717.8</v>
      </c>
      <c r="Z2343">
        <v>9.5</v>
      </c>
      <c r="AA2343">
        <v>120</v>
      </c>
      <c r="AQ2343" t="s">
        <v>925</v>
      </c>
      <c r="AU2343">
        <v>90</v>
      </c>
    </row>
    <row r="2344" spans="1:47" x14ac:dyDescent="0.25">
      <c r="A2344" s="2" t="s">
        <v>136</v>
      </c>
      <c r="B2344" s="31">
        <v>30566</v>
      </c>
      <c r="C2344" s="11"/>
      <c r="R2344">
        <v>35</v>
      </c>
      <c r="V2344"/>
    </row>
    <row r="2345" spans="1:47" x14ac:dyDescent="0.25">
      <c r="A2345" s="2" t="s">
        <v>136</v>
      </c>
      <c r="B2345" s="31">
        <v>30610</v>
      </c>
      <c r="C2345" s="11"/>
      <c r="R2345">
        <v>360</v>
      </c>
      <c r="V2345"/>
    </row>
    <row r="2346" spans="1:47" x14ac:dyDescent="0.25">
      <c r="A2346" s="2" t="s">
        <v>136</v>
      </c>
      <c r="B2346" s="31">
        <v>30650</v>
      </c>
      <c r="C2346" s="11"/>
      <c r="R2346">
        <v>320</v>
      </c>
      <c r="V2346">
        <v>1.7399999999999999E-2</v>
      </c>
      <c r="W2346">
        <v>27.2</v>
      </c>
      <c r="X2346">
        <v>2.9</v>
      </c>
      <c r="Y2346">
        <v>5286.9</v>
      </c>
      <c r="Z2346">
        <v>9.8000000000000007</v>
      </c>
      <c r="AA2346">
        <v>167</v>
      </c>
      <c r="AQ2346" t="s">
        <v>925</v>
      </c>
      <c r="AU2346">
        <v>90</v>
      </c>
    </row>
    <row r="2347" spans="1:47" x14ac:dyDescent="0.25">
      <c r="A2347" s="2" t="s">
        <v>139</v>
      </c>
      <c r="B2347" s="31">
        <v>30566</v>
      </c>
      <c r="C2347" s="11"/>
      <c r="R2347">
        <v>105</v>
      </c>
      <c r="V2347"/>
    </row>
    <row r="2348" spans="1:47" x14ac:dyDescent="0.25">
      <c r="A2348" s="2" t="s">
        <v>139</v>
      </c>
      <c r="B2348" s="31">
        <v>30610</v>
      </c>
      <c r="C2348" s="11"/>
      <c r="R2348">
        <v>640</v>
      </c>
      <c r="V2348"/>
    </row>
    <row r="2349" spans="1:47" x14ac:dyDescent="0.25">
      <c r="A2349" s="2" t="s">
        <v>139</v>
      </c>
      <c r="B2349" s="31">
        <v>30650</v>
      </c>
      <c r="C2349" s="11"/>
      <c r="R2349">
        <v>600</v>
      </c>
      <c r="V2349">
        <v>1.8800000000000001E-2</v>
      </c>
      <c r="W2349">
        <v>27</v>
      </c>
      <c r="X2349">
        <v>6.1</v>
      </c>
      <c r="Y2349">
        <v>8349.2999999999993</v>
      </c>
      <c r="Z2349">
        <v>10.6</v>
      </c>
      <c r="AA2349">
        <v>325</v>
      </c>
      <c r="AQ2349" t="s">
        <v>925</v>
      </c>
      <c r="AU2349">
        <v>90</v>
      </c>
    </row>
    <row r="2350" spans="1:47" x14ac:dyDescent="0.25">
      <c r="A2350" s="2" t="s">
        <v>137</v>
      </c>
      <c r="B2350" s="31">
        <v>30566</v>
      </c>
      <c r="C2350" s="11"/>
      <c r="R2350">
        <v>50</v>
      </c>
      <c r="V2350"/>
    </row>
    <row r="2351" spans="1:47" x14ac:dyDescent="0.25">
      <c r="A2351" s="2" t="s">
        <v>137</v>
      </c>
      <c r="B2351" s="31">
        <v>30610</v>
      </c>
      <c r="C2351" s="11"/>
      <c r="R2351">
        <v>440</v>
      </c>
      <c r="V2351"/>
    </row>
    <row r="2352" spans="1:47" x14ac:dyDescent="0.25">
      <c r="A2352" s="2" t="s">
        <v>137</v>
      </c>
      <c r="B2352" s="31">
        <v>30650</v>
      </c>
      <c r="C2352" s="11"/>
      <c r="R2352">
        <v>390</v>
      </c>
      <c r="V2352">
        <v>1.83E-2</v>
      </c>
      <c r="W2352">
        <v>28.5</v>
      </c>
      <c r="X2352">
        <v>3.7</v>
      </c>
      <c r="Y2352">
        <v>6170.5</v>
      </c>
      <c r="Z2352">
        <v>10.4</v>
      </c>
      <c r="AA2352">
        <v>202</v>
      </c>
      <c r="AQ2352" t="s">
        <v>925</v>
      </c>
      <c r="AU2352">
        <v>90</v>
      </c>
    </row>
    <row r="2353" spans="1:47" x14ac:dyDescent="0.25">
      <c r="A2353" s="2" t="s">
        <v>138</v>
      </c>
      <c r="B2353" s="31">
        <v>30566</v>
      </c>
      <c r="C2353" s="11"/>
      <c r="R2353">
        <v>65</v>
      </c>
      <c r="V2353"/>
    </row>
    <row r="2354" spans="1:47" x14ac:dyDescent="0.25">
      <c r="A2354" s="2" t="s">
        <v>138</v>
      </c>
      <c r="B2354" s="31">
        <v>30610</v>
      </c>
      <c r="C2354" s="11"/>
      <c r="R2354">
        <v>470</v>
      </c>
      <c r="V2354"/>
    </row>
    <row r="2355" spans="1:47" x14ac:dyDescent="0.25">
      <c r="A2355" s="2" t="s">
        <v>138</v>
      </c>
      <c r="B2355" s="31">
        <v>30650</v>
      </c>
      <c r="C2355" s="11"/>
      <c r="R2355">
        <v>520</v>
      </c>
      <c r="V2355">
        <v>1.8700000000000001E-2</v>
      </c>
      <c r="W2355">
        <v>27.5</v>
      </c>
      <c r="X2355">
        <v>4.7</v>
      </c>
      <c r="Y2355">
        <v>7501</v>
      </c>
      <c r="Z2355">
        <v>10.6</v>
      </c>
      <c r="AA2355">
        <v>251</v>
      </c>
      <c r="AQ2355" t="s">
        <v>925</v>
      </c>
      <c r="AU2355">
        <v>90</v>
      </c>
    </row>
    <row r="2356" spans="1:47" x14ac:dyDescent="0.25">
      <c r="A2356" s="2" t="s">
        <v>212</v>
      </c>
      <c r="B2356" s="31">
        <v>37061</v>
      </c>
      <c r="C2356" s="11"/>
      <c r="V2356"/>
    </row>
    <row r="2357" spans="1:47" x14ac:dyDescent="0.25">
      <c r="A2357" s="2" t="s">
        <v>212</v>
      </c>
      <c r="B2357" s="31">
        <v>37062</v>
      </c>
      <c r="C2357" s="11"/>
      <c r="V2357"/>
    </row>
    <row r="2358" spans="1:47" x14ac:dyDescent="0.25">
      <c r="A2358" s="2" t="s">
        <v>212</v>
      </c>
      <c r="B2358" s="31">
        <v>37063</v>
      </c>
      <c r="C2358" s="11"/>
      <c r="V2358"/>
    </row>
    <row r="2359" spans="1:47" x14ac:dyDescent="0.25">
      <c r="A2359" s="2" t="s">
        <v>212</v>
      </c>
      <c r="B2359" s="31">
        <v>37064</v>
      </c>
      <c r="C2359" s="11"/>
      <c r="V2359"/>
    </row>
    <row r="2360" spans="1:47" x14ac:dyDescent="0.25">
      <c r="A2360" s="2" t="s">
        <v>212</v>
      </c>
      <c r="B2360" s="31">
        <v>37065</v>
      </c>
      <c r="C2360" s="11"/>
      <c r="V2360"/>
    </row>
    <row r="2361" spans="1:47" x14ac:dyDescent="0.25">
      <c r="A2361" s="2" t="s">
        <v>212</v>
      </c>
      <c r="B2361" s="31">
        <v>37066</v>
      </c>
      <c r="C2361" s="11"/>
      <c r="V2361"/>
    </row>
    <row r="2362" spans="1:47" x14ac:dyDescent="0.25">
      <c r="A2362" s="2" t="s">
        <v>212</v>
      </c>
      <c r="B2362" s="31">
        <v>37067</v>
      </c>
      <c r="C2362" s="11"/>
      <c r="V2362"/>
    </row>
    <row r="2363" spans="1:47" x14ac:dyDescent="0.25">
      <c r="A2363" s="2" t="s">
        <v>212</v>
      </c>
      <c r="B2363" s="31">
        <v>37068</v>
      </c>
      <c r="C2363" s="11"/>
      <c r="E2363">
        <v>904.78270880573803</v>
      </c>
      <c r="G2363">
        <v>0.46336650178340999</v>
      </c>
      <c r="H2363">
        <v>0.52871179953828895</v>
      </c>
      <c r="I2363">
        <v>0.54485817589700702</v>
      </c>
      <c r="J2363">
        <v>0.52897094450766602</v>
      </c>
      <c r="K2363">
        <v>0.51462622600062802</v>
      </c>
      <c r="L2363">
        <v>0.54345742022487398</v>
      </c>
      <c r="M2363">
        <v>0.50275464008076498</v>
      </c>
      <c r="N2363">
        <v>0.46624444147805399</v>
      </c>
      <c r="O2363">
        <v>0.43092339451799899</v>
      </c>
      <c r="V2363"/>
    </row>
    <row r="2364" spans="1:47" x14ac:dyDescent="0.25">
      <c r="A2364" s="2" t="s">
        <v>212</v>
      </c>
      <c r="B2364" s="31">
        <v>37069</v>
      </c>
      <c r="C2364" s="11"/>
      <c r="V2364"/>
    </row>
    <row r="2365" spans="1:47" x14ac:dyDescent="0.25">
      <c r="A2365" s="2" t="s">
        <v>212</v>
      </c>
      <c r="B2365" s="31">
        <v>37070</v>
      </c>
      <c r="C2365" s="11"/>
      <c r="V2365"/>
    </row>
    <row r="2366" spans="1:47" x14ac:dyDescent="0.25">
      <c r="A2366" s="2" t="s">
        <v>212</v>
      </c>
      <c r="B2366" s="31">
        <v>37071</v>
      </c>
      <c r="C2366" s="11"/>
      <c r="V2366"/>
    </row>
    <row r="2367" spans="1:47" x14ac:dyDescent="0.25">
      <c r="A2367" s="2" t="s">
        <v>212</v>
      </c>
      <c r="B2367" s="31">
        <v>37072</v>
      </c>
      <c r="C2367" s="11"/>
      <c r="V2367"/>
    </row>
    <row r="2368" spans="1:47" x14ac:dyDescent="0.25">
      <c r="A2368" s="2" t="s">
        <v>212</v>
      </c>
      <c r="B2368" s="31">
        <v>37073</v>
      </c>
      <c r="C2368" s="11"/>
      <c r="V2368"/>
    </row>
    <row r="2369" spans="1:22" x14ac:dyDescent="0.25">
      <c r="A2369" s="2" t="s">
        <v>212</v>
      </c>
      <c r="B2369" s="31">
        <v>37074</v>
      </c>
      <c r="C2369" s="11"/>
      <c r="V2369"/>
    </row>
    <row r="2370" spans="1:22" x14ac:dyDescent="0.25">
      <c r="A2370" s="2" t="s">
        <v>212</v>
      </c>
      <c r="B2370" s="31">
        <v>37075</v>
      </c>
      <c r="C2370" s="11"/>
      <c r="V2370"/>
    </row>
    <row r="2371" spans="1:22" x14ac:dyDescent="0.25">
      <c r="A2371" s="2" t="s">
        <v>212</v>
      </c>
      <c r="B2371" s="31">
        <v>37076</v>
      </c>
      <c r="C2371" s="11"/>
      <c r="V2371"/>
    </row>
    <row r="2372" spans="1:22" x14ac:dyDescent="0.25">
      <c r="A2372" s="2" t="s">
        <v>212</v>
      </c>
      <c r="B2372" s="31">
        <v>37077</v>
      </c>
      <c r="C2372" s="11"/>
      <c r="V2372"/>
    </row>
    <row r="2373" spans="1:22" x14ac:dyDescent="0.25">
      <c r="A2373" s="2" t="s">
        <v>212</v>
      </c>
      <c r="B2373" s="31">
        <v>37078</v>
      </c>
      <c r="C2373" s="11"/>
      <c r="V2373"/>
    </row>
    <row r="2374" spans="1:22" x14ac:dyDescent="0.25">
      <c r="A2374" s="2" t="s">
        <v>212</v>
      </c>
      <c r="B2374" s="31">
        <v>37079</v>
      </c>
      <c r="C2374" s="11"/>
      <c r="V2374"/>
    </row>
    <row r="2375" spans="1:22" x14ac:dyDescent="0.25">
      <c r="A2375" s="2" t="s">
        <v>212</v>
      </c>
      <c r="B2375" s="31">
        <v>37080</v>
      </c>
      <c r="C2375" s="11"/>
      <c r="V2375"/>
    </row>
    <row r="2376" spans="1:22" x14ac:dyDescent="0.25">
      <c r="A2376" s="2" t="s">
        <v>212</v>
      </c>
      <c r="B2376" s="31">
        <v>37081</v>
      </c>
      <c r="C2376" s="11"/>
      <c r="V2376"/>
    </row>
    <row r="2377" spans="1:22" x14ac:dyDescent="0.25">
      <c r="A2377" s="2" t="s">
        <v>212</v>
      </c>
      <c r="B2377" s="31">
        <v>37082</v>
      </c>
      <c r="C2377" s="11"/>
      <c r="V2377"/>
    </row>
    <row r="2378" spans="1:22" x14ac:dyDescent="0.25">
      <c r="A2378" s="2" t="s">
        <v>212</v>
      </c>
      <c r="B2378" s="31">
        <v>37083</v>
      </c>
      <c r="C2378" s="11"/>
      <c r="V2378"/>
    </row>
    <row r="2379" spans="1:22" x14ac:dyDescent="0.25">
      <c r="A2379" s="2" t="s">
        <v>212</v>
      </c>
      <c r="B2379" s="31">
        <v>37084</v>
      </c>
      <c r="C2379" s="11"/>
      <c r="V2379"/>
    </row>
    <row r="2380" spans="1:22" x14ac:dyDescent="0.25">
      <c r="A2380" s="2" t="s">
        <v>212</v>
      </c>
      <c r="B2380" s="31">
        <v>37085</v>
      </c>
      <c r="C2380" s="11"/>
      <c r="V2380"/>
    </row>
    <row r="2381" spans="1:22" x14ac:dyDescent="0.25">
      <c r="A2381" s="2" t="s">
        <v>212</v>
      </c>
      <c r="B2381" s="31">
        <v>37086</v>
      </c>
      <c r="C2381" s="11"/>
      <c r="V2381"/>
    </row>
    <row r="2382" spans="1:22" x14ac:dyDescent="0.25">
      <c r="A2382" s="2" t="s">
        <v>212</v>
      </c>
      <c r="B2382" s="31">
        <v>37087</v>
      </c>
      <c r="C2382" s="11"/>
      <c r="V2382"/>
    </row>
    <row r="2383" spans="1:22" x14ac:dyDescent="0.25">
      <c r="A2383" s="2" t="s">
        <v>212</v>
      </c>
      <c r="B2383" s="31">
        <v>37088</v>
      </c>
      <c r="C2383" s="11"/>
      <c r="V2383"/>
    </row>
    <row r="2384" spans="1:22" x14ac:dyDescent="0.25">
      <c r="A2384" s="2" t="s">
        <v>212</v>
      </c>
      <c r="B2384" s="31">
        <v>37089</v>
      </c>
      <c r="C2384" s="11"/>
      <c r="V2384"/>
    </row>
    <row r="2385" spans="1:47" x14ac:dyDescent="0.25">
      <c r="A2385" s="2" t="s">
        <v>212</v>
      </c>
      <c r="B2385" s="31">
        <v>37090</v>
      </c>
      <c r="C2385" s="11"/>
      <c r="V2385"/>
    </row>
    <row r="2386" spans="1:47" x14ac:dyDescent="0.25">
      <c r="A2386" s="2" t="s">
        <v>212</v>
      </c>
      <c r="B2386" s="31">
        <v>37091</v>
      </c>
      <c r="C2386" s="11"/>
      <c r="V2386"/>
    </row>
    <row r="2387" spans="1:47" x14ac:dyDescent="0.25">
      <c r="A2387" s="2" t="s">
        <v>212</v>
      </c>
      <c r="B2387" s="31">
        <v>37092</v>
      </c>
      <c r="C2387" s="11"/>
      <c r="V2387"/>
    </row>
    <row r="2388" spans="1:47" x14ac:dyDescent="0.25">
      <c r="A2388" s="2" t="s">
        <v>212</v>
      </c>
      <c r="B2388" s="31">
        <v>37093</v>
      </c>
      <c r="C2388" s="11"/>
      <c r="V2388"/>
    </row>
    <row r="2389" spans="1:47" x14ac:dyDescent="0.25">
      <c r="A2389" s="2" t="s">
        <v>212</v>
      </c>
      <c r="B2389" s="31">
        <v>37094</v>
      </c>
      <c r="C2389" s="11"/>
      <c r="V2389"/>
    </row>
    <row r="2390" spans="1:47" x14ac:dyDescent="0.25">
      <c r="A2390" s="2" t="s">
        <v>212</v>
      </c>
      <c r="B2390" s="31">
        <v>37095</v>
      </c>
      <c r="C2390" s="11"/>
      <c r="V2390"/>
    </row>
    <row r="2391" spans="1:47" x14ac:dyDescent="0.25">
      <c r="A2391" s="2" t="s">
        <v>212</v>
      </c>
      <c r="B2391" s="31">
        <v>37096</v>
      </c>
      <c r="C2391" s="11"/>
      <c r="V2391"/>
    </row>
    <row r="2392" spans="1:47" x14ac:dyDescent="0.25">
      <c r="A2392" s="2" t="s">
        <v>212</v>
      </c>
      <c r="B2392" s="31">
        <v>37097</v>
      </c>
      <c r="C2392" s="11"/>
      <c r="E2392">
        <v>897.75645123572303</v>
      </c>
      <c r="G2392">
        <v>0.44612710192039101</v>
      </c>
      <c r="H2392">
        <v>0.52952518366686097</v>
      </c>
      <c r="I2392">
        <v>0.53790888791554603</v>
      </c>
      <c r="J2392">
        <v>0.52759201630554997</v>
      </c>
      <c r="K2392">
        <v>0.50656632179201799</v>
      </c>
      <c r="L2392">
        <v>0.53834621822054296</v>
      </c>
      <c r="M2392">
        <v>0.50228573792617603</v>
      </c>
      <c r="N2392">
        <v>0.46664457708616203</v>
      </c>
      <c r="O2392">
        <v>0.43378621134536599</v>
      </c>
      <c r="V2392"/>
    </row>
    <row r="2393" spans="1:47" x14ac:dyDescent="0.25">
      <c r="A2393" s="2" t="s">
        <v>212</v>
      </c>
      <c r="B2393" s="31">
        <v>37098</v>
      </c>
      <c r="C2393" s="11"/>
      <c r="D2393">
        <v>0.67387271575670304</v>
      </c>
      <c r="V2393"/>
    </row>
    <row r="2394" spans="1:47" x14ac:dyDescent="0.25">
      <c r="A2394" s="2" t="s">
        <v>212</v>
      </c>
      <c r="B2394" s="31">
        <v>37099</v>
      </c>
      <c r="C2394" s="11"/>
      <c r="D2394">
        <v>1.03516473081391</v>
      </c>
      <c r="V2394"/>
    </row>
    <row r="2395" spans="1:47" x14ac:dyDescent="0.25">
      <c r="A2395" s="2" t="s">
        <v>212</v>
      </c>
      <c r="B2395" s="31">
        <v>37100</v>
      </c>
      <c r="C2395" s="11"/>
      <c r="D2395">
        <v>1.72691370779235</v>
      </c>
      <c r="V2395"/>
    </row>
    <row r="2396" spans="1:47" x14ac:dyDescent="0.25">
      <c r="A2396" s="2" t="s">
        <v>212</v>
      </c>
      <c r="B2396" s="31">
        <v>37101</v>
      </c>
      <c r="C2396" s="11"/>
      <c r="D2396">
        <v>1.35865720903725</v>
      </c>
      <c r="V2396"/>
    </row>
    <row r="2397" spans="1:47" x14ac:dyDescent="0.25">
      <c r="A2397" s="2" t="s">
        <v>212</v>
      </c>
      <c r="B2397" s="31">
        <v>37102</v>
      </c>
      <c r="C2397" s="11"/>
      <c r="D2397">
        <v>1.30144485913431</v>
      </c>
      <c r="V2397"/>
    </row>
    <row r="2398" spans="1:47" x14ac:dyDescent="0.25">
      <c r="A2398" s="2" t="s">
        <v>212</v>
      </c>
      <c r="B2398" s="31">
        <v>37103</v>
      </c>
      <c r="C2398" s="11"/>
      <c r="D2398">
        <v>1.5454640980371701</v>
      </c>
      <c r="E2398">
        <v>936.55537238603995</v>
      </c>
      <c r="G2398">
        <v>0.51599831768576498</v>
      </c>
      <c r="H2398">
        <v>0.54256720218397203</v>
      </c>
      <c r="I2398">
        <v>0.55037263864340802</v>
      </c>
      <c r="J2398">
        <v>0.53493614691175795</v>
      </c>
      <c r="K2398">
        <v>0.52054159650691501</v>
      </c>
      <c r="L2398">
        <v>0.55307697682190504</v>
      </c>
      <c r="M2398">
        <v>0.54361362746165698</v>
      </c>
      <c r="N2398">
        <v>0.48395772090924</v>
      </c>
      <c r="O2398">
        <v>0.43771263480557798</v>
      </c>
      <c r="V2398"/>
    </row>
    <row r="2399" spans="1:47" x14ac:dyDescent="0.25">
      <c r="A2399" s="2" t="s">
        <v>212</v>
      </c>
      <c r="B2399" s="31">
        <v>37104</v>
      </c>
      <c r="C2399" s="11"/>
      <c r="D2399">
        <v>1.6451911048274599</v>
      </c>
      <c r="R2399">
        <v>9.5756172839506206</v>
      </c>
      <c r="V2399"/>
      <c r="AJ2399">
        <v>0.14380216049382699</v>
      </c>
      <c r="AU2399">
        <v>22</v>
      </c>
    </row>
    <row r="2400" spans="1:47" x14ac:dyDescent="0.25">
      <c r="A2400" s="2" t="s">
        <v>212</v>
      </c>
      <c r="B2400" s="31">
        <v>37105</v>
      </c>
      <c r="C2400" s="11"/>
      <c r="D2400">
        <v>1.50736162055171</v>
      </c>
      <c r="V2400"/>
    </row>
    <row r="2401" spans="1:22" x14ac:dyDescent="0.25">
      <c r="A2401" s="2" t="s">
        <v>212</v>
      </c>
      <c r="B2401" s="31">
        <v>37106</v>
      </c>
      <c r="C2401" s="11"/>
      <c r="D2401">
        <v>1.5218428191501601</v>
      </c>
      <c r="V2401"/>
    </row>
    <row r="2402" spans="1:22" x14ac:dyDescent="0.25">
      <c r="A2402" s="2" t="s">
        <v>212</v>
      </c>
      <c r="B2402" s="31">
        <v>37107</v>
      </c>
      <c r="C2402" s="11"/>
      <c r="D2402">
        <v>1.5188297393741901</v>
      </c>
      <c r="V2402"/>
    </row>
    <row r="2403" spans="1:22" x14ac:dyDescent="0.25">
      <c r="A2403" s="2" t="s">
        <v>212</v>
      </c>
      <c r="B2403" s="31">
        <v>37108</v>
      </c>
      <c r="C2403" s="11"/>
      <c r="D2403">
        <v>2.2268454522655001</v>
      </c>
      <c r="V2403"/>
    </row>
    <row r="2404" spans="1:22" x14ac:dyDescent="0.25">
      <c r="A2404" s="2" t="s">
        <v>212</v>
      </c>
      <c r="B2404" s="31">
        <v>37109</v>
      </c>
      <c r="C2404" s="11"/>
      <c r="D2404">
        <v>1.81269896667164</v>
      </c>
      <c r="V2404"/>
    </row>
    <row r="2405" spans="1:22" x14ac:dyDescent="0.25">
      <c r="A2405" s="2" t="s">
        <v>212</v>
      </c>
      <c r="B2405" s="31">
        <v>37110</v>
      </c>
      <c r="C2405" s="11"/>
      <c r="D2405">
        <v>1.7870748189880501</v>
      </c>
      <c r="V2405"/>
    </row>
    <row r="2406" spans="1:22" x14ac:dyDescent="0.25">
      <c r="A2406" s="2" t="s">
        <v>212</v>
      </c>
      <c r="B2406" s="31">
        <v>37111</v>
      </c>
      <c r="C2406" s="11"/>
      <c r="V2406"/>
    </row>
    <row r="2407" spans="1:22" x14ac:dyDescent="0.25">
      <c r="A2407" s="2" t="s">
        <v>212</v>
      </c>
      <c r="B2407" s="31">
        <v>37112</v>
      </c>
      <c r="C2407" s="11"/>
      <c r="V2407"/>
    </row>
    <row r="2408" spans="1:22" x14ac:dyDescent="0.25">
      <c r="A2408" s="2" t="s">
        <v>212</v>
      </c>
      <c r="B2408" s="31">
        <v>37113</v>
      </c>
      <c r="C2408" s="11"/>
      <c r="V2408"/>
    </row>
    <row r="2409" spans="1:22" x14ac:dyDescent="0.25">
      <c r="A2409" s="2" t="s">
        <v>212</v>
      </c>
      <c r="B2409" s="31">
        <v>37114</v>
      </c>
      <c r="C2409" s="11"/>
      <c r="V2409"/>
    </row>
    <row r="2410" spans="1:22" x14ac:dyDescent="0.25">
      <c r="A2410" s="2" t="s">
        <v>212</v>
      </c>
      <c r="B2410" s="31">
        <v>37115</v>
      </c>
      <c r="C2410" s="11"/>
      <c r="V2410"/>
    </row>
    <row r="2411" spans="1:22" x14ac:dyDescent="0.25">
      <c r="A2411" s="2" t="s">
        <v>212</v>
      </c>
      <c r="B2411" s="31">
        <v>37116</v>
      </c>
      <c r="C2411" s="11"/>
      <c r="V2411"/>
    </row>
    <row r="2412" spans="1:22" x14ac:dyDescent="0.25">
      <c r="A2412" s="2" t="s">
        <v>212</v>
      </c>
      <c r="B2412" s="31">
        <v>37117</v>
      </c>
      <c r="C2412" s="11"/>
      <c r="V2412"/>
    </row>
    <row r="2413" spans="1:22" x14ac:dyDescent="0.25">
      <c r="A2413" s="2" t="s">
        <v>212</v>
      </c>
      <c r="B2413" s="31">
        <v>37118</v>
      </c>
      <c r="C2413" s="11"/>
      <c r="V2413"/>
    </row>
    <row r="2414" spans="1:22" x14ac:dyDescent="0.25">
      <c r="A2414" s="2" t="s">
        <v>212</v>
      </c>
      <c r="B2414" s="31">
        <v>37119</v>
      </c>
      <c r="C2414" s="11"/>
      <c r="V2414"/>
    </row>
    <row r="2415" spans="1:22" x14ac:dyDescent="0.25">
      <c r="A2415" s="2" t="s">
        <v>212</v>
      </c>
      <c r="B2415" s="31">
        <v>37120</v>
      </c>
      <c r="C2415" s="11"/>
      <c r="D2415">
        <v>1.7397869493438201</v>
      </c>
      <c r="V2415"/>
    </row>
    <row r="2416" spans="1:22" x14ac:dyDescent="0.25">
      <c r="A2416" s="2" t="s">
        <v>212</v>
      </c>
      <c r="B2416" s="31">
        <v>37121</v>
      </c>
      <c r="C2416" s="11"/>
      <c r="D2416">
        <v>2.7803305540546601</v>
      </c>
      <c r="V2416"/>
    </row>
    <row r="2417" spans="1:47" x14ac:dyDescent="0.25">
      <c r="A2417" s="2" t="s">
        <v>212</v>
      </c>
      <c r="B2417" s="31">
        <v>37122</v>
      </c>
      <c r="C2417" s="11"/>
      <c r="D2417">
        <v>1.7091170744916599</v>
      </c>
      <c r="V2417"/>
    </row>
    <row r="2418" spans="1:47" x14ac:dyDescent="0.25">
      <c r="A2418" s="2" t="s">
        <v>212</v>
      </c>
      <c r="B2418" s="31">
        <v>37123</v>
      </c>
      <c r="C2418" s="11"/>
      <c r="D2418">
        <v>1.45355744823191</v>
      </c>
      <c r="V2418"/>
    </row>
    <row r="2419" spans="1:47" x14ac:dyDescent="0.25">
      <c r="A2419" s="2" t="s">
        <v>212</v>
      </c>
      <c r="B2419" s="31">
        <v>37124</v>
      </c>
      <c r="C2419" s="11"/>
      <c r="D2419">
        <v>1.3</v>
      </c>
      <c r="V2419"/>
    </row>
    <row r="2420" spans="1:47" x14ac:dyDescent="0.25">
      <c r="A2420" s="2" t="s">
        <v>212</v>
      </c>
      <c r="B2420" s="31">
        <v>37125</v>
      </c>
      <c r="C2420" s="11"/>
      <c r="D2420">
        <v>1.6</v>
      </c>
      <c r="V2420"/>
    </row>
    <row r="2421" spans="1:47" x14ac:dyDescent="0.25">
      <c r="A2421" s="2" t="s">
        <v>212</v>
      </c>
      <c r="B2421" s="31">
        <v>37126</v>
      </c>
      <c r="C2421" s="11"/>
      <c r="D2421">
        <v>1.82509483242702</v>
      </c>
      <c r="R2421">
        <v>76.3888888888889</v>
      </c>
      <c r="V2421"/>
      <c r="AJ2421">
        <v>0.95409122776148103</v>
      </c>
      <c r="AU2421">
        <v>28</v>
      </c>
    </row>
    <row r="2422" spans="1:47" x14ac:dyDescent="0.25">
      <c r="A2422" s="2" t="s">
        <v>212</v>
      </c>
      <c r="B2422" s="31">
        <v>37127</v>
      </c>
      <c r="C2422" s="11"/>
      <c r="D2422">
        <v>1.86652498294983</v>
      </c>
      <c r="E2422">
        <v>917.08209705901197</v>
      </c>
      <c r="G2422">
        <v>0.51961580866143997</v>
      </c>
      <c r="H2422">
        <v>0.54321630929966003</v>
      </c>
      <c r="I2422">
        <v>0.550913907041642</v>
      </c>
      <c r="J2422">
        <v>0.53011666279275704</v>
      </c>
      <c r="K2422">
        <v>0.52735824922219199</v>
      </c>
      <c r="L2422">
        <v>0.54973183641163303</v>
      </c>
      <c r="M2422">
        <v>0.48035779706697601</v>
      </c>
      <c r="N2422">
        <v>0.45473452662424901</v>
      </c>
      <c r="O2422">
        <v>0.42936538817450898</v>
      </c>
      <c r="V2422"/>
    </row>
    <row r="2423" spans="1:47" x14ac:dyDescent="0.25">
      <c r="A2423" s="2" t="s">
        <v>212</v>
      </c>
      <c r="B2423" s="31">
        <v>37128</v>
      </c>
      <c r="C2423" s="11"/>
      <c r="D2423">
        <v>1.83405740144881</v>
      </c>
      <c r="V2423"/>
    </row>
    <row r="2424" spans="1:47" x14ac:dyDescent="0.25">
      <c r="A2424" s="2" t="s">
        <v>212</v>
      </c>
      <c r="B2424" s="31">
        <v>37129</v>
      </c>
      <c r="C2424" s="11"/>
      <c r="D2424">
        <v>1.4905721512068899</v>
      </c>
      <c r="V2424"/>
    </row>
    <row r="2425" spans="1:47" x14ac:dyDescent="0.25">
      <c r="A2425" s="2" t="s">
        <v>212</v>
      </c>
      <c r="B2425" s="31">
        <v>37130</v>
      </c>
      <c r="C2425" s="11"/>
      <c r="D2425">
        <v>1.49097449784187</v>
      </c>
      <c r="V2425"/>
    </row>
    <row r="2426" spans="1:47" x14ac:dyDescent="0.25">
      <c r="A2426" s="2" t="s">
        <v>212</v>
      </c>
      <c r="B2426" s="31">
        <v>37131</v>
      </c>
      <c r="C2426" s="11"/>
      <c r="D2426">
        <v>2.06711132957318</v>
      </c>
      <c r="V2426"/>
    </row>
    <row r="2427" spans="1:47" x14ac:dyDescent="0.25">
      <c r="A2427" s="2" t="s">
        <v>212</v>
      </c>
      <c r="B2427" s="31">
        <v>37132</v>
      </c>
      <c r="C2427" s="11"/>
      <c r="D2427">
        <v>1.2566132018213101</v>
      </c>
      <c r="V2427"/>
    </row>
    <row r="2428" spans="1:47" x14ac:dyDescent="0.25">
      <c r="A2428" s="2" t="s">
        <v>212</v>
      </c>
      <c r="B2428" s="31">
        <v>37133</v>
      </c>
      <c r="C2428" s="11"/>
      <c r="D2428">
        <v>1.7094057615957201</v>
      </c>
      <c r="V2428"/>
    </row>
    <row r="2429" spans="1:47" x14ac:dyDescent="0.25">
      <c r="A2429" s="2" t="s">
        <v>212</v>
      </c>
      <c r="B2429" s="31">
        <v>37134</v>
      </c>
      <c r="C2429" s="11"/>
      <c r="D2429">
        <v>2.6645781568422899</v>
      </c>
      <c r="V2429"/>
    </row>
    <row r="2430" spans="1:47" x14ac:dyDescent="0.25">
      <c r="A2430" s="2" t="s">
        <v>212</v>
      </c>
      <c r="B2430" s="31">
        <v>37135</v>
      </c>
      <c r="C2430" s="11"/>
      <c r="D2430">
        <v>3.5702415711162598</v>
      </c>
      <c r="V2430"/>
    </row>
    <row r="2431" spans="1:47" x14ac:dyDescent="0.25">
      <c r="A2431" s="2" t="s">
        <v>212</v>
      </c>
      <c r="B2431" s="31">
        <v>37136</v>
      </c>
      <c r="C2431" s="11"/>
      <c r="D2431">
        <v>2.9726684453780301</v>
      </c>
      <c r="V2431"/>
    </row>
    <row r="2432" spans="1:47" x14ac:dyDescent="0.25">
      <c r="A2432" s="2" t="s">
        <v>212</v>
      </c>
      <c r="B2432" s="31">
        <v>37137</v>
      </c>
      <c r="C2432" s="11"/>
      <c r="D2432">
        <v>2.3734136900208398</v>
      </c>
      <c r="V2432"/>
    </row>
    <row r="2433" spans="1:22" x14ac:dyDescent="0.25">
      <c r="A2433" s="2" t="s">
        <v>212</v>
      </c>
      <c r="B2433" s="31">
        <v>37138</v>
      </c>
      <c r="C2433" s="11"/>
      <c r="D2433">
        <v>2.1442586720252499</v>
      </c>
      <c r="V2433"/>
    </row>
    <row r="2434" spans="1:22" x14ac:dyDescent="0.25">
      <c r="A2434" s="2" t="s">
        <v>212</v>
      </c>
      <c r="B2434" s="31">
        <v>37139</v>
      </c>
      <c r="C2434" s="11"/>
      <c r="D2434">
        <v>2.52018319769862</v>
      </c>
      <c r="V2434"/>
    </row>
    <row r="2435" spans="1:22" x14ac:dyDescent="0.25">
      <c r="A2435" s="2" t="s">
        <v>212</v>
      </c>
      <c r="B2435" s="31">
        <v>37140</v>
      </c>
      <c r="C2435" s="11"/>
      <c r="D2435">
        <v>3.00475390979781</v>
      </c>
      <c r="V2435"/>
    </row>
    <row r="2436" spans="1:22" x14ac:dyDescent="0.25">
      <c r="A2436" s="2" t="s">
        <v>212</v>
      </c>
      <c r="B2436" s="31">
        <v>37141</v>
      </c>
      <c r="C2436" s="11"/>
      <c r="D2436">
        <v>1.5146214134319</v>
      </c>
      <c r="V2436"/>
    </row>
    <row r="2437" spans="1:22" x14ac:dyDescent="0.25">
      <c r="A2437" s="2" t="s">
        <v>212</v>
      </c>
      <c r="B2437" s="31">
        <v>37142</v>
      </c>
      <c r="C2437" s="11"/>
      <c r="D2437">
        <v>1.66476366974794</v>
      </c>
      <c r="V2437"/>
    </row>
    <row r="2438" spans="1:22" x14ac:dyDescent="0.25">
      <c r="A2438" s="2" t="s">
        <v>212</v>
      </c>
      <c r="B2438" s="31">
        <v>37143</v>
      </c>
      <c r="C2438" s="11"/>
      <c r="D2438">
        <v>2.87763374782865</v>
      </c>
      <c r="V2438"/>
    </row>
    <row r="2439" spans="1:22" x14ac:dyDescent="0.25">
      <c r="A2439" s="2" t="s">
        <v>212</v>
      </c>
      <c r="B2439" s="31">
        <v>37144</v>
      </c>
      <c r="C2439" s="11"/>
      <c r="D2439">
        <v>3.4369111795743099</v>
      </c>
      <c r="V2439"/>
    </row>
    <row r="2440" spans="1:22" x14ac:dyDescent="0.25">
      <c r="A2440" s="2" t="s">
        <v>212</v>
      </c>
      <c r="B2440" s="31">
        <v>37145</v>
      </c>
      <c r="C2440" s="11"/>
      <c r="D2440">
        <v>3.0697670805657</v>
      </c>
      <c r="V2440"/>
    </row>
    <row r="2441" spans="1:22" x14ac:dyDescent="0.25">
      <c r="A2441" s="2" t="s">
        <v>212</v>
      </c>
      <c r="B2441" s="31">
        <v>37146</v>
      </c>
      <c r="C2441" s="11"/>
      <c r="D2441">
        <v>3.3231527224725199</v>
      </c>
      <c r="V2441"/>
    </row>
    <row r="2442" spans="1:22" x14ac:dyDescent="0.25">
      <c r="A2442" s="2" t="s">
        <v>212</v>
      </c>
      <c r="B2442" s="31">
        <v>37147</v>
      </c>
      <c r="C2442" s="11"/>
      <c r="D2442">
        <v>3.8254505886744798</v>
      </c>
      <c r="V2442"/>
    </row>
    <row r="2443" spans="1:22" x14ac:dyDescent="0.25">
      <c r="A2443" s="2" t="s">
        <v>212</v>
      </c>
      <c r="B2443" s="31">
        <v>37148</v>
      </c>
      <c r="C2443" s="11"/>
      <c r="D2443">
        <v>2.2336273120770902</v>
      </c>
      <c r="V2443"/>
    </row>
    <row r="2444" spans="1:22" x14ac:dyDescent="0.25">
      <c r="A2444" s="2" t="s">
        <v>212</v>
      </c>
      <c r="B2444" s="31">
        <v>37149</v>
      </c>
      <c r="C2444" s="11"/>
      <c r="D2444">
        <v>4.0816190660025304</v>
      </c>
      <c r="V2444"/>
    </row>
    <row r="2445" spans="1:22" x14ac:dyDescent="0.25">
      <c r="A2445" s="2" t="s">
        <v>212</v>
      </c>
      <c r="B2445" s="31">
        <v>37150</v>
      </c>
      <c r="C2445" s="11"/>
      <c r="D2445">
        <v>4.52728450291184</v>
      </c>
      <c r="V2445"/>
    </row>
    <row r="2446" spans="1:22" x14ac:dyDescent="0.25">
      <c r="A2446" s="2" t="s">
        <v>212</v>
      </c>
      <c r="B2446" s="31">
        <v>37151</v>
      </c>
      <c r="C2446" s="11"/>
      <c r="D2446">
        <v>4.9449854076067101</v>
      </c>
      <c r="V2446"/>
    </row>
    <row r="2447" spans="1:22" x14ac:dyDescent="0.25">
      <c r="A2447" s="2" t="s">
        <v>212</v>
      </c>
      <c r="B2447" s="31">
        <v>37152</v>
      </c>
      <c r="C2447" s="11"/>
      <c r="D2447">
        <v>4.5309412590448401</v>
      </c>
      <c r="V2447"/>
    </row>
    <row r="2448" spans="1:22" x14ac:dyDescent="0.25">
      <c r="A2448" s="2" t="s">
        <v>212</v>
      </c>
      <c r="B2448" s="31">
        <v>37153</v>
      </c>
      <c r="C2448" s="11"/>
      <c r="D2448">
        <v>4.0624717261318297</v>
      </c>
      <c r="V2448"/>
    </row>
    <row r="2449" spans="1:47" x14ac:dyDescent="0.25">
      <c r="A2449" s="2" t="s">
        <v>212</v>
      </c>
      <c r="B2449" s="31">
        <v>37154</v>
      </c>
      <c r="C2449" s="11"/>
      <c r="D2449">
        <v>3.9883141046808599</v>
      </c>
      <c r="V2449"/>
    </row>
    <row r="2450" spans="1:47" x14ac:dyDescent="0.25">
      <c r="A2450" s="2" t="s">
        <v>212</v>
      </c>
      <c r="B2450" s="31">
        <v>37155</v>
      </c>
      <c r="C2450" s="11"/>
      <c r="D2450">
        <v>5.1259350005618396</v>
      </c>
      <c r="V2450"/>
    </row>
    <row r="2451" spans="1:47" x14ac:dyDescent="0.25">
      <c r="A2451" s="2" t="s">
        <v>212</v>
      </c>
      <c r="B2451" s="31">
        <v>37156</v>
      </c>
      <c r="C2451" s="11"/>
      <c r="D2451">
        <v>4.96537616874103</v>
      </c>
      <c r="V2451"/>
    </row>
    <row r="2452" spans="1:47" x14ac:dyDescent="0.25">
      <c r="A2452" s="2" t="s">
        <v>212</v>
      </c>
      <c r="B2452" s="31">
        <v>37157</v>
      </c>
      <c r="C2452" s="11"/>
      <c r="D2452">
        <v>3.9893942292258</v>
      </c>
      <c r="V2452"/>
    </row>
    <row r="2453" spans="1:47" x14ac:dyDescent="0.25">
      <c r="A2453" s="2" t="s">
        <v>212</v>
      </c>
      <c r="B2453" s="31">
        <v>37158</v>
      </c>
      <c r="C2453" s="11"/>
      <c r="D2453">
        <v>4.9890171424116803</v>
      </c>
      <c r="V2453"/>
    </row>
    <row r="2454" spans="1:47" x14ac:dyDescent="0.25">
      <c r="A2454" s="2" t="s">
        <v>212</v>
      </c>
      <c r="B2454" s="31">
        <v>37159</v>
      </c>
      <c r="C2454" s="11"/>
      <c r="D2454">
        <v>5.3327501641300596</v>
      </c>
      <c r="V2454"/>
    </row>
    <row r="2455" spans="1:47" x14ac:dyDescent="0.25">
      <c r="A2455" s="2" t="s">
        <v>212</v>
      </c>
      <c r="B2455" s="31">
        <v>37160</v>
      </c>
      <c r="C2455" s="11"/>
      <c r="D2455">
        <v>4.2028824887406104</v>
      </c>
      <c r="V2455"/>
    </row>
    <row r="2456" spans="1:47" x14ac:dyDescent="0.25">
      <c r="A2456" s="2" t="s">
        <v>212</v>
      </c>
      <c r="B2456" s="31">
        <v>37161</v>
      </c>
      <c r="C2456" s="11"/>
      <c r="D2456">
        <v>4.7231995393102402</v>
      </c>
      <c r="V2456"/>
    </row>
    <row r="2457" spans="1:47" x14ac:dyDescent="0.25">
      <c r="A2457" s="2" t="s">
        <v>212</v>
      </c>
      <c r="B2457" s="31">
        <v>37162</v>
      </c>
      <c r="C2457" s="11"/>
      <c r="D2457">
        <v>4.76230095322952</v>
      </c>
      <c r="V2457"/>
    </row>
    <row r="2458" spans="1:47" x14ac:dyDescent="0.25">
      <c r="A2458" s="2" t="s">
        <v>212</v>
      </c>
      <c r="B2458" s="31">
        <v>37163</v>
      </c>
      <c r="C2458" s="11"/>
      <c r="D2458">
        <v>4.8671582089148497</v>
      </c>
      <c r="V2458"/>
    </row>
    <row r="2459" spans="1:47" x14ac:dyDescent="0.25">
      <c r="A2459" s="2" t="s">
        <v>212</v>
      </c>
      <c r="B2459" s="31">
        <v>37164</v>
      </c>
      <c r="C2459" s="11"/>
      <c r="D2459">
        <v>5.5331295650111301</v>
      </c>
      <c r="V2459"/>
    </row>
    <row r="2460" spans="1:47" x14ac:dyDescent="0.25">
      <c r="A2460" s="2" t="s">
        <v>212</v>
      </c>
      <c r="B2460" s="31">
        <v>37165</v>
      </c>
      <c r="C2460" s="11"/>
      <c r="D2460">
        <v>4.9700742407771799</v>
      </c>
      <c r="V2460"/>
    </row>
    <row r="2461" spans="1:47" x14ac:dyDescent="0.25">
      <c r="A2461" s="2" t="s">
        <v>212</v>
      </c>
      <c r="B2461" s="31">
        <v>37166</v>
      </c>
      <c r="C2461" s="11"/>
      <c r="D2461">
        <v>3.9117315750168502</v>
      </c>
      <c r="E2461">
        <v>781.24223856149899</v>
      </c>
      <c r="G2461">
        <v>0.34382444998586298</v>
      </c>
      <c r="H2461">
        <v>0.37584514094051202</v>
      </c>
      <c r="I2461">
        <v>0.42134658847522399</v>
      </c>
      <c r="J2461">
        <v>0.43958124768398699</v>
      </c>
      <c r="K2461">
        <v>0.46439152101895298</v>
      </c>
      <c r="L2461">
        <v>0.51203355913485604</v>
      </c>
      <c r="M2461">
        <v>0.473761748466976</v>
      </c>
      <c r="N2461">
        <v>0.45440500422598201</v>
      </c>
      <c r="O2461">
        <v>0.42102193287514</v>
      </c>
      <c r="R2461">
        <v>608.66319444444503</v>
      </c>
      <c r="V2461"/>
      <c r="AJ2461">
        <v>5.6411081976358597</v>
      </c>
      <c r="AU2461">
        <v>49</v>
      </c>
    </row>
    <row r="2462" spans="1:47" x14ac:dyDescent="0.25">
      <c r="A2462" s="2" t="s">
        <v>212</v>
      </c>
      <c r="B2462" s="31">
        <v>37167</v>
      </c>
      <c r="C2462" s="11"/>
      <c r="D2462">
        <v>4.7292463977840198</v>
      </c>
      <c r="V2462"/>
    </row>
    <row r="2463" spans="1:47" x14ac:dyDescent="0.25">
      <c r="A2463" s="2" t="s">
        <v>212</v>
      </c>
      <c r="B2463" s="31">
        <v>37168</v>
      </c>
      <c r="C2463" s="11"/>
      <c r="D2463">
        <v>5.3700764090767201</v>
      </c>
      <c r="V2463"/>
    </row>
    <row r="2464" spans="1:47" x14ac:dyDescent="0.25">
      <c r="A2464" s="2" t="s">
        <v>212</v>
      </c>
      <c r="B2464" s="31">
        <v>37169</v>
      </c>
      <c r="C2464" s="11"/>
      <c r="D2464">
        <v>5.2839891795619804</v>
      </c>
      <c r="V2464"/>
    </row>
    <row r="2465" spans="1:47" x14ac:dyDescent="0.25">
      <c r="A2465" s="2" t="s">
        <v>212</v>
      </c>
      <c r="B2465" s="31">
        <v>37170</v>
      </c>
      <c r="C2465" s="11"/>
      <c r="D2465">
        <v>6.1227761769600502</v>
      </c>
      <c r="V2465"/>
    </row>
    <row r="2466" spans="1:47" x14ac:dyDescent="0.25">
      <c r="A2466" s="2" t="s">
        <v>212</v>
      </c>
      <c r="B2466" s="31">
        <v>37171</v>
      </c>
      <c r="C2466" s="11"/>
      <c r="D2466">
        <v>4.9929489396676603</v>
      </c>
      <c r="V2466"/>
    </row>
    <row r="2467" spans="1:47" x14ac:dyDescent="0.25">
      <c r="A2467" s="2" t="s">
        <v>212</v>
      </c>
      <c r="B2467" s="31">
        <v>37172</v>
      </c>
      <c r="C2467" s="11"/>
      <c r="D2467">
        <v>4.8010890287344399</v>
      </c>
      <c r="V2467"/>
    </row>
    <row r="2468" spans="1:47" x14ac:dyDescent="0.25">
      <c r="A2468" s="2" t="s">
        <v>212</v>
      </c>
      <c r="B2468" s="31">
        <v>37173</v>
      </c>
      <c r="C2468" s="11"/>
      <c r="D2468">
        <v>4.9086933092250602</v>
      </c>
      <c r="V2468"/>
    </row>
    <row r="2469" spans="1:47" x14ac:dyDescent="0.25">
      <c r="A2469" s="2" t="s">
        <v>212</v>
      </c>
      <c r="B2469" s="31">
        <v>37174</v>
      </c>
      <c r="C2469" s="11"/>
      <c r="D2469">
        <v>4.6242454715352102</v>
      </c>
      <c r="E2469">
        <v>760.95883640208899</v>
      </c>
      <c r="G2469">
        <v>0.33764096723288201</v>
      </c>
      <c r="H2469">
        <v>0.35624176126266299</v>
      </c>
      <c r="I2469">
        <v>0.39474561362548399</v>
      </c>
      <c r="J2469">
        <v>0.41791669295525202</v>
      </c>
      <c r="K2469">
        <v>0.44869264649829299</v>
      </c>
      <c r="L2469">
        <v>0.50706232309325305</v>
      </c>
      <c r="M2469">
        <v>0.47096823033137603</v>
      </c>
      <c r="N2469">
        <v>0.449906703801701</v>
      </c>
      <c r="O2469">
        <v>0.42161924320953897</v>
      </c>
      <c r="R2469">
        <v>809.05478395061698</v>
      </c>
      <c r="V2469"/>
      <c r="AJ2469">
        <v>5.0373054346986104</v>
      </c>
      <c r="AU2469">
        <v>60</v>
      </c>
    </row>
    <row r="2470" spans="1:47" x14ac:dyDescent="0.25">
      <c r="A2470" s="2" t="s">
        <v>212</v>
      </c>
      <c r="B2470" s="31">
        <v>37175</v>
      </c>
      <c r="C2470" s="11"/>
      <c r="D2470">
        <v>0.65535460649241595</v>
      </c>
      <c r="V2470"/>
    </row>
    <row r="2471" spans="1:47" x14ac:dyDescent="0.25">
      <c r="A2471" s="2" t="s">
        <v>212</v>
      </c>
      <c r="B2471" s="31">
        <v>37176</v>
      </c>
      <c r="C2471" s="11"/>
      <c r="D2471">
        <v>5.6335351539497696</v>
      </c>
      <c r="V2471"/>
    </row>
    <row r="2472" spans="1:47" x14ac:dyDescent="0.25">
      <c r="A2472" s="2" t="s">
        <v>212</v>
      </c>
      <c r="B2472" s="31">
        <v>37177</v>
      </c>
      <c r="C2472" s="11"/>
      <c r="D2472">
        <v>5.3645668782640596</v>
      </c>
      <c r="V2472"/>
    </row>
    <row r="2473" spans="1:47" x14ac:dyDescent="0.25">
      <c r="A2473" s="2" t="s">
        <v>212</v>
      </c>
      <c r="B2473" s="31">
        <v>37178</v>
      </c>
      <c r="C2473" s="11"/>
      <c r="D2473">
        <v>3.09542763403004</v>
      </c>
      <c r="V2473"/>
    </row>
    <row r="2474" spans="1:47" x14ac:dyDescent="0.25">
      <c r="A2474" s="2" t="s">
        <v>212</v>
      </c>
      <c r="B2474" s="31">
        <v>37179</v>
      </c>
      <c r="C2474" s="11"/>
      <c r="D2474">
        <v>5.2583698405856802</v>
      </c>
      <c r="V2474"/>
    </row>
    <row r="2475" spans="1:47" x14ac:dyDescent="0.25">
      <c r="A2475" s="2" t="s">
        <v>212</v>
      </c>
      <c r="B2475" s="31">
        <v>37180</v>
      </c>
      <c r="C2475" s="11"/>
      <c r="D2475">
        <v>4.9889788166546696</v>
      </c>
      <c r="V2475"/>
    </row>
    <row r="2476" spans="1:47" x14ac:dyDescent="0.25">
      <c r="A2476" s="2" t="s">
        <v>212</v>
      </c>
      <c r="B2476" s="31">
        <v>37181</v>
      </c>
      <c r="C2476" s="11"/>
      <c r="D2476">
        <v>4.7492333726332996</v>
      </c>
      <c r="V2476"/>
    </row>
    <row r="2477" spans="1:47" x14ac:dyDescent="0.25">
      <c r="A2477" s="2" t="s">
        <v>212</v>
      </c>
      <c r="B2477" s="31">
        <v>37182</v>
      </c>
      <c r="C2477" s="11"/>
      <c r="D2477">
        <v>4.9392232099936599</v>
      </c>
      <c r="V2477"/>
    </row>
    <row r="2478" spans="1:47" x14ac:dyDescent="0.25">
      <c r="A2478" s="2" t="s">
        <v>212</v>
      </c>
      <c r="B2478" s="31">
        <v>37183</v>
      </c>
      <c r="C2478" s="11"/>
      <c r="D2478">
        <v>4.9073716488642898</v>
      </c>
      <c r="V2478"/>
    </row>
    <row r="2479" spans="1:47" x14ac:dyDescent="0.25">
      <c r="A2479" s="2" t="s">
        <v>212</v>
      </c>
      <c r="B2479" s="31">
        <v>37184</v>
      </c>
      <c r="C2479" s="11"/>
      <c r="D2479">
        <v>4.6431264699206602</v>
      </c>
      <c r="V2479"/>
    </row>
    <row r="2480" spans="1:47" x14ac:dyDescent="0.25">
      <c r="A2480" s="2" t="s">
        <v>212</v>
      </c>
      <c r="B2480" s="31">
        <v>37185</v>
      </c>
      <c r="C2480" s="11"/>
      <c r="D2480">
        <v>4.8584557475729797</v>
      </c>
      <c r="V2480"/>
    </row>
    <row r="2481" spans="1:22" x14ac:dyDescent="0.25">
      <c r="A2481" s="2" t="s">
        <v>212</v>
      </c>
      <c r="B2481" s="31">
        <v>37186</v>
      </c>
      <c r="C2481" s="11"/>
      <c r="D2481">
        <v>5.2673792469271401</v>
      </c>
      <c r="V2481"/>
    </row>
    <row r="2482" spans="1:22" x14ac:dyDescent="0.25">
      <c r="A2482" s="2" t="s">
        <v>212</v>
      </c>
      <c r="B2482" s="31">
        <v>37187</v>
      </c>
      <c r="C2482" s="11"/>
      <c r="D2482">
        <v>5.5291826333913097</v>
      </c>
      <c r="V2482"/>
    </row>
    <row r="2483" spans="1:22" x14ac:dyDescent="0.25">
      <c r="A2483" s="2" t="s">
        <v>212</v>
      </c>
      <c r="B2483" s="31">
        <v>37188</v>
      </c>
      <c r="C2483" s="11"/>
      <c r="D2483">
        <v>1.1818226198749799</v>
      </c>
      <c r="V2483"/>
    </row>
    <row r="2484" spans="1:22" x14ac:dyDescent="0.25">
      <c r="A2484" s="2" t="s">
        <v>212</v>
      </c>
      <c r="B2484" s="31">
        <v>37189</v>
      </c>
      <c r="C2484" s="11"/>
      <c r="D2484">
        <v>4.2739168816878701</v>
      </c>
      <c r="V2484"/>
    </row>
    <row r="2485" spans="1:22" x14ac:dyDescent="0.25">
      <c r="A2485" s="2" t="s">
        <v>212</v>
      </c>
      <c r="B2485" s="31">
        <v>37190</v>
      </c>
      <c r="C2485" s="11"/>
      <c r="D2485">
        <v>3.3486918179720999</v>
      </c>
      <c r="V2485"/>
    </row>
    <row r="2486" spans="1:22" x14ac:dyDescent="0.25">
      <c r="A2486" s="2" t="s">
        <v>212</v>
      </c>
      <c r="B2486" s="31">
        <v>37191</v>
      </c>
      <c r="C2486" s="11"/>
      <c r="D2486">
        <v>4.83722667769797</v>
      </c>
      <c r="V2486"/>
    </row>
    <row r="2487" spans="1:22" x14ac:dyDescent="0.25">
      <c r="A2487" s="2" t="s">
        <v>212</v>
      </c>
      <c r="B2487" s="31">
        <v>37192</v>
      </c>
      <c r="C2487" s="11"/>
      <c r="D2487">
        <v>5.5894745627217803</v>
      </c>
      <c r="V2487"/>
    </row>
    <row r="2488" spans="1:22" x14ac:dyDescent="0.25">
      <c r="A2488" s="2" t="s">
        <v>212</v>
      </c>
      <c r="B2488" s="31">
        <v>37193</v>
      </c>
      <c r="C2488" s="11"/>
      <c r="D2488">
        <v>5.7764282149802098</v>
      </c>
      <c r="V2488"/>
    </row>
    <row r="2489" spans="1:22" x14ac:dyDescent="0.25">
      <c r="A2489" s="2" t="s">
        <v>212</v>
      </c>
      <c r="B2489" s="31">
        <v>37194</v>
      </c>
      <c r="C2489" s="11"/>
      <c r="D2489">
        <v>5.3468617643403604</v>
      </c>
      <c r="V2489"/>
    </row>
    <row r="2490" spans="1:22" x14ac:dyDescent="0.25">
      <c r="A2490" s="2" t="s">
        <v>212</v>
      </c>
      <c r="B2490" s="31">
        <v>37195</v>
      </c>
      <c r="C2490" s="11"/>
      <c r="D2490">
        <v>5.0192323461903499</v>
      </c>
      <c r="V2490"/>
    </row>
    <row r="2491" spans="1:22" x14ac:dyDescent="0.25">
      <c r="A2491" s="2" t="s">
        <v>212</v>
      </c>
      <c r="B2491" s="31">
        <v>37196</v>
      </c>
      <c r="C2491" s="11"/>
      <c r="D2491">
        <v>5.0566908502672696</v>
      </c>
      <c r="V2491"/>
    </row>
    <row r="2492" spans="1:22" x14ac:dyDescent="0.25">
      <c r="A2492" s="2" t="s">
        <v>212</v>
      </c>
      <c r="B2492" s="31">
        <v>37197</v>
      </c>
      <c r="C2492" s="11"/>
      <c r="D2492">
        <v>5.9165780336421001</v>
      </c>
      <c r="V2492"/>
    </row>
    <row r="2493" spans="1:22" x14ac:dyDescent="0.25">
      <c r="A2493" s="2" t="s">
        <v>212</v>
      </c>
      <c r="B2493" s="31">
        <v>37198</v>
      </c>
      <c r="C2493" s="11"/>
      <c r="D2493">
        <v>4.91950719659068</v>
      </c>
      <c r="V2493"/>
    </row>
    <row r="2494" spans="1:22" x14ac:dyDescent="0.25">
      <c r="A2494" s="2" t="s">
        <v>212</v>
      </c>
      <c r="B2494" s="31">
        <v>37199</v>
      </c>
      <c r="C2494" s="11"/>
      <c r="D2494">
        <v>5.0780584105475404</v>
      </c>
      <c r="V2494"/>
    </row>
    <row r="2495" spans="1:22" x14ac:dyDescent="0.25">
      <c r="A2495" s="2" t="s">
        <v>212</v>
      </c>
      <c r="B2495" s="31">
        <v>37200</v>
      </c>
      <c r="C2495" s="11"/>
      <c r="D2495">
        <v>4.7547340060910104</v>
      </c>
      <c r="E2495">
        <v>672.26132498316497</v>
      </c>
      <c r="G2495">
        <v>0.27391534189002797</v>
      </c>
      <c r="H2495">
        <v>0.29179351070458698</v>
      </c>
      <c r="I2495">
        <v>0.32172120887333</v>
      </c>
      <c r="J2495">
        <v>0.34464302424277399</v>
      </c>
      <c r="K2495">
        <v>0.381217062177231</v>
      </c>
      <c r="L2495">
        <v>0.44286482501949997</v>
      </c>
      <c r="M2495">
        <v>0.43931877262460101</v>
      </c>
      <c r="N2495">
        <v>0.44232547651572401</v>
      </c>
      <c r="O2495">
        <v>0.423507402868052</v>
      </c>
      <c r="V2495"/>
    </row>
    <row r="2496" spans="1:22" x14ac:dyDescent="0.25">
      <c r="A2496" s="2" t="s">
        <v>212</v>
      </c>
      <c r="B2496" s="31">
        <v>37201</v>
      </c>
      <c r="C2496" s="11"/>
      <c r="D2496">
        <v>4.1029807195916899</v>
      </c>
      <c r="V2496"/>
    </row>
    <row r="2497" spans="1:22" x14ac:dyDescent="0.25">
      <c r="A2497" s="2" t="s">
        <v>212</v>
      </c>
      <c r="B2497" s="31">
        <v>37202</v>
      </c>
      <c r="C2497" s="11"/>
      <c r="D2497">
        <v>4.0042559811026903</v>
      </c>
      <c r="V2497"/>
    </row>
    <row r="2498" spans="1:22" x14ac:dyDescent="0.25">
      <c r="A2498" s="2" t="s">
        <v>212</v>
      </c>
      <c r="B2498" s="31">
        <v>37203</v>
      </c>
      <c r="C2498" s="11"/>
      <c r="D2498">
        <v>4.7268732853947899</v>
      </c>
      <c r="V2498"/>
    </row>
    <row r="2499" spans="1:22" x14ac:dyDescent="0.25">
      <c r="A2499" s="2" t="s">
        <v>212</v>
      </c>
      <c r="B2499" s="31">
        <v>37204</v>
      </c>
      <c r="C2499" s="11"/>
      <c r="D2499">
        <v>1.49445520849305</v>
      </c>
      <c r="V2499"/>
    </row>
    <row r="2500" spans="1:22" x14ac:dyDescent="0.25">
      <c r="A2500" s="2" t="s">
        <v>212</v>
      </c>
      <c r="B2500" s="31">
        <v>37205</v>
      </c>
      <c r="C2500" s="11"/>
      <c r="D2500">
        <v>5.4214635564543903</v>
      </c>
      <c r="V2500"/>
    </row>
    <row r="2501" spans="1:22" x14ac:dyDescent="0.25">
      <c r="A2501" s="2" t="s">
        <v>212</v>
      </c>
      <c r="B2501" s="31">
        <v>37206</v>
      </c>
      <c r="C2501" s="11"/>
      <c r="D2501">
        <v>3.7072926844625802</v>
      </c>
      <c r="V2501"/>
    </row>
    <row r="2502" spans="1:22" x14ac:dyDescent="0.25">
      <c r="A2502" s="2" t="s">
        <v>212</v>
      </c>
      <c r="B2502" s="31">
        <v>37207</v>
      </c>
      <c r="C2502" s="11"/>
      <c r="D2502">
        <v>4.9976405377161601</v>
      </c>
      <c r="V2502"/>
    </row>
    <row r="2503" spans="1:22" x14ac:dyDescent="0.25">
      <c r="A2503" s="2" t="s">
        <v>212</v>
      </c>
      <c r="B2503" s="31">
        <v>37208</v>
      </c>
      <c r="C2503" s="11"/>
      <c r="D2503">
        <v>4.1851789034118703</v>
      </c>
      <c r="V2503"/>
    </row>
    <row r="2504" spans="1:22" x14ac:dyDescent="0.25">
      <c r="A2504" s="2" t="s">
        <v>212</v>
      </c>
      <c r="B2504" s="31">
        <v>37209</v>
      </c>
      <c r="C2504" s="11"/>
      <c r="D2504">
        <v>5.8206170833082602</v>
      </c>
      <c r="V2504"/>
    </row>
    <row r="2505" spans="1:22" x14ac:dyDescent="0.25">
      <c r="A2505" s="2" t="s">
        <v>212</v>
      </c>
      <c r="B2505" s="31">
        <v>37210</v>
      </c>
      <c r="C2505" s="11"/>
      <c r="D2505">
        <v>1.7558846720005901</v>
      </c>
      <c r="V2505"/>
    </row>
    <row r="2506" spans="1:22" x14ac:dyDescent="0.25">
      <c r="A2506" s="2" t="s">
        <v>212</v>
      </c>
      <c r="B2506" s="31">
        <v>37211</v>
      </c>
      <c r="C2506" s="11"/>
      <c r="D2506">
        <v>5.30456441780888</v>
      </c>
      <c r="V2506"/>
    </row>
    <row r="2507" spans="1:22" x14ac:dyDescent="0.25">
      <c r="A2507" s="2" t="s">
        <v>212</v>
      </c>
      <c r="B2507" s="31">
        <v>37212</v>
      </c>
      <c r="C2507" s="11"/>
      <c r="D2507">
        <v>5.2865995190472503</v>
      </c>
      <c r="V2507"/>
    </row>
    <row r="2508" spans="1:22" x14ac:dyDescent="0.25">
      <c r="A2508" s="2" t="s">
        <v>212</v>
      </c>
      <c r="B2508" s="31">
        <v>37213</v>
      </c>
      <c r="C2508" s="11"/>
      <c r="D2508">
        <v>3.7355451985035102</v>
      </c>
      <c r="V2508"/>
    </row>
    <row r="2509" spans="1:22" x14ac:dyDescent="0.25">
      <c r="A2509" s="2" t="s">
        <v>212</v>
      </c>
      <c r="B2509" s="31">
        <v>37214</v>
      </c>
      <c r="C2509" s="11"/>
      <c r="D2509">
        <v>2.57345781903765</v>
      </c>
      <c r="V2509"/>
    </row>
    <row r="2510" spans="1:22" x14ac:dyDescent="0.25">
      <c r="A2510" s="2" t="s">
        <v>212</v>
      </c>
      <c r="B2510" s="31">
        <v>37215</v>
      </c>
      <c r="C2510" s="11"/>
      <c r="D2510">
        <v>2.55526953371692</v>
      </c>
      <c r="V2510"/>
    </row>
    <row r="2511" spans="1:22" x14ac:dyDescent="0.25">
      <c r="A2511" s="2" t="s">
        <v>212</v>
      </c>
      <c r="B2511" s="31">
        <v>37216</v>
      </c>
      <c r="C2511" s="11"/>
      <c r="D2511">
        <v>3.2516344635922398</v>
      </c>
      <c r="E2511">
        <v>687.68728594656204</v>
      </c>
      <c r="G2511">
        <v>0.341877498984483</v>
      </c>
      <c r="H2511">
        <v>0.307417672714701</v>
      </c>
      <c r="I2511">
        <v>0.32245484202390301</v>
      </c>
      <c r="J2511">
        <v>0.34060554711649099</v>
      </c>
      <c r="K2511">
        <v>0.37865568982417802</v>
      </c>
      <c r="L2511">
        <v>0.439023494453126</v>
      </c>
      <c r="M2511">
        <v>0.43520393076437602</v>
      </c>
      <c r="N2511">
        <v>0.44342822444943802</v>
      </c>
      <c r="O2511">
        <v>0.42976952940211399</v>
      </c>
      <c r="V2511"/>
    </row>
    <row r="2512" spans="1:22" x14ac:dyDescent="0.25">
      <c r="A2512" s="2" t="s">
        <v>212</v>
      </c>
      <c r="B2512" s="31">
        <v>37217</v>
      </c>
      <c r="C2512" s="11"/>
      <c r="D2512">
        <v>3.72791079905975</v>
      </c>
      <c r="V2512"/>
    </row>
    <row r="2513" spans="1:47" x14ac:dyDescent="0.25">
      <c r="A2513" s="2" t="s">
        <v>212</v>
      </c>
      <c r="B2513" s="31">
        <v>37218</v>
      </c>
      <c r="C2513" s="11"/>
      <c r="D2513">
        <v>3.3259424892734999</v>
      </c>
      <c r="V2513"/>
    </row>
    <row r="2514" spans="1:47" x14ac:dyDescent="0.25">
      <c r="A2514" s="2" t="s">
        <v>212</v>
      </c>
      <c r="B2514" s="31">
        <v>37219</v>
      </c>
      <c r="C2514" s="11"/>
      <c r="D2514">
        <v>3.45445169202985</v>
      </c>
      <c r="V2514"/>
    </row>
    <row r="2515" spans="1:47" x14ac:dyDescent="0.25">
      <c r="A2515" s="2" t="s">
        <v>212</v>
      </c>
      <c r="B2515" s="31">
        <v>37220</v>
      </c>
      <c r="C2515" s="11"/>
      <c r="D2515">
        <v>1.83567502446577</v>
      </c>
      <c r="V2515"/>
    </row>
    <row r="2516" spans="1:47" x14ac:dyDescent="0.25">
      <c r="A2516" s="2" t="s">
        <v>212</v>
      </c>
      <c r="B2516" s="31">
        <v>37221</v>
      </c>
      <c r="C2516" s="11"/>
      <c r="D2516">
        <v>1.2172382285402099</v>
      </c>
      <c r="V2516"/>
    </row>
    <row r="2517" spans="1:47" x14ac:dyDescent="0.25">
      <c r="A2517" s="2" t="s">
        <v>212</v>
      </c>
      <c r="B2517" s="31">
        <v>37222</v>
      </c>
      <c r="C2517" s="11"/>
      <c r="D2517">
        <v>2.5890187901638599</v>
      </c>
      <c r="V2517"/>
    </row>
    <row r="2518" spans="1:47" x14ac:dyDescent="0.25">
      <c r="A2518" s="2" t="s">
        <v>212</v>
      </c>
      <c r="B2518" s="31">
        <v>37223</v>
      </c>
      <c r="C2518" s="11"/>
      <c r="D2518">
        <v>4.2770652789024597</v>
      </c>
      <c r="V2518"/>
    </row>
    <row r="2519" spans="1:47" x14ac:dyDescent="0.25">
      <c r="A2519" s="2" t="s">
        <v>212</v>
      </c>
      <c r="B2519" s="31">
        <v>37224</v>
      </c>
      <c r="C2519" s="11"/>
      <c r="D2519">
        <v>3.49681112952914</v>
      </c>
      <c r="V2519"/>
    </row>
    <row r="2520" spans="1:47" x14ac:dyDescent="0.25">
      <c r="A2520" s="2" t="s">
        <v>212</v>
      </c>
      <c r="B2520" s="31">
        <v>37225</v>
      </c>
      <c r="C2520" s="11"/>
      <c r="D2520">
        <v>4.1637312196171203</v>
      </c>
      <c r="V2520"/>
    </row>
    <row r="2521" spans="1:47" x14ac:dyDescent="0.25">
      <c r="A2521" s="2" t="s">
        <v>212</v>
      </c>
      <c r="B2521" s="31">
        <v>37226</v>
      </c>
      <c r="C2521" s="11"/>
      <c r="D2521">
        <v>4.7442173822931801</v>
      </c>
      <c r="V2521"/>
    </row>
    <row r="2522" spans="1:47" x14ac:dyDescent="0.25">
      <c r="A2522" s="2" t="s">
        <v>212</v>
      </c>
      <c r="B2522" s="31">
        <v>37227</v>
      </c>
      <c r="C2522" s="11"/>
      <c r="D2522">
        <v>3.72767430514038</v>
      </c>
      <c r="V2522"/>
    </row>
    <row r="2523" spans="1:47" x14ac:dyDescent="0.25">
      <c r="A2523" s="2" t="s">
        <v>212</v>
      </c>
      <c r="B2523" s="31">
        <v>37228</v>
      </c>
      <c r="C2523" s="11"/>
      <c r="D2523">
        <v>4.0677862870066903</v>
      </c>
      <c r="V2523"/>
    </row>
    <row r="2524" spans="1:47" x14ac:dyDescent="0.25">
      <c r="A2524" s="2" t="s">
        <v>212</v>
      </c>
      <c r="B2524" s="31">
        <v>37229</v>
      </c>
      <c r="C2524" s="11"/>
      <c r="D2524">
        <v>5.3014063520062997</v>
      </c>
      <c r="R2524">
        <v>1469.52932098765</v>
      </c>
      <c r="V2524"/>
      <c r="W2524">
        <v>3.8199999999999998E-2</v>
      </c>
      <c r="Y2524">
        <f>AA2524/(W2524)</f>
        <v>18869.109947643978</v>
      </c>
      <c r="AA2524">
        <v>720.8</v>
      </c>
      <c r="AQ2524" t="s">
        <v>925</v>
      </c>
      <c r="AU2524">
        <v>90</v>
      </c>
    </row>
    <row r="2525" spans="1:47" x14ac:dyDescent="0.25">
      <c r="A2525" s="2" t="s">
        <v>212</v>
      </c>
      <c r="B2525" s="31">
        <v>37230</v>
      </c>
      <c r="C2525" s="11"/>
      <c r="E2525">
        <v>724.00029456307595</v>
      </c>
      <c r="G2525">
        <v>0.43116573657706098</v>
      </c>
      <c r="H2525">
        <v>0.36661783595799602</v>
      </c>
      <c r="I2525">
        <v>0.34921838875901701</v>
      </c>
      <c r="J2525">
        <v>0.35659408138284898</v>
      </c>
      <c r="K2525">
        <v>0.38457441496299799</v>
      </c>
      <c r="L2525">
        <v>0.44137710614422598</v>
      </c>
      <c r="M2525">
        <v>0.43300305927935301</v>
      </c>
      <c r="N2525">
        <v>0.43591572858981598</v>
      </c>
      <c r="O2525">
        <v>0.42153512116206499</v>
      </c>
      <c r="V2525"/>
    </row>
    <row r="2526" spans="1:47" x14ac:dyDescent="0.25">
      <c r="A2526" s="2" t="s">
        <v>70</v>
      </c>
      <c r="B2526" s="31">
        <v>37625</v>
      </c>
      <c r="C2526" s="11"/>
      <c r="E2526">
        <v>474.12</v>
      </c>
      <c r="V2526"/>
    </row>
    <row r="2527" spans="1:47" x14ac:dyDescent="0.25">
      <c r="A2527" s="2" t="s">
        <v>70</v>
      </c>
      <c r="B2527" s="31">
        <v>37635</v>
      </c>
      <c r="C2527" s="11"/>
      <c r="E2527">
        <v>515.21</v>
      </c>
      <c r="V2527"/>
    </row>
    <row r="2528" spans="1:47" x14ac:dyDescent="0.25">
      <c r="A2528" s="2" t="s">
        <v>70</v>
      </c>
      <c r="B2528" s="31">
        <v>37644</v>
      </c>
      <c r="C2528" s="11"/>
      <c r="E2528">
        <v>490.88</v>
      </c>
      <c r="V2528"/>
    </row>
    <row r="2529" spans="1:47" x14ac:dyDescent="0.25">
      <c r="A2529" s="2" t="s">
        <v>70</v>
      </c>
      <c r="B2529" s="31">
        <v>37656</v>
      </c>
      <c r="C2529" s="11"/>
      <c r="E2529">
        <v>474.12</v>
      </c>
      <c r="V2529"/>
    </row>
    <row r="2530" spans="1:47" x14ac:dyDescent="0.25">
      <c r="A2530" s="2" t="s">
        <v>70</v>
      </c>
      <c r="B2530" s="31">
        <v>37676</v>
      </c>
      <c r="C2530" s="11"/>
      <c r="E2530">
        <v>442.51</v>
      </c>
      <c r="V2530"/>
    </row>
    <row r="2531" spans="1:47" x14ac:dyDescent="0.25">
      <c r="A2531" s="2" t="s">
        <v>70</v>
      </c>
      <c r="B2531" s="31">
        <v>37686</v>
      </c>
      <c r="C2531" s="11"/>
      <c r="E2531">
        <v>421.52</v>
      </c>
      <c r="V2531"/>
    </row>
    <row r="2532" spans="1:47" x14ac:dyDescent="0.25">
      <c r="A2532" s="2" t="s">
        <v>70</v>
      </c>
      <c r="B2532" s="31">
        <v>37691</v>
      </c>
      <c r="C2532" s="11"/>
      <c r="E2532">
        <v>427.99</v>
      </c>
      <c r="V2532"/>
    </row>
    <row r="2533" spans="1:47" x14ac:dyDescent="0.25">
      <c r="A2533" s="2" t="s">
        <v>70</v>
      </c>
      <c r="B2533" s="31">
        <v>37696</v>
      </c>
      <c r="C2533" s="11"/>
      <c r="E2533">
        <v>429.14</v>
      </c>
      <c r="V2533"/>
    </row>
    <row r="2534" spans="1:47" x14ac:dyDescent="0.25">
      <c r="A2534" s="2" t="s">
        <v>70</v>
      </c>
      <c r="B2534" s="31">
        <v>37699</v>
      </c>
      <c r="C2534" s="11"/>
      <c r="R2534">
        <v>57.62</v>
      </c>
      <c r="V2534"/>
      <c r="AJ2534">
        <v>0.34</v>
      </c>
    </row>
    <row r="2535" spans="1:47" x14ac:dyDescent="0.25">
      <c r="A2535" s="2" t="s">
        <v>70</v>
      </c>
      <c r="B2535" s="31">
        <v>37701</v>
      </c>
      <c r="C2535" s="11"/>
      <c r="E2535">
        <v>432.88</v>
      </c>
      <c r="V2535"/>
    </row>
    <row r="2536" spans="1:47" x14ac:dyDescent="0.25">
      <c r="A2536" s="2" t="s">
        <v>70</v>
      </c>
      <c r="B2536" s="31">
        <v>37705</v>
      </c>
      <c r="C2536" s="11"/>
      <c r="V2536"/>
      <c r="AU2536">
        <v>31</v>
      </c>
    </row>
    <row r="2537" spans="1:47" x14ac:dyDescent="0.25">
      <c r="A2537" s="2" t="s">
        <v>70</v>
      </c>
      <c r="B2537" s="31">
        <v>37706</v>
      </c>
      <c r="C2537" s="11"/>
      <c r="E2537">
        <v>392.26</v>
      </c>
      <c r="V2537"/>
    </row>
    <row r="2538" spans="1:47" x14ac:dyDescent="0.25">
      <c r="A2538" s="2" t="s">
        <v>70</v>
      </c>
      <c r="B2538" s="31">
        <v>37707</v>
      </c>
      <c r="C2538" s="11"/>
      <c r="R2538">
        <v>86.63</v>
      </c>
      <c r="V2538"/>
      <c r="AJ2538">
        <v>0.46</v>
      </c>
    </row>
    <row r="2539" spans="1:47" x14ac:dyDescent="0.25">
      <c r="A2539" s="2" t="s">
        <v>70</v>
      </c>
      <c r="B2539" s="31">
        <v>37711</v>
      </c>
      <c r="C2539" s="11"/>
      <c r="E2539">
        <v>484.9</v>
      </c>
      <c r="V2539"/>
    </row>
    <row r="2540" spans="1:47" x14ac:dyDescent="0.25">
      <c r="A2540" s="2" t="s">
        <v>70</v>
      </c>
      <c r="B2540" s="31">
        <v>37715</v>
      </c>
      <c r="C2540" s="11"/>
      <c r="R2540">
        <v>225.99</v>
      </c>
      <c r="V2540"/>
      <c r="AJ2540">
        <v>0.84</v>
      </c>
    </row>
    <row r="2541" spans="1:47" x14ac:dyDescent="0.25">
      <c r="A2541" s="2" t="s">
        <v>70</v>
      </c>
      <c r="B2541" s="31">
        <v>37717</v>
      </c>
      <c r="C2541" s="11"/>
      <c r="E2541">
        <v>466.79</v>
      </c>
      <c r="V2541"/>
    </row>
    <row r="2542" spans="1:47" x14ac:dyDescent="0.25">
      <c r="A2542" s="2" t="s">
        <v>70</v>
      </c>
      <c r="B2542" s="31">
        <v>37721</v>
      </c>
      <c r="C2542" s="11"/>
      <c r="R2542">
        <v>312.01</v>
      </c>
      <c r="V2542"/>
      <c r="AJ2542">
        <v>1.45</v>
      </c>
    </row>
    <row r="2543" spans="1:47" x14ac:dyDescent="0.25">
      <c r="A2543" s="2" t="s">
        <v>70</v>
      </c>
      <c r="B2543" s="31">
        <v>37722</v>
      </c>
      <c r="C2543" s="11"/>
      <c r="E2543">
        <v>454.26</v>
      </c>
      <c r="V2543"/>
    </row>
    <row r="2544" spans="1:47" x14ac:dyDescent="0.25">
      <c r="A2544" s="2" t="s">
        <v>70</v>
      </c>
      <c r="B2544" s="31">
        <v>37726</v>
      </c>
      <c r="C2544" s="11"/>
      <c r="R2544">
        <v>416.98</v>
      </c>
      <c r="V2544"/>
      <c r="AJ2544">
        <v>2.65</v>
      </c>
    </row>
    <row r="2545" spans="1:47" x14ac:dyDescent="0.25">
      <c r="A2545" s="2" t="s">
        <v>70</v>
      </c>
      <c r="B2545" s="31">
        <v>37727</v>
      </c>
      <c r="C2545" s="11"/>
      <c r="E2545">
        <v>444.97</v>
      </c>
      <c r="V2545"/>
    </row>
    <row r="2546" spans="1:47" x14ac:dyDescent="0.25">
      <c r="A2546" s="2" t="s">
        <v>70</v>
      </c>
      <c r="B2546" s="31">
        <v>37731</v>
      </c>
      <c r="C2546" s="11"/>
      <c r="V2546"/>
      <c r="AJ2546">
        <v>3.89</v>
      </c>
    </row>
    <row r="2547" spans="1:47" x14ac:dyDescent="0.25">
      <c r="A2547" s="2" t="s">
        <v>70</v>
      </c>
      <c r="B2547" s="31">
        <v>37732</v>
      </c>
      <c r="C2547" s="11"/>
      <c r="E2547">
        <v>530.32000000000005</v>
      </c>
      <c r="V2547"/>
    </row>
    <row r="2548" spans="1:47" x14ac:dyDescent="0.25">
      <c r="A2548" s="2" t="s">
        <v>70</v>
      </c>
      <c r="B2548" s="31">
        <v>37734</v>
      </c>
      <c r="C2548" s="11"/>
      <c r="E2548">
        <v>511.55</v>
      </c>
      <c r="V2548"/>
    </row>
    <row r="2549" spans="1:47" x14ac:dyDescent="0.25">
      <c r="A2549" s="2" t="s">
        <v>70</v>
      </c>
      <c r="B2549" s="31">
        <v>37736</v>
      </c>
      <c r="C2549" s="11"/>
      <c r="R2549">
        <v>546.79</v>
      </c>
      <c r="V2549"/>
      <c r="AJ2549">
        <v>5.21</v>
      </c>
    </row>
    <row r="2550" spans="1:47" x14ac:dyDescent="0.25">
      <c r="A2550" s="2" t="s">
        <v>70</v>
      </c>
      <c r="B2550" s="31">
        <v>37737</v>
      </c>
      <c r="C2550" s="11"/>
      <c r="E2550">
        <v>503.63</v>
      </c>
      <c r="V2550"/>
    </row>
    <row r="2551" spans="1:47" x14ac:dyDescent="0.25">
      <c r="A2551" s="2" t="s">
        <v>70</v>
      </c>
      <c r="B2551" s="31">
        <v>37739</v>
      </c>
      <c r="C2551" s="11"/>
      <c r="V2551"/>
      <c r="AU2551">
        <v>55</v>
      </c>
    </row>
    <row r="2552" spans="1:47" x14ac:dyDescent="0.25">
      <c r="A2552" s="2" t="s">
        <v>70</v>
      </c>
      <c r="B2552" s="31">
        <v>37740</v>
      </c>
      <c r="C2552" s="11"/>
      <c r="E2552">
        <v>495.9</v>
      </c>
      <c r="V2552"/>
    </row>
    <row r="2553" spans="1:47" x14ac:dyDescent="0.25">
      <c r="A2553" s="2" t="s">
        <v>70</v>
      </c>
      <c r="B2553" s="31">
        <v>37741</v>
      </c>
      <c r="C2553" s="11"/>
      <c r="V2553"/>
      <c r="AJ2553">
        <v>5.55</v>
      </c>
    </row>
    <row r="2554" spans="1:47" x14ac:dyDescent="0.25">
      <c r="A2554" s="2" t="s">
        <v>70</v>
      </c>
      <c r="B2554" s="31">
        <v>37746</v>
      </c>
      <c r="C2554" s="11"/>
      <c r="E2554">
        <v>476.83</v>
      </c>
      <c r="R2554">
        <v>797.05</v>
      </c>
      <c r="V2554"/>
      <c r="AJ2554">
        <v>4.8899999999999997</v>
      </c>
    </row>
    <row r="2555" spans="1:47" x14ac:dyDescent="0.25">
      <c r="A2555" s="2" t="s">
        <v>70</v>
      </c>
      <c r="B2555" s="31">
        <v>37751</v>
      </c>
      <c r="C2555" s="11"/>
      <c r="E2555">
        <v>454.54</v>
      </c>
      <c r="V2555"/>
      <c r="AJ2555">
        <v>4</v>
      </c>
    </row>
    <row r="2556" spans="1:47" x14ac:dyDescent="0.25">
      <c r="A2556" s="2" t="s">
        <v>70</v>
      </c>
      <c r="B2556" s="31">
        <v>37756</v>
      </c>
      <c r="C2556" s="11"/>
      <c r="E2556">
        <v>452.7</v>
      </c>
      <c r="R2556">
        <v>1128.73</v>
      </c>
      <c r="V2556"/>
      <c r="AJ2556">
        <v>3.35</v>
      </c>
    </row>
    <row r="2557" spans="1:47" x14ac:dyDescent="0.25">
      <c r="A2557" s="2" t="s">
        <v>70</v>
      </c>
      <c r="B2557" s="31">
        <v>37761</v>
      </c>
      <c r="C2557" s="11"/>
      <c r="E2557">
        <v>521.9</v>
      </c>
      <c r="V2557"/>
    </row>
    <row r="2558" spans="1:47" x14ac:dyDescent="0.25">
      <c r="A2558" s="2" t="s">
        <v>70</v>
      </c>
      <c r="B2558" s="31">
        <v>37766</v>
      </c>
      <c r="C2558" s="11"/>
      <c r="E2558">
        <v>472.22</v>
      </c>
      <c r="R2558">
        <v>1279.8</v>
      </c>
      <c r="V2558"/>
      <c r="AJ2558">
        <v>2.5099999999999998</v>
      </c>
    </row>
    <row r="2559" spans="1:47" x14ac:dyDescent="0.25">
      <c r="A2559" s="2" t="s">
        <v>70</v>
      </c>
      <c r="B2559" s="31">
        <v>37771</v>
      </c>
      <c r="C2559" s="11"/>
      <c r="E2559">
        <v>460.45</v>
      </c>
      <c r="V2559"/>
    </row>
    <row r="2560" spans="1:47" x14ac:dyDescent="0.25">
      <c r="A2560" s="2" t="s">
        <v>70</v>
      </c>
      <c r="B2560" s="31">
        <v>37776</v>
      </c>
      <c r="C2560" s="11"/>
      <c r="R2560">
        <v>922.8</v>
      </c>
      <c r="V2560"/>
      <c r="AA2560">
        <v>526.05999999999995</v>
      </c>
      <c r="AJ2560">
        <v>0.78</v>
      </c>
      <c r="AQ2560" t="s">
        <v>925</v>
      </c>
      <c r="AU2560">
        <v>90</v>
      </c>
    </row>
    <row r="2561" spans="1:22" x14ac:dyDescent="0.25">
      <c r="A2561" s="2" t="s">
        <v>70</v>
      </c>
      <c r="B2561" s="31">
        <v>37777</v>
      </c>
      <c r="C2561" s="11"/>
      <c r="E2561">
        <v>417.19</v>
      </c>
      <c r="V2561"/>
    </row>
    <row r="2562" spans="1:22" x14ac:dyDescent="0.25">
      <c r="A2562" s="2" t="s">
        <v>70</v>
      </c>
      <c r="B2562" s="31">
        <v>37782</v>
      </c>
      <c r="C2562" s="11"/>
      <c r="E2562">
        <v>433.9</v>
      </c>
      <c r="V2562"/>
    </row>
    <row r="2563" spans="1:22" x14ac:dyDescent="0.25">
      <c r="A2563" s="2" t="s">
        <v>71</v>
      </c>
      <c r="B2563" s="31">
        <v>37786</v>
      </c>
      <c r="C2563" s="11"/>
      <c r="E2563">
        <v>417.64</v>
      </c>
      <c r="V2563"/>
    </row>
    <row r="2564" spans="1:22" x14ac:dyDescent="0.25">
      <c r="A2564" s="2" t="s">
        <v>71</v>
      </c>
      <c r="B2564" s="31">
        <v>37791</v>
      </c>
      <c r="C2564" s="11"/>
      <c r="E2564">
        <v>429.41</v>
      </c>
      <c r="V2564"/>
    </row>
    <row r="2565" spans="1:22" x14ac:dyDescent="0.25">
      <c r="A2565" s="2" t="s">
        <v>71</v>
      </c>
      <c r="B2565" s="31">
        <v>37796</v>
      </c>
      <c r="C2565" s="11"/>
      <c r="E2565">
        <v>426.06</v>
      </c>
      <c r="V2565"/>
    </row>
    <row r="2566" spans="1:22" x14ac:dyDescent="0.25">
      <c r="A2566" s="2" t="s">
        <v>71</v>
      </c>
      <c r="B2566" s="31">
        <v>37802</v>
      </c>
      <c r="C2566" s="11"/>
      <c r="E2566">
        <v>435.21</v>
      </c>
      <c r="V2566"/>
    </row>
    <row r="2567" spans="1:22" x14ac:dyDescent="0.25">
      <c r="A2567" s="2" t="s">
        <v>71</v>
      </c>
      <c r="B2567" s="31">
        <v>37807</v>
      </c>
      <c r="C2567" s="11"/>
      <c r="E2567">
        <v>419.34</v>
      </c>
      <c r="V2567"/>
    </row>
    <row r="2568" spans="1:22" x14ac:dyDescent="0.25">
      <c r="A2568" s="2" t="s">
        <v>71</v>
      </c>
      <c r="B2568" s="31">
        <v>37812</v>
      </c>
      <c r="C2568" s="11"/>
      <c r="E2568">
        <v>422.67</v>
      </c>
      <c r="V2568"/>
    </row>
    <row r="2569" spans="1:22" x14ac:dyDescent="0.25">
      <c r="A2569" s="2" t="s">
        <v>71</v>
      </c>
      <c r="B2569" s="31">
        <v>37817</v>
      </c>
      <c r="C2569" s="11"/>
      <c r="E2569">
        <v>432.35</v>
      </c>
      <c r="V2569"/>
    </row>
    <row r="2570" spans="1:22" x14ac:dyDescent="0.25">
      <c r="A2570" s="2" t="s">
        <v>71</v>
      </c>
      <c r="B2570" s="31">
        <v>37823</v>
      </c>
      <c r="C2570" s="11"/>
      <c r="E2570">
        <v>451.19</v>
      </c>
      <c r="V2570"/>
    </row>
    <row r="2571" spans="1:22" x14ac:dyDescent="0.25">
      <c r="A2571" s="2" t="s">
        <v>71</v>
      </c>
      <c r="B2571" s="31">
        <v>37828</v>
      </c>
      <c r="C2571" s="11"/>
      <c r="E2571">
        <v>451.98</v>
      </c>
      <c r="V2571"/>
    </row>
    <row r="2572" spans="1:22" x14ac:dyDescent="0.25">
      <c r="A2572" s="2" t="s">
        <v>71</v>
      </c>
      <c r="B2572" s="31">
        <v>37833</v>
      </c>
      <c r="C2572" s="11"/>
      <c r="E2572">
        <v>470.84</v>
      </c>
      <c r="V2572"/>
    </row>
    <row r="2573" spans="1:22" x14ac:dyDescent="0.25">
      <c r="A2573" s="2" t="s">
        <v>71</v>
      </c>
      <c r="B2573" s="31">
        <v>37838</v>
      </c>
      <c r="C2573" s="11"/>
      <c r="E2573">
        <v>467.2</v>
      </c>
      <c r="V2573"/>
    </row>
    <row r="2574" spans="1:22" x14ac:dyDescent="0.25">
      <c r="A2574" s="2" t="s">
        <v>71</v>
      </c>
      <c r="B2574" s="31">
        <v>37844</v>
      </c>
      <c r="C2574" s="11"/>
      <c r="E2574">
        <v>454.58</v>
      </c>
      <c r="V2574"/>
    </row>
    <row r="2575" spans="1:22" x14ac:dyDescent="0.25">
      <c r="A2575" s="2" t="s">
        <v>71</v>
      </c>
      <c r="B2575" s="31">
        <v>37851</v>
      </c>
      <c r="C2575" s="11"/>
      <c r="E2575">
        <v>433.17</v>
      </c>
      <c r="V2575"/>
    </row>
    <row r="2576" spans="1:22" x14ac:dyDescent="0.25">
      <c r="A2576" s="2" t="s">
        <v>71</v>
      </c>
      <c r="B2576" s="31">
        <v>37856</v>
      </c>
      <c r="C2576" s="11"/>
      <c r="E2576">
        <v>440.07</v>
      </c>
      <c r="V2576"/>
    </row>
    <row r="2577" spans="1:22" x14ac:dyDescent="0.25">
      <c r="A2577" s="2" t="s">
        <v>71</v>
      </c>
      <c r="B2577" s="31">
        <v>37863</v>
      </c>
      <c r="C2577" s="11"/>
      <c r="E2577">
        <v>443.74</v>
      </c>
      <c r="V2577"/>
    </row>
    <row r="2578" spans="1:22" x14ac:dyDescent="0.25">
      <c r="A2578" s="2" t="s">
        <v>71</v>
      </c>
      <c r="B2578" s="31">
        <v>37869</v>
      </c>
      <c r="C2578" s="11"/>
      <c r="E2578">
        <v>454.52</v>
      </c>
      <c r="V2578"/>
    </row>
    <row r="2579" spans="1:22" x14ac:dyDescent="0.25">
      <c r="A2579" s="2" t="s">
        <v>71</v>
      </c>
      <c r="B2579" s="31">
        <v>37874</v>
      </c>
      <c r="C2579" s="11"/>
      <c r="E2579">
        <v>466.11</v>
      </c>
      <c r="V2579"/>
    </row>
    <row r="2580" spans="1:22" x14ac:dyDescent="0.25">
      <c r="A2580" s="2" t="s">
        <v>71</v>
      </c>
      <c r="B2580" s="31">
        <v>37879</v>
      </c>
      <c r="C2580" s="11"/>
      <c r="E2580">
        <v>445.87</v>
      </c>
      <c r="V2580"/>
    </row>
    <row r="2581" spans="1:22" x14ac:dyDescent="0.25">
      <c r="A2581" s="2" t="s">
        <v>71</v>
      </c>
      <c r="B2581" s="31">
        <v>37884</v>
      </c>
      <c r="C2581" s="11"/>
      <c r="E2581">
        <v>450.72</v>
      </c>
      <c r="V2581"/>
    </row>
    <row r="2582" spans="1:22" x14ac:dyDescent="0.25">
      <c r="A2582" s="2" t="s">
        <v>71</v>
      </c>
      <c r="B2582" s="31">
        <v>37889</v>
      </c>
      <c r="C2582" s="11"/>
      <c r="E2582">
        <v>457.38</v>
      </c>
      <c r="V2582"/>
    </row>
    <row r="2583" spans="1:22" x14ac:dyDescent="0.25">
      <c r="A2583" s="2" t="s">
        <v>71</v>
      </c>
      <c r="B2583" s="31">
        <v>37896</v>
      </c>
      <c r="C2583" s="11"/>
      <c r="E2583">
        <v>445.29</v>
      </c>
      <c r="V2583"/>
    </row>
    <row r="2584" spans="1:22" x14ac:dyDescent="0.25">
      <c r="A2584" s="2" t="s">
        <v>71</v>
      </c>
      <c r="B2584" s="31">
        <v>37901</v>
      </c>
      <c r="C2584" s="11"/>
      <c r="E2584">
        <v>480.73</v>
      </c>
      <c r="V2584"/>
    </row>
    <row r="2585" spans="1:22" x14ac:dyDescent="0.25">
      <c r="A2585" s="2" t="s">
        <v>71</v>
      </c>
      <c r="B2585" s="31">
        <v>37908</v>
      </c>
      <c r="C2585" s="11"/>
      <c r="E2585">
        <v>560.04</v>
      </c>
      <c r="V2585"/>
    </row>
    <row r="2586" spans="1:22" x14ac:dyDescent="0.25">
      <c r="A2586" s="2" t="s">
        <v>71</v>
      </c>
      <c r="B2586" s="31">
        <v>37914</v>
      </c>
      <c r="C2586" s="11"/>
      <c r="E2586">
        <v>547.94000000000005</v>
      </c>
      <c r="V2586"/>
    </row>
    <row r="2587" spans="1:22" x14ac:dyDescent="0.25">
      <c r="A2587" s="2" t="s">
        <v>71</v>
      </c>
      <c r="B2587" s="31">
        <v>37919</v>
      </c>
      <c r="C2587" s="11"/>
      <c r="E2587">
        <v>531.39</v>
      </c>
      <c r="V2587"/>
    </row>
    <row r="2588" spans="1:22" x14ac:dyDescent="0.25">
      <c r="A2588" s="2" t="s">
        <v>71</v>
      </c>
      <c r="B2588" s="31">
        <v>37924</v>
      </c>
      <c r="C2588" s="11"/>
      <c r="E2588">
        <v>505.06</v>
      </c>
      <c r="V2588"/>
    </row>
    <row r="2589" spans="1:22" x14ac:dyDescent="0.25">
      <c r="A2589" s="2" t="s">
        <v>71</v>
      </c>
      <c r="B2589" s="31">
        <v>37929</v>
      </c>
      <c r="C2589" s="11"/>
      <c r="E2589">
        <v>510.53</v>
      </c>
      <c r="V2589"/>
    </row>
    <row r="2590" spans="1:22" x14ac:dyDescent="0.25">
      <c r="A2590" s="2" t="s">
        <v>71</v>
      </c>
      <c r="B2590" s="31">
        <v>37934</v>
      </c>
      <c r="C2590" s="11"/>
      <c r="E2590">
        <v>527.99</v>
      </c>
      <c r="V2590"/>
    </row>
    <row r="2591" spans="1:22" x14ac:dyDescent="0.25">
      <c r="A2591" s="2" t="s">
        <v>71</v>
      </c>
      <c r="B2591" s="31">
        <v>37939</v>
      </c>
      <c r="C2591" s="11"/>
      <c r="E2591">
        <v>514.49</v>
      </c>
      <c r="V2591"/>
    </row>
    <row r="2592" spans="1:22" x14ac:dyDescent="0.25">
      <c r="A2592" s="2" t="s">
        <v>71</v>
      </c>
      <c r="B2592" s="31">
        <v>37961</v>
      </c>
      <c r="C2592" s="11"/>
      <c r="E2592">
        <v>520.22</v>
      </c>
      <c r="V2592"/>
    </row>
    <row r="2593" spans="1:22" x14ac:dyDescent="0.25">
      <c r="A2593" s="2" t="s">
        <v>71</v>
      </c>
      <c r="B2593" s="31">
        <v>37966</v>
      </c>
      <c r="C2593" s="11"/>
      <c r="E2593">
        <v>505.08</v>
      </c>
      <c r="V2593"/>
    </row>
    <row r="2594" spans="1:22" x14ac:dyDescent="0.25">
      <c r="A2594" s="2" t="s">
        <v>71</v>
      </c>
      <c r="B2594" s="31">
        <v>37970</v>
      </c>
      <c r="C2594" s="11"/>
      <c r="E2594">
        <v>522.91999999999996</v>
      </c>
      <c r="V2594"/>
    </row>
    <row r="2595" spans="1:22" x14ac:dyDescent="0.25">
      <c r="A2595" s="2" t="s">
        <v>71</v>
      </c>
      <c r="B2595" s="31">
        <v>37975</v>
      </c>
      <c r="C2595" s="11"/>
      <c r="E2595">
        <v>529.46</v>
      </c>
      <c r="V2595"/>
    </row>
    <row r="2596" spans="1:22" x14ac:dyDescent="0.25">
      <c r="A2596" s="2" t="s">
        <v>71</v>
      </c>
      <c r="B2596" s="31">
        <v>37986</v>
      </c>
      <c r="C2596" s="11"/>
      <c r="E2596">
        <v>515.77</v>
      </c>
      <c r="V2596"/>
    </row>
    <row r="2597" spans="1:22" x14ac:dyDescent="0.25">
      <c r="A2597" s="2" t="s">
        <v>71</v>
      </c>
      <c r="B2597" s="31">
        <v>37991</v>
      </c>
      <c r="C2597" s="11"/>
      <c r="E2597">
        <v>488.57</v>
      </c>
      <c r="V2597"/>
    </row>
    <row r="2598" spans="1:22" x14ac:dyDescent="0.25">
      <c r="A2598" s="2" t="s">
        <v>71</v>
      </c>
      <c r="B2598" s="31">
        <v>37995</v>
      </c>
      <c r="C2598" s="11"/>
      <c r="E2598">
        <v>480.7</v>
      </c>
      <c r="V2598"/>
    </row>
    <row r="2599" spans="1:22" x14ac:dyDescent="0.25">
      <c r="A2599" s="2" t="s">
        <v>71</v>
      </c>
      <c r="B2599" s="31">
        <v>38000</v>
      </c>
      <c r="C2599" s="11"/>
      <c r="E2599">
        <v>488.65</v>
      </c>
      <c r="V2599"/>
    </row>
    <row r="2600" spans="1:22" x14ac:dyDescent="0.25">
      <c r="A2600" s="2" t="s">
        <v>71</v>
      </c>
      <c r="B2600" s="31">
        <v>38005</v>
      </c>
      <c r="C2600" s="11"/>
      <c r="E2600">
        <v>481.95</v>
      </c>
      <c r="V2600"/>
    </row>
    <row r="2601" spans="1:22" x14ac:dyDescent="0.25">
      <c r="A2601" s="2" t="s">
        <v>71</v>
      </c>
      <c r="B2601" s="31">
        <v>38011</v>
      </c>
      <c r="C2601" s="11"/>
      <c r="E2601">
        <v>487.46</v>
      </c>
      <c r="V2601"/>
    </row>
    <row r="2602" spans="1:22" x14ac:dyDescent="0.25">
      <c r="A2602" s="2" t="s">
        <v>71</v>
      </c>
      <c r="B2602" s="31">
        <v>38015</v>
      </c>
      <c r="C2602" s="11"/>
      <c r="E2602">
        <v>490.73</v>
      </c>
      <c r="V2602"/>
    </row>
    <row r="2603" spans="1:22" x14ac:dyDescent="0.25">
      <c r="A2603" s="2" t="s">
        <v>71</v>
      </c>
      <c r="B2603" s="31">
        <v>38020</v>
      </c>
      <c r="C2603" s="11"/>
      <c r="E2603">
        <v>502.19</v>
      </c>
      <c r="V2603"/>
    </row>
    <row r="2604" spans="1:22" x14ac:dyDescent="0.25">
      <c r="A2604" s="2" t="s">
        <v>71</v>
      </c>
      <c r="B2604" s="31">
        <v>38026</v>
      </c>
      <c r="C2604" s="11"/>
      <c r="E2604">
        <v>496.3</v>
      </c>
      <c r="V2604"/>
    </row>
    <row r="2605" spans="1:22" x14ac:dyDescent="0.25">
      <c r="A2605" s="2" t="s">
        <v>71</v>
      </c>
      <c r="B2605" s="31">
        <v>38030</v>
      </c>
      <c r="C2605" s="11"/>
      <c r="E2605">
        <v>499.38</v>
      </c>
      <c r="V2605"/>
    </row>
    <row r="2606" spans="1:22" x14ac:dyDescent="0.25">
      <c r="A2606" s="2" t="s">
        <v>71</v>
      </c>
      <c r="B2606" s="31">
        <v>38036</v>
      </c>
      <c r="C2606" s="11"/>
      <c r="E2606">
        <v>517.30999999999995</v>
      </c>
      <c r="V2606"/>
    </row>
    <row r="2607" spans="1:22" x14ac:dyDescent="0.25">
      <c r="A2607" s="2" t="s">
        <v>71</v>
      </c>
      <c r="B2607" s="31">
        <v>38041</v>
      </c>
      <c r="C2607" s="11"/>
      <c r="E2607">
        <v>496</v>
      </c>
      <c r="V2607"/>
    </row>
    <row r="2608" spans="1:22" x14ac:dyDescent="0.25">
      <c r="A2608" s="2" t="s">
        <v>71</v>
      </c>
      <c r="B2608" s="31">
        <v>38045</v>
      </c>
      <c r="C2608" s="11"/>
      <c r="E2608">
        <v>483.45</v>
      </c>
      <c r="V2608"/>
    </row>
    <row r="2609" spans="1:47" x14ac:dyDescent="0.25">
      <c r="A2609" s="2" t="s">
        <v>71</v>
      </c>
      <c r="B2609" s="31">
        <v>38050</v>
      </c>
      <c r="C2609" s="11"/>
      <c r="E2609">
        <v>486.24</v>
      </c>
      <c r="R2609">
        <v>57.25</v>
      </c>
      <c r="V2609"/>
      <c r="AJ2609">
        <v>0.55000000000000004</v>
      </c>
    </row>
    <row r="2610" spans="1:47" x14ac:dyDescent="0.25">
      <c r="A2610" s="2" t="s">
        <v>71</v>
      </c>
      <c r="B2610" s="31">
        <v>38055</v>
      </c>
      <c r="C2610" s="11"/>
      <c r="E2610">
        <v>491.29</v>
      </c>
      <c r="V2610"/>
      <c r="AU2610">
        <v>31</v>
      </c>
    </row>
    <row r="2611" spans="1:47" x14ac:dyDescent="0.25">
      <c r="A2611" s="2" t="s">
        <v>71</v>
      </c>
      <c r="B2611" s="31">
        <v>38057</v>
      </c>
      <c r="C2611" s="11"/>
      <c r="R2611">
        <v>93.29</v>
      </c>
      <c r="V2611"/>
      <c r="AJ2611">
        <v>1.0900000000000001</v>
      </c>
    </row>
    <row r="2612" spans="1:47" x14ac:dyDescent="0.25">
      <c r="A2612" s="2" t="s">
        <v>71</v>
      </c>
      <c r="B2612" s="31">
        <v>38061</v>
      </c>
      <c r="C2612" s="11"/>
      <c r="E2612">
        <v>568.65</v>
      </c>
      <c r="V2612"/>
    </row>
    <row r="2613" spans="1:47" x14ac:dyDescent="0.25">
      <c r="A2613" s="2" t="s">
        <v>71</v>
      </c>
      <c r="B2613" s="31">
        <v>38066</v>
      </c>
      <c r="C2613" s="11"/>
      <c r="E2613">
        <v>523.87</v>
      </c>
      <c r="R2613">
        <v>151.34</v>
      </c>
      <c r="V2613"/>
      <c r="AJ2613">
        <v>1.7</v>
      </c>
    </row>
    <row r="2614" spans="1:47" x14ac:dyDescent="0.25">
      <c r="A2614" s="2" t="s">
        <v>71</v>
      </c>
      <c r="B2614" s="31">
        <v>38071</v>
      </c>
      <c r="C2614" s="11"/>
      <c r="E2614">
        <v>496.61</v>
      </c>
      <c r="R2614">
        <v>140.99</v>
      </c>
      <c r="V2614"/>
      <c r="AJ2614">
        <v>1.69</v>
      </c>
    </row>
    <row r="2615" spans="1:47" x14ac:dyDescent="0.25">
      <c r="A2615" s="2" t="s">
        <v>71</v>
      </c>
      <c r="B2615" s="31">
        <v>38076</v>
      </c>
      <c r="C2615" s="11"/>
      <c r="E2615">
        <v>512.25</v>
      </c>
      <c r="V2615"/>
    </row>
    <row r="2616" spans="1:47" x14ac:dyDescent="0.25">
      <c r="A2616" s="2" t="s">
        <v>71</v>
      </c>
      <c r="B2616" s="31">
        <v>38077</v>
      </c>
      <c r="C2616" s="11"/>
      <c r="R2616">
        <v>296.70999999999998</v>
      </c>
      <c r="V2616"/>
      <c r="AJ2616">
        <v>3.49</v>
      </c>
    </row>
    <row r="2617" spans="1:47" x14ac:dyDescent="0.25">
      <c r="A2617" s="2" t="s">
        <v>71</v>
      </c>
      <c r="B2617" s="31">
        <v>38081</v>
      </c>
      <c r="C2617" s="11"/>
      <c r="E2617">
        <v>487.19</v>
      </c>
      <c r="V2617"/>
    </row>
    <row r="2618" spans="1:47" x14ac:dyDescent="0.25">
      <c r="A2618" s="2" t="s">
        <v>71</v>
      </c>
      <c r="B2618" s="31">
        <v>38085</v>
      </c>
      <c r="C2618" s="11"/>
      <c r="R2618">
        <v>500.95</v>
      </c>
      <c r="V2618"/>
      <c r="AJ2618">
        <v>4.99</v>
      </c>
    </row>
    <row r="2619" spans="1:47" x14ac:dyDescent="0.25">
      <c r="A2619" s="2" t="s">
        <v>71</v>
      </c>
      <c r="B2619" s="31">
        <v>38086</v>
      </c>
      <c r="C2619" s="11"/>
      <c r="E2619">
        <v>477.26</v>
      </c>
      <c r="V2619"/>
    </row>
    <row r="2620" spans="1:47" x14ac:dyDescent="0.25">
      <c r="A2620" s="2" t="s">
        <v>71</v>
      </c>
      <c r="B2620" s="31">
        <v>38091</v>
      </c>
      <c r="C2620" s="11"/>
      <c r="E2620">
        <v>452.34</v>
      </c>
      <c r="V2620"/>
    </row>
    <row r="2621" spans="1:47" x14ac:dyDescent="0.25">
      <c r="A2621" s="2" t="s">
        <v>71</v>
      </c>
      <c r="B2621" s="31">
        <v>38093</v>
      </c>
      <c r="C2621" s="11"/>
      <c r="R2621">
        <v>539.75</v>
      </c>
      <c r="V2621"/>
      <c r="AJ2621">
        <v>6.9</v>
      </c>
    </row>
    <row r="2622" spans="1:47" x14ac:dyDescent="0.25">
      <c r="A2622" s="2" t="s">
        <v>71</v>
      </c>
      <c r="B2622" s="31">
        <v>38097</v>
      </c>
      <c r="C2622" s="11"/>
      <c r="E2622">
        <v>544.72</v>
      </c>
      <c r="V2622"/>
    </row>
    <row r="2623" spans="1:47" x14ac:dyDescent="0.25">
      <c r="A2623" s="2" t="s">
        <v>71</v>
      </c>
      <c r="B2623" s="31">
        <v>38100</v>
      </c>
      <c r="C2623" s="11"/>
      <c r="R2623">
        <v>758</v>
      </c>
      <c r="V2623"/>
      <c r="AJ2623">
        <v>6.41</v>
      </c>
      <c r="AU2623">
        <v>55</v>
      </c>
    </row>
    <row r="2624" spans="1:47" x14ac:dyDescent="0.25">
      <c r="A2624" s="2" t="s">
        <v>71</v>
      </c>
      <c r="B2624" s="31">
        <v>38102</v>
      </c>
      <c r="C2624" s="11"/>
      <c r="E2624">
        <v>486.54</v>
      </c>
      <c r="V2624"/>
    </row>
    <row r="2625" spans="1:47" x14ac:dyDescent="0.25">
      <c r="A2625" s="2" t="s">
        <v>71</v>
      </c>
      <c r="B2625" s="31">
        <v>38107</v>
      </c>
      <c r="C2625" s="11"/>
      <c r="E2625">
        <v>480</v>
      </c>
      <c r="R2625">
        <v>896.59</v>
      </c>
      <c r="V2625"/>
      <c r="AJ2625">
        <v>5.47</v>
      </c>
    </row>
    <row r="2626" spans="1:47" x14ac:dyDescent="0.25">
      <c r="A2626" s="2" t="s">
        <v>71</v>
      </c>
      <c r="B2626" s="31">
        <v>38112</v>
      </c>
      <c r="C2626" s="11"/>
      <c r="E2626">
        <v>477.38</v>
      </c>
      <c r="V2626"/>
    </row>
    <row r="2627" spans="1:47" x14ac:dyDescent="0.25">
      <c r="A2627" s="2" t="s">
        <v>71</v>
      </c>
      <c r="B2627" s="31">
        <v>38114</v>
      </c>
      <c r="C2627" s="11"/>
      <c r="R2627">
        <v>1194.78</v>
      </c>
      <c r="V2627"/>
      <c r="AJ2627">
        <v>5.15</v>
      </c>
    </row>
    <row r="2628" spans="1:47" x14ac:dyDescent="0.25">
      <c r="A2628" s="2" t="s">
        <v>71</v>
      </c>
      <c r="B2628" s="31">
        <v>38117</v>
      </c>
      <c r="C2628" s="11"/>
      <c r="E2628">
        <v>446.75</v>
      </c>
      <c r="V2628"/>
    </row>
    <row r="2629" spans="1:47" x14ac:dyDescent="0.25">
      <c r="A2629" s="2" t="s">
        <v>71</v>
      </c>
      <c r="B2629" s="31">
        <v>38119</v>
      </c>
      <c r="C2629" s="11"/>
      <c r="E2629">
        <v>462.6</v>
      </c>
      <c r="V2629"/>
    </row>
    <row r="2630" spans="1:47" x14ac:dyDescent="0.25">
      <c r="A2630" s="2" t="s">
        <v>71</v>
      </c>
      <c r="B2630" s="31">
        <v>38120</v>
      </c>
      <c r="C2630" s="11"/>
      <c r="R2630">
        <v>1302.02</v>
      </c>
      <c r="V2630"/>
      <c r="AJ2630">
        <v>3.79</v>
      </c>
    </row>
    <row r="2631" spans="1:47" x14ac:dyDescent="0.25">
      <c r="A2631" s="2" t="s">
        <v>71</v>
      </c>
      <c r="B2631" s="31">
        <v>38124</v>
      </c>
      <c r="C2631" s="11"/>
      <c r="E2631">
        <v>455.8</v>
      </c>
      <c r="V2631"/>
    </row>
    <row r="2632" spans="1:47" x14ac:dyDescent="0.25">
      <c r="A2632" s="2" t="s">
        <v>71</v>
      </c>
      <c r="B2632" s="31">
        <v>38127</v>
      </c>
      <c r="C2632" s="11"/>
      <c r="R2632">
        <v>1100.03</v>
      </c>
      <c r="V2632"/>
      <c r="AJ2632">
        <v>2.86</v>
      </c>
    </row>
    <row r="2633" spans="1:47" x14ac:dyDescent="0.25">
      <c r="A2633" s="2" t="s">
        <v>71</v>
      </c>
      <c r="B2633" s="31">
        <v>38129</v>
      </c>
      <c r="C2633" s="11"/>
      <c r="E2633">
        <v>423.6</v>
      </c>
      <c r="V2633"/>
    </row>
    <row r="2634" spans="1:47" x14ac:dyDescent="0.25">
      <c r="A2634" s="2" t="s">
        <v>71</v>
      </c>
      <c r="B2634" s="31">
        <v>38135</v>
      </c>
      <c r="C2634" s="11"/>
      <c r="E2634">
        <v>420.85</v>
      </c>
      <c r="R2634">
        <v>1581.04</v>
      </c>
      <c r="V2634"/>
      <c r="AJ2634">
        <v>1.97</v>
      </c>
    </row>
    <row r="2635" spans="1:47" x14ac:dyDescent="0.25">
      <c r="A2635" s="2" t="s">
        <v>71</v>
      </c>
      <c r="B2635" s="31">
        <v>38140</v>
      </c>
      <c r="C2635" s="11"/>
      <c r="E2635">
        <v>409.9</v>
      </c>
      <c r="V2635"/>
    </row>
    <row r="2636" spans="1:47" x14ac:dyDescent="0.25">
      <c r="A2636" s="2" t="s">
        <v>71</v>
      </c>
      <c r="B2636" s="31">
        <v>38142</v>
      </c>
      <c r="C2636" s="11"/>
      <c r="R2636">
        <v>1638.43</v>
      </c>
      <c r="V2636"/>
      <c r="AA2636">
        <v>523.53</v>
      </c>
      <c r="AJ2636">
        <v>0.38</v>
      </c>
      <c r="AQ2636" t="s">
        <v>925</v>
      </c>
      <c r="AU2636">
        <v>90</v>
      </c>
    </row>
    <row r="2637" spans="1:47" x14ac:dyDescent="0.25">
      <c r="A2637" s="2" t="s">
        <v>71</v>
      </c>
      <c r="B2637" s="31">
        <v>38145</v>
      </c>
      <c r="C2637" s="11"/>
      <c r="E2637">
        <v>413.01</v>
      </c>
      <c r="V2637"/>
    </row>
    <row r="2638" spans="1:47" x14ac:dyDescent="0.25">
      <c r="A2638" s="2" t="s">
        <v>72</v>
      </c>
      <c r="B2638" s="31">
        <v>38150</v>
      </c>
      <c r="C2638" s="11"/>
      <c r="E2638">
        <v>399.88</v>
      </c>
      <c r="V2638"/>
    </row>
    <row r="2639" spans="1:47" x14ac:dyDescent="0.25">
      <c r="A2639" s="2" t="s">
        <v>72</v>
      </c>
      <c r="B2639" s="31">
        <v>38160</v>
      </c>
      <c r="C2639" s="11"/>
      <c r="E2639">
        <v>467.96</v>
      </c>
      <c r="V2639"/>
    </row>
    <row r="2640" spans="1:47" x14ac:dyDescent="0.25">
      <c r="A2640" s="2" t="s">
        <v>72</v>
      </c>
      <c r="B2640" s="31">
        <v>38164</v>
      </c>
      <c r="C2640" s="11"/>
      <c r="E2640">
        <v>553.54999999999995</v>
      </c>
      <c r="V2640"/>
    </row>
    <row r="2641" spans="1:22" x14ac:dyDescent="0.25">
      <c r="A2641" s="2" t="s">
        <v>72</v>
      </c>
      <c r="B2641" s="31">
        <v>38171</v>
      </c>
      <c r="C2641" s="11"/>
      <c r="E2641">
        <v>575.23</v>
      </c>
      <c r="V2641"/>
    </row>
    <row r="2642" spans="1:22" x14ac:dyDescent="0.25">
      <c r="A2642" s="2" t="s">
        <v>72</v>
      </c>
      <c r="B2642" s="31">
        <v>38188</v>
      </c>
      <c r="C2642" s="11"/>
      <c r="E2642">
        <v>564.59</v>
      </c>
      <c r="V2642"/>
    </row>
    <row r="2643" spans="1:22" x14ac:dyDescent="0.25">
      <c r="A2643" s="2" t="s">
        <v>72</v>
      </c>
      <c r="B2643" s="31">
        <v>38193</v>
      </c>
      <c r="C2643" s="11"/>
      <c r="E2643">
        <v>531.25</v>
      </c>
      <c r="V2643"/>
    </row>
    <row r="2644" spans="1:22" x14ac:dyDescent="0.25">
      <c r="A2644" s="2" t="s">
        <v>72</v>
      </c>
      <c r="B2644" s="31">
        <v>38200</v>
      </c>
      <c r="C2644" s="11"/>
      <c r="E2644">
        <v>616.32000000000005</v>
      </c>
      <c r="V2644"/>
    </row>
    <row r="2645" spans="1:22" x14ac:dyDescent="0.25">
      <c r="A2645" s="2" t="s">
        <v>72</v>
      </c>
      <c r="B2645" s="31">
        <v>38204</v>
      </c>
      <c r="C2645" s="11"/>
      <c r="E2645">
        <v>602.21</v>
      </c>
      <c r="V2645"/>
    </row>
    <row r="2646" spans="1:22" x14ac:dyDescent="0.25">
      <c r="A2646" s="2" t="s">
        <v>72</v>
      </c>
      <c r="B2646" s="31">
        <v>38212</v>
      </c>
      <c r="C2646" s="11"/>
      <c r="E2646">
        <v>610</v>
      </c>
      <c r="V2646"/>
    </row>
    <row r="2647" spans="1:22" x14ac:dyDescent="0.25">
      <c r="A2647" s="2" t="s">
        <v>72</v>
      </c>
      <c r="B2647" s="31">
        <v>38217</v>
      </c>
      <c r="C2647" s="11"/>
      <c r="E2647">
        <v>599.77</v>
      </c>
      <c r="V2647"/>
    </row>
    <row r="2648" spans="1:22" x14ac:dyDescent="0.25">
      <c r="A2648" s="2" t="s">
        <v>72</v>
      </c>
      <c r="B2648" s="31">
        <v>38222</v>
      </c>
      <c r="C2648" s="11"/>
      <c r="E2648">
        <v>570.41</v>
      </c>
      <c r="V2648"/>
    </row>
    <row r="2649" spans="1:22" x14ac:dyDescent="0.25">
      <c r="A2649" s="2" t="s">
        <v>72</v>
      </c>
      <c r="B2649" s="31">
        <v>38229</v>
      </c>
      <c r="C2649" s="11"/>
      <c r="E2649">
        <v>607.75</v>
      </c>
      <c r="V2649"/>
    </row>
    <row r="2650" spans="1:22" x14ac:dyDescent="0.25">
      <c r="A2650" s="2" t="s">
        <v>72</v>
      </c>
      <c r="B2650" s="31">
        <v>38232</v>
      </c>
      <c r="C2650" s="11"/>
      <c r="E2650">
        <v>575.24</v>
      </c>
      <c r="V2650"/>
    </row>
    <row r="2651" spans="1:22" x14ac:dyDescent="0.25">
      <c r="A2651" s="2" t="s">
        <v>72</v>
      </c>
      <c r="B2651" s="31">
        <v>38234</v>
      </c>
      <c r="C2651" s="11"/>
      <c r="E2651">
        <v>575.24</v>
      </c>
      <c r="V2651"/>
    </row>
    <row r="2652" spans="1:22" x14ac:dyDescent="0.25">
      <c r="A2652" s="2" t="s">
        <v>72</v>
      </c>
      <c r="B2652" s="31">
        <v>38239</v>
      </c>
      <c r="C2652" s="11"/>
      <c r="E2652">
        <v>542.29999999999995</v>
      </c>
      <c r="V2652"/>
    </row>
    <row r="2653" spans="1:22" x14ac:dyDescent="0.25">
      <c r="A2653" s="2" t="s">
        <v>72</v>
      </c>
      <c r="B2653" s="31">
        <v>38245</v>
      </c>
      <c r="C2653" s="11"/>
      <c r="E2653">
        <v>553.24</v>
      </c>
      <c r="V2653"/>
    </row>
    <row r="2654" spans="1:22" x14ac:dyDescent="0.25">
      <c r="A2654" s="2" t="s">
        <v>72</v>
      </c>
      <c r="B2654" s="31">
        <v>38250</v>
      </c>
      <c r="C2654" s="11"/>
      <c r="E2654">
        <v>537</v>
      </c>
      <c r="V2654"/>
    </row>
    <row r="2655" spans="1:22" x14ac:dyDescent="0.25">
      <c r="A2655" s="2" t="s">
        <v>72</v>
      </c>
      <c r="B2655" s="31">
        <v>38255</v>
      </c>
      <c r="C2655" s="11"/>
      <c r="E2655">
        <v>528.51</v>
      </c>
      <c r="V2655"/>
    </row>
    <row r="2656" spans="1:22" x14ac:dyDescent="0.25">
      <c r="A2656" s="2" t="s">
        <v>72</v>
      </c>
      <c r="B2656" s="31">
        <v>38262</v>
      </c>
      <c r="C2656" s="11"/>
      <c r="E2656">
        <v>517.92999999999995</v>
      </c>
      <c r="V2656"/>
    </row>
    <row r="2657" spans="1:36" x14ac:dyDescent="0.25">
      <c r="A2657" s="2" t="s">
        <v>72</v>
      </c>
      <c r="B2657" s="31">
        <v>38268</v>
      </c>
      <c r="C2657" s="11"/>
      <c r="E2657">
        <v>501.28</v>
      </c>
      <c r="V2657"/>
    </row>
    <row r="2658" spans="1:36" x14ac:dyDescent="0.25">
      <c r="A2658" s="2" t="s">
        <v>72</v>
      </c>
      <c r="B2658" s="31">
        <v>38273</v>
      </c>
      <c r="C2658" s="11"/>
      <c r="E2658">
        <v>498.74</v>
      </c>
      <c r="V2658"/>
    </row>
    <row r="2659" spans="1:36" x14ac:dyDescent="0.25">
      <c r="A2659" s="2" t="s">
        <v>72</v>
      </c>
      <c r="B2659" s="31">
        <v>38278</v>
      </c>
      <c r="C2659" s="11"/>
      <c r="E2659">
        <v>498</v>
      </c>
      <c r="V2659"/>
    </row>
    <row r="2660" spans="1:36" x14ac:dyDescent="0.25">
      <c r="A2660" s="2" t="s">
        <v>72</v>
      </c>
      <c r="B2660" s="31">
        <v>38283</v>
      </c>
      <c r="C2660" s="11"/>
      <c r="E2660">
        <v>503.12</v>
      </c>
      <c r="V2660"/>
    </row>
    <row r="2661" spans="1:36" x14ac:dyDescent="0.25">
      <c r="A2661" s="2" t="s">
        <v>72</v>
      </c>
      <c r="B2661" s="31">
        <v>38288</v>
      </c>
      <c r="C2661" s="11"/>
      <c r="E2661">
        <v>500.47</v>
      </c>
      <c r="V2661"/>
    </row>
    <row r="2662" spans="1:36" x14ac:dyDescent="0.25">
      <c r="A2662" s="2" t="s">
        <v>72</v>
      </c>
      <c r="B2662" s="31">
        <v>38303</v>
      </c>
      <c r="C2662" s="11"/>
      <c r="E2662">
        <v>521.92999999999995</v>
      </c>
      <c r="V2662"/>
    </row>
    <row r="2663" spans="1:36" x14ac:dyDescent="0.25">
      <c r="A2663" s="2" t="s">
        <v>72</v>
      </c>
      <c r="B2663" s="31">
        <v>38308</v>
      </c>
      <c r="C2663" s="11"/>
      <c r="E2663">
        <v>485.45</v>
      </c>
      <c r="V2663"/>
    </row>
    <row r="2664" spans="1:36" x14ac:dyDescent="0.25">
      <c r="A2664" s="2" t="s">
        <v>72</v>
      </c>
      <c r="B2664" s="31">
        <v>38322</v>
      </c>
      <c r="C2664" s="11"/>
      <c r="E2664">
        <v>507.99</v>
      </c>
      <c r="V2664"/>
    </row>
    <row r="2665" spans="1:36" x14ac:dyDescent="0.25">
      <c r="A2665" s="2" t="s">
        <v>72</v>
      </c>
      <c r="B2665" s="31">
        <v>38331</v>
      </c>
      <c r="C2665" s="11"/>
      <c r="E2665">
        <v>501.18</v>
      </c>
      <c r="V2665"/>
    </row>
    <row r="2666" spans="1:36" x14ac:dyDescent="0.25">
      <c r="A2666" s="2" t="s">
        <v>72</v>
      </c>
      <c r="B2666" s="31">
        <v>38341</v>
      </c>
      <c r="C2666" s="11"/>
      <c r="E2666">
        <v>509.35</v>
      </c>
      <c r="V2666"/>
    </row>
    <row r="2667" spans="1:36" x14ac:dyDescent="0.25">
      <c r="A2667" s="2" t="s">
        <v>72</v>
      </c>
      <c r="B2667" s="31">
        <v>38351</v>
      </c>
      <c r="C2667" s="11"/>
      <c r="E2667">
        <v>501.15</v>
      </c>
      <c r="V2667"/>
    </row>
    <row r="2668" spans="1:36" x14ac:dyDescent="0.25">
      <c r="A2668" s="2" t="s">
        <v>72</v>
      </c>
      <c r="B2668" s="31">
        <v>38361</v>
      </c>
      <c r="C2668" s="11"/>
      <c r="E2668">
        <v>503.67</v>
      </c>
      <c r="V2668"/>
    </row>
    <row r="2669" spans="1:36" x14ac:dyDescent="0.25">
      <c r="A2669" s="2" t="s">
        <v>72</v>
      </c>
      <c r="B2669" s="31">
        <v>38373</v>
      </c>
      <c r="C2669" s="11"/>
      <c r="E2669">
        <v>502.06</v>
      </c>
      <c r="V2669"/>
    </row>
    <row r="2670" spans="1:36" x14ac:dyDescent="0.25">
      <c r="A2670" s="2" t="s">
        <v>72</v>
      </c>
      <c r="B2670" s="31">
        <v>38377</v>
      </c>
      <c r="C2670" s="11"/>
      <c r="R2670">
        <v>90.97</v>
      </c>
      <c r="V2670"/>
      <c r="AJ2670">
        <v>0.43</v>
      </c>
    </row>
    <row r="2671" spans="1:36" x14ac:dyDescent="0.25">
      <c r="A2671" s="2" t="s">
        <v>72</v>
      </c>
      <c r="B2671" s="31">
        <v>38382</v>
      </c>
      <c r="C2671" s="11"/>
      <c r="E2671">
        <v>512.97</v>
      </c>
      <c r="V2671"/>
    </row>
    <row r="2672" spans="1:36" x14ac:dyDescent="0.25">
      <c r="A2672" s="2" t="s">
        <v>72</v>
      </c>
      <c r="B2672" s="31">
        <v>38394</v>
      </c>
      <c r="C2672" s="11"/>
      <c r="E2672">
        <v>505</v>
      </c>
      <c r="V2672"/>
    </row>
    <row r="2673" spans="1:47" x14ac:dyDescent="0.25">
      <c r="A2673" s="2" t="s">
        <v>72</v>
      </c>
      <c r="B2673" s="31">
        <v>38403</v>
      </c>
      <c r="C2673" s="11"/>
      <c r="E2673">
        <v>506.68</v>
      </c>
      <c r="V2673"/>
    </row>
    <row r="2674" spans="1:47" x14ac:dyDescent="0.25">
      <c r="A2674" s="2" t="s">
        <v>72</v>
      </c>
      <c r="B2674" s="31">
        <v>38411</v>
      </c>
      <c r="C2674" s="11"/>
      <c r="R2674">
        <v>104.09</v>
      </c>
      <c r="V2674"/>
      <c r="AJ2674">
        <v>0.48</v>
      </c>
    </row>
    <row r="2675" spans="1:47" x14ac:dyDescent="0.25">
      <c r="A2675" s="2" t="s">
        <v>72</v>
      </c>
      <c r="B2675" s="31">
        <v>38412</v>
      </c>
      <c r="C2675" s="11"/>
      <c r="E2675">
        <v>505.38</v>
      </c>
      <c r="V2675"/>
    </row>
    <row r="2676" spans="1:47" x14ac:dyDescent="0.25">
      <c r="A2676" s="2" t="s">
        <v>72</v>
      </c>
      <c r="B2676" s="31">
        <v>38417</v>
      </c>
      <c r="C2676" s="11"/>
      <c r="E2676">
        <v>498.57</v>
      </c>
      <c r="V2676"/>
    </row>
    <row r="2677" spans="1:47" x14ac:dyDescent="0.25">
      <c r="A2677" s="2" t="s">
        <v>72</v>
      </c>
      <c r="B2677" s="31">
        <v>38422</v>
      </c>
      <c r="C2677" s="11"/>
      <c r="E2677">
        <v>499.99</v>
      </c>
      <c r="V2677"/>
    </row>
    <row r="2678" spans="1:47" x14ac:dyDescent="0.25">
      <c r="A2678" s="2" t="s">
        <v>72</v>
      </c>
      <c r="B2678" s="31">
        <v>38427</v>
      </c>
      <c r="C2678" s="11"/>
      <c r="E2678">
        <v>489</v>
      </c>
      <c r="V2678"/>
    </row>
    <row r="2679" spans="1:47" x14ac:dyDescent="0.25">
      <c r="A2679" s="2" t="s">
        <v>72</v>
      </c>
      <c r="B2679" s="31">
        <v>38431</v>
      </c>
      <c r="C2679" s="11"/>
      <c r="R2679">
        <v>150.13</v>
      </c>
      <c r="V2679"/>
      <c r="AJ2679">
        <v>1.05</v>
      </c>
    </row>
    <row r="2680" spans="1:47" x14ac:dyDescent="0.25">
      <c r="A2680" s="2" t="s">
        <v>72</v>
      </c>
      <c r="B2680" s="31">
        <v>38432</v>
      </c>
      <c r="C2680" s="11"/>
      <c r="E2680">
        <v>489</v>
      </c>
      <c r="V2680"/>
    </row>
    <row r="2681" spans="1:47" x14ac:dyDescent="0.25">
      <c r="A2681" s="2" t="s">
        <v>72</v>
      </c>
      <c r="B2681" s="31">
        <v>38436</v>
      </c>
      <c r="C2681" s="11"/>
      <c r="R2681">
        <v>188.15</v>
      </c>
      <c r="V2681"/>
      <c r="AJ2681">
        <v>1.56</v>
      </c>
    </row>
    <row r="2682" spans="1:47" x14ac:dyDescent="0.25">
      <c r="A2682" s="2" t="s">
        <v>72</v>
      </c>
      <c r="B2682" s="31">
        <v>38437</v>
      </c>
      <c r="C2682" s="11"/>
      <c r="E2682">
        <v>476</v>
      </c>
      <c r="V2682"/>
    </row>
    <row r="2683" spans="1:47" x14ac:dyDescent="0.25">
      <c r="A2683" s="2" t="s">
        <v>72</v>
      </c>
      <c r="B2683" s="31">
        <v>38438</v>
      </c>
      <c r="C2683" s="11"/>
      <c r="V2683"/>
      <c r="AU2683">
        <v>31</v>
      </c>
    </row>
    <row r="2684" spans="1:47" x14ac:dyDescent="0.25">
      <c r="A2684" s="2" t="s">
        <v>72</v>
      </c>
      <c r="B2684" s="31">
        <v>38441</v>
      </c>
      <c r="C2684" s="11"/>
      <c r="R2684">
        <v>236.97</v>
      </c>
      <c r="V2684"/>
      <c r="AJ2684">
        <v>1.89</v>
      </c>
    </row>
    <row r="2685" spans="1:47" x14ac:dyDescent="0.25">
      <c r="A2685" s="2" t="s">
        <v>72</v>
      </c>
      <c r="B2685" s="31">
        <v>38448</v>
      </c>
      <c r="C2685" s="11"/>
      <c r="E2685">
        <v>560</v>
      </c>
      <c r="V2685"/>
    </row>
    <row r="2686" spans="1:47" x14ac:dyDescent="0.25">
      <c r="A2686" s="2" t="s">
        <v>72</v>
      </c>
      <c r="B2686" s="31">
        <v>38452</v>
      </c>
      <c r="C2686" s="11"/>
      <c r="E2686">
        <v>522</v>
      </c>
      <c r="R2686">
        <v>408</v>
      </c>
      <c r="V2686"/>
      <c r="AJ2686">
        <v>4.46</v>
      </c>
    </row>
    <row r="2687" spans="1:47" x14ac:dyDescent="0.25">
      <c r="A2687" s="2" t="s">
        <v>72</v>
      </c>
      <c r="B2687" s="31">
        <v>38457</v>
      </c>
      <c r="C2687" s="11"/>
      <c r="E2687">
        <v>482</v>
      </c>
      <c r="V2687"/>
    </row>
    <row r="2688" spans="1:47" x14ac:dyDescent="0.25">
      <c r="A2688" s="2" t="s">
        <v>72</v>
      </c>
      <c r="B2688" s="31">
        <v>38462</v>
      </c>
      <c r="C2688" s="11"/>
      <c r="E2688">
        <v>502</v>
      </c>
      <c r="R2688">
        <v>373.73</v>
      </c>
      <c r="V2688"/>
      <c r="AJ2688">
        <v>5.0199999999999996</v>
      </c>
    </row>
    <row r="2689" spans="1:47" x14ac:dyDescent="0.25">
      <c r="A2689" s="2" t="s">
        <v>72</v>
      </c>
      <c r="B2689" s="31">
        <v>38467</v>
      </c>
      <c r="C2689" s="11"/>
      <c r="E2689">
        <v>453</v>
      </c>
      <c r="V2689"/>
    </row>
    <row r="2690" spans="1:47" x14ac:dyDescent="0.25">
      <c r="A2690" s="2" t="s">
        <v>72</v>
      </c>
      <c r="B2690" s="31">
        <v>38472</v>
      </c>
      <c r="C2690" s="11"/>
      <c r="E2690">
        <v>454</v>
      </c>
      <c r="R2690">
        <v>819.46</v>
      </c>
      <c r="V2690"/>
      <c r="AJ2690">
        <v>5.51</v>
      </c>
    </row>
    <row r="2691" spans="1:47" x14ac:dyDescent="0.25">
      <c r="A2691" s="2" t="s">
        <v>72</v>
      </c>
      <c r="B2691" s="31">
        <v>38478</v>
      </c>
      <c r="C2691" s="11"/>
      <c r="E2691">
        <v>444</v>
      </c>
      <c r="V2691"/>
    </row>
    <row r="2692" spans="1:47" x14ac:dyDescent="0.25">
      <c r="A2692" s="2" t="s">
        <v>72</v>
      </c>
      <c r="B2692" s="31">
        <v>38482</v>
      </c>
      <c r="C2692" s="11"/>
      <c r="R2692">
        <v>1322.84</v>
      </c>
      <c r="V2692"/>
      <c r="AJ2692">
        <v>5.68</v>
      </c>
      <c r="AU2692">
        <v>55</v>
      </c>
    </row>
    <row r="2693" spans="1:47" x14ac:dyDescent="0.25">
      <c r="A2693" s="2" t="s">
        <v>72</v>
      </c>
      <c r="B2693" s="31">
        <v>38483</v>
      </c>
      <c r="C2693" s="11"/>
      <c r="E2693">
        <v>514</v>
      </c>
      <c r="V2693"/>
    </row>
    <row r="2694" spans="1:47" x14ac:dyDescent="0.25">
      <c r="A2694" s="2" t="s">
        <v>72</v>
      </c>
      <c r="B2694" s="31">
        <v>38488</v>
      </c>
      <c r="C2694" s="11"/>
      <c r="E2694">
        <v>483</v>
      </c>
      <c r="V2694"/>
    </row>
    <row r="2695" spans="1:47" x14ac:dyDescent="0.25">
      <c r="A2695" s="2" t="s">
        <v>72</v>
      </c>
      <c r="B2695" s="31">
        <v>38492</v>
      </c>
      <c r="C2695" s="11"/>
      <c r="R2695">
        <v>986.53</v>
      </c>
      <c r="V2695"/>
      <c r="AJ2695">
        <v>4.7</v>
      </c>
    </row>
    <row r="2696" spans="1:47" x14ac:dyDescent="0.25">
      <c r="A2696" s="2" t="s">
        <v>72</v>
      </c>
      <c r="B2696" s="31">
        <v>38493</v>
      </c>
      <c r="C2696" s="11"/>
      <c r="E2696">
        <v>472</v>
      </c>
      <c r="V2696"/>
    </row>
    <row r="2697" spans="1:47" x14ac:dyDescent="0.25">
      <c r="A2697" s="2" t="s">
        <v>72</v>
      </c>
      <c r="B2697" s="31">
        <v>38498</v>
      </c>
      <c r="C2697" s="11"/>
      <c r="E2697">
        <v>439</v>
      </c>
      <c r="V2697"/>
    </row>
    <row r="2698" spans="1:47" x14ac:dyDescent="0.25">
      <c r="A2698" s="2" t="s">
        <v>72</v>
      </c>
      <c r="B2698" s="31">
        <v>38502</v>
      </c>
      <c r="C2698" s="11"/>
      <c r="R2698">
        <v>1662.99</v>
      </c>
      <c r="V2698"/>
      <c r="AJ2698">
        <v>2.36</v>
      </c>
    </row>
    <row r="2699" spans="1:47" x14ac:dyDescent="0.25">
      <c r="A2699" s="2" t="s">
        <v>72</v>
      </c>
      <c r="B2699" s="31">
        <v>38503</v>
      </c>
      <c r="C2699" s="11"/>
      <c r="E2699">
        <v>415</v>
      </c>
      <c r="V2699"/>
    </row>
    <row r="2700" spans="1:47" x14ac:dyDescent="0.25">
      <c r="A2700" s="2" t="s">
        <v>72</v>
      </c>
      <c r="B2700" s="31">
        <v>38508</v>
      </c>
      <c r="C2700" s="11"/>
      <c r="E2700">
        <v>408.05</v>
      </c>
      <c r="R2700">
        <v>1478.89</v>
      </c>
      <c r="V2700"/>
    </row>
    <row r="2701" spans="1:47" x14ac:dyDescent="0.25">
      <c r="A2701" s="2" t="s">
        <v>72</v>
      </c>
      <c r="B2701" s="31">
        <v>38510</v>
      </c>
      <c r="C2701" s="11"/>
      <c r="E2701">
        <v>378</v>
      </c>
      <c r="V2701"/>
    </row>
    <row r="2702" spans="1:47" x14ac:dyDescent="0.25">
      <c r="A2702" s="2" t="s">
        <v>72</v>
      </c>
      <c r="B2702" s="31">
        <v>38511</v>
      </c>
      <c r="C2702" s="11"/>
      <c r="V2702"/>
      <c r="AA2702">
        <v>516.92999999999995</v>
      </c>
      <c r="AQ2702" t="s">
        <v>925</v>
      </c>
      <c r="AU2702">
        <v>90</v>
      </c>
    </row>
    <row r="2703" spans="1:47" x14ac:dyDescent="0.25">
      <c r="A2703" s="2" t="s">
        <v>72</v>
      </c>
      <c r="B2703" s="31">
        <v>38514</v>
      </c>
      <c r="C2703" s="11"/>
      <c r="E2703">
        <v>383</v>
      </c>
      <c r="V2703"/>
    </row>
    <row r="2704" spans="1:47" x14ac:dyDescent="0.25">
      <c r="A2704" s="2" t="s">
        <v>72</v>
      </c>
      <c r="B2704" s="31">
        <v>38520</v>
      </c>
      <c r="C2704" s="11"/>
      <c r="E2704">
        <v>378</v>
      </c>
      <c r="V2704"/>
    </row>
    <row r="2705" spans="1:46" x14ac:dyDescent="0.25">
      <c r="A2705" s="2" t="s">
        <v>72</v>
      </c>
      <c r="B2705" s="31">
        <v>38525</v>
      </c>
      <c r="C2705" s="11"/>
      <c r="E2705">
        <v>403</v>
      </c>
      <c r="V2705"/>
    </row>
    <row r="2706" spans="1:46" x14ac:dyDescent="0.25">
      <c r="A2706" s="3" t="s">
        <v>764</v>
      </c>
      <c r="C2706" s="4" t="s">
        <v>843</v>
      </c>
      <c r="V2706"/>
      <c r="AQ2706" t="s">
        <v>925</v>
      </c>
      <c r="AR2706">
        <v>97</v>
      </c>
      <c r="AS2706">
        <v>121</v>
      </c>
      <c r="AT2706">
        <v>166</v>
      </c>
    </row>
    <row r="2707" spans="1:46" x14ac:dyDescent="0.25">
      <c r="A2707" s="3" t="s">
        <v>765</v>
      </c>
      <c r="C2707" s="4" t="s">
        <v>844</v>
      </c>
      <c r="V2707"/>
      <c r="AQ2707" t="s">
        <v>925</v>
      </c>
      <c r="AR2707">
        <v>97</v>
      </c>
      <c r="AS2707">
        <v>118</v>
      </c>
      <c r="AT2707">
        <v>166</v>
      </c>
    </row>
    <row r="2708" spans="1:46" x14ac:dyDescent="0.25">
      <c r="A2708" s="3" t="s">
        <v>766</v>
      </c>
      <c r="C2708" s="4"/>
      <c r="V2708"/>
      <c r="AQ2708" t="s">
        <v>925</v>
      </c>
      <c r="AR2708">
        <v>100</v>
      </c>
      <c r="AS2708">
        <v>121</v>
      </c>
      <c r="AT2708">
        <v>155</v>
      </c>
    </row>
    <row r="2709" spans="1:46" x14ac:dyDescent="0.25">
      <c r="A2709" s="3" t="s">
        <v>767</v>
      </c>
      <c r="C2709" s="4" t="s">
        <v>843</v>
      </c>
      <c r="V2709"/>
      <c r="AQ2709" t="s">
        <v>925</v>
      </c>
      <c r="AR2709">
        <v>89</v>
      </c>
      <c r="AS2709">
        <v>107</v>
      </c>
      <c r="AT2709">
        <v>152</v>
      </c>
    </row>
    <row r="2710" spans="1:46" x14ac:dyDescent="0.25">
      <c r="A2710" s="3" t="s">
        <v>768</v>
      </c>
      <c r="C2710" s="4" t="s">
        <v>844</v>
      </c>
      <c r="V2710"/>
      <c r="AQ2710" t="s">
        <v>925</v>
      </c>
      <c r="AR2710">
        <v>93</v>
      </c>
      <c r="AS2710">
        <v>110</v>
      </c>
      <c r="AT2710">
        <v>152</v>
      </c>
    </row>
    <row r="2711" spans="1:46" x14ac:dyDescent="0.25">
      <c r="A2711" s="3" t="s">
        <v>769</v>
      </c>
      <c r="C2711" s="4"/>
      <c r="V2711"/>
      <c r="AQ2711" t="s">
        <v>925</v>
      </c>
      <c r="AR2711">
        <v>89</v>
      </c>
      <c r="AS2711">
        <v>108</v>
      </c>
      <c r="AT2711">
        <v>152</v>
      </c>
    </row>
    <row r="2712" spans="1:46" x14ac:dyDescent="0.25">
      <c r="A2712" s="3" t="s">
        <v>770</v>
      </c>
      <c r="C2712" s="4" t="s">
        <v>843</v>
      </c>
      <c r="V2712"/>
      <c r="AQ2712" t="s">
        <v>925</v>
      </c>
      <c r="AR2712">
        <v>87</v>
      </c>
      <c r="AS2712">
        <v>96</v>
      </c>
      <c r="AT2712">
        <v>133</v>
      </c>
    </row>
    <row r="2713" spans="1:46" x14ac:dyDescent="0.25">
      <c r="A2713" s="3" t="s">
        <v>771</v>
      </c>
      <c r="C2713" s="4" t="s">
        <v>844</v>
      </c>
      <c r="V2713"/>
      <c r="AQ2713" t="s">
        <v>925</v>
      </c>
      <c r="AR2713">
        <v>87</v>
      </c>
      <c r="AS2713">
        <v>94</v>
      </c>
      <c r="AT2713">
        <v>131</v>
      </c>
    </row>
    <row r="2714" spans="1:46" x14ac:dyDescent="0.25">
      <c r="A2714" s="3" t="s">
        <v>772</v>
      </c>
      <c r="C2714" s="4"/>
      <c r="V2714"/>
      <c r="AQ2714" t="s">
        <v>925</v>
      </c>
      <c r="AR2714">
        <v>87</v>
      </c>
      <c r="AS2714">
        <v>97</v>
      </c>
      <c r="AT2714">
        <v>131</v>
      </c>
    </row>
    <row r="2715" spans="1:46" x14ac:dyDescent="0.25">
      <c r="A2715" s="3" t="s">
        <v>773</v>
      </c>
      <c r="C2715" s="4" t="s">
        <v>843</v>
      </c>
      <c r="V2715"/>
      <c r="AQ2715" t="s">
        <v>925</v>
      </c>
      <c r="AS2715">
        <v>130</v>
      </c>
      <c r="AT2715">
        <v>167</v>
      </c>
    </row>
    <row r="2716" spans="1:46" x14ac:dyDescent="0.25">
      <c r="A2716" s="3" t="s">
        <v>774</v>
      </c>
      <c r="C2716" s="4" t="s">
        <v>844</v>
      </c>
      <c r="V2716"/>
      <c r="AQ2716" t="s">
        <v>925</v>
      </c>
      <c r="AS2716">
        <v>134</v>
      </c>
      <c r="AT2716">
        <v>167</v>
      </c>
    </row>
    <row r="2717" spans="1:46" x14ac:dyDescent="0.25">
      <c r="A2717" s="3" t="s">
        <v>775</v>
      </c>
      <c r="C2717" s="4"/>
      <c r="V2717"/>
      <c r="AQ2717" t="s">
        <v>925</v>
      </c>
      <c r="AS2717">
        <v>126</v>
      </c>
      <c r="AT2717">
        <v>160</v>
      </c>
    </row>
    <row r="2718" spans="1:46" x14ac:dyDescent="0.25">
      <c r="A2718" s="3" t="s">
        <v>776</v>
      </c>
      <c r="C2718" s="4" t="s">
        <v>843</v>
      </c>
      <c r="V2718"/>
      <c r="AQ2718" t="s">
        <v>925</v>
      </c>
      <c r="AS2718">
        <v>119</v>
      </c>
      <c r="AT2718">
        <v>300</v>
      </c>
    </row>
    <row r="2719" spans="1:46" x14ac:dyDescent="0.25">
      <c r="A2719" s="3" t="s">
        <v>777</v>
      </c>
      <c r="C2719" s="4" t="s">
        <v>844</v>
      </c>
      <c r="V2719"/>
      <c r="AQ2719" t="s">
        <v>925</v>
      </c>
      <c r="AS2719">
        <v>122</v>
      </c>
      <c r="AT2719">
        <v>155</v>
      </c>
    </row>
    <row r="2720" spans="1:46" x14ac:dyDescent="0.25">
      <c r="A2720" s="3" t="s">
        <v>778</v>
      </c>
      <c r="C2720" s="4"/>
      <c r="V2720"/>
      <c r="AQ2720" t="s">
        <v>925</v>
      </c>
      <c r="AS2720">
        <v>119</v>
      </c>
      <c r="AT2720">
        <v>155</v>
      </c>
    </row>
    <row r="2721" spans="1:46" x14ac:dyDescent="0.25">
      <c r="A2721" s="3" t="s">
        <v>779</v>
      </c>
      <c r="C2721" s="4" t="s">
        <v>843</v>
      </c>
      <c r="V2721"/>
      <c r="AQ2721" t="s">
        <v>925</v>
      </c>
      <c r="AR2721">
        <v>89</v>
      </c>
      <c r="AS2721">
        <v>105</v>
      </c>
      <c r="AT2721">
        <v>136</v>
      </c>
    </row>
    <row r="2722" spans="1:46" x14ac:dyDescent="0.25">
      <c r="A2722" s="3" t="s">
        <v>780</v>
      </c>
      <c r="C2722" s="4" t="s">
        <v>844</v>
      </c>
      <c r="V2722"/>
      <c r="AQ2722" t="s">
        <v>925</v>
      </c>
      <c r="AR2722">
        <v>89</v>
      </c>
      <c r="AS2722">
        <v>105</v>
      </c>
      <c r="AT2722">
        <v>136</v>
      </c>
    </row>
    <row r="2723" spans="1:46" x14ac:dyDescent="0.25">
      <c r="A2723" s="3" t="s">
        <v>781</v>
      </c>
      <c r="C2723" s="4"/>
      <c r="V2723"/>
      <c r="AQ2723" t="s">
        <v>925</v>
      </c>
      <c r="AR2723">
        <v>89</v>
      </c>
      <c r="AS2723">
        <v>105</v>
      </c>
      <c r="AT2723">
        <v>136</v>
      </c>
    </row>
    <row r="2724" spans="1:46" x14ac:dyDescent="0.25">
      <c r="A2724" s="3" t="s">
        <v>782</v>
      </c>
      <c r="C2724" s="4" t="s">
        <v>843</v>
      </c>
      <c r="V2724"/>
      <c r="AQ2724" t="s">
        <v>925</v>
      </c>
      <c r="AS2724">
        <v>110</v>
      </c>
      <c r="AT2724">
        <v>167</v>
      </c>
    </row>
    <row r="2725" spans="1:46" x14ac:dyDescent="0.25">
      <c r="A2725" s="3" t="s">
        <v>783</v>
      </c>
      <c r="C2725" s="4" t="s">
        <v>844</v>
      </c>
      <c r="V2725"/>
      <c r="AQ2725" t="s">
        <v>925</v>
      </c>
      <c r="AS2725">
        <v>110</v>
      </c>
      <c r="AT2725">
        <v>167</v>
      </c>
    </row>
    <row r="2726" spans="1:46" x14ac:dyDescent="0.25">
      <c r="A2726" s="3" t="s">
        <v>784</v>
      </c>
      <c r="C2726" s="4"/>
      <c r="V2726"/>
      <c r="AQ2726" t="s">
        <v>925</v>
      </c>
      <c r="AS2726">
        <v>115</v>
      </c>
      <c r="AT2726">
        <v>167</v>
      </c>
    </row>
    <row r="2727" spans="1:46" x14ac:dyDescent="0.25">
      <c r="A2727" s="3" t="s">
        <v>785</v>
      </c>
      <c r="C2727" s="4" t="s">
        <v>843</v>
      </c>
      <c r="V2727"/>
      <c r="AQ2727" t="s">
        <v>925</v>
      </c>
      <c r="AS2727">
        <v>107</v>
      </c>
      <c r="AT2727">
        <v>146</v>
      </c>
    </row>
    <row r="2728" spans="1:46" x14ac:dyDescent="0.25">
      <c r="A2728" s="3" t="s">
        <v>786</v>
      </c>
      <c r="C2728" s="4" t="s">
        <v>844</v>
      </c>
      <c r="V2728"/>
      <c r="AQ2728" t="s">
        <v>925</v>
      </c>
      <c r="AS2728">
        <v>107</v>
      </c>
      <c r="AT2728">
        <v>148</v>
      </c>
    </row>
    <row r="2729" spans="1:46" x14ac:dyDescent="0.25">
      <c r="A2729" s="3" t="s">
        <v>787</v>
      </c>
      <c r="C2729" s="4"/>
      <c r="V2729"/>
      <c r="AQ2729" t="s">
        <v>925</v>
      </c>
      <c r="AS2729">
        <v>108</v>
      </c>
      <c r="AT2729">
        <v>150</v>
      </c>
    </row>
    <row r="2730" spans="1:46" x14ac:dyDescent="0.25">
      <c r="A2730" s="3" t="s">
        <v>788</v>
      </c>
      <c r="C2730" s="4" t="s">
        <v>843</v>
      </c>
      <c r="V2730"/>
      <c r="AQ2730" t="s">
        <v>925</v>
      </c>
      <c r="AS2730">
        <v>98</v>
      </c>
    </row>
    <row r="2731" spans="1:46" x14ac:dyDescent="0.25">
      <c r="A2731" s="3" t="s">
        <v>789</v>
      </c>
      <c r="C2731" s="4" t="s">
        <v>844</v>
      </c>
      <c r="V2731"/>
      <c r="AQ2731" t="s">
        <v>925</v>
      </c>
      <c r="AS2731">
        <v>96</v>
      </c>
    </row>
    <row r="2732" spans="1:46" x14ac:dyDescent="0.25">
      <c r="A2732" s="3" t="s">
        <v>790</v>
      </c>
      <c r="C2732" s="4"/>
      <c r="V2732"/>
      <c r="AQ2732" t="s">
        <v>925</v>
      </c>
      <c r="AS2732">
        <v>99</v>
      </c>
    </row>
    <row r="2733" spans="1:46" s="18" customFormat="1" x14ac:dyDescent="0.25">
      <c r="A2733" s="16" t="s">
        <v>889</v>
      </c>
      <c r="B2733" s="33"/>
      <c r="C2733" s="17" t="s">
        <v>843</v>
      </c>
      <c r="AQ2733" s="18" t="s">
        <v>925</v>
      </c>
      <c r="AS2733" s="18">
        <v>151</v>
      </c>
      <c r="AT2733" s="18">
        <v>184</v>
      </c>
    </row>
    <row r="2734" spans="1:46" s="18" customFormat="1" x14ac:dyDescent="0.25">
      <c r="A2734" s="16" t="s">
        <v>890</v>
      </c>
      <c r="B2734" s="33"/>
      <c r="C2734" s="17" t="s">
        <v>863</v>
      </c>
      <c r="AQ2734" s="18" t="s">
        <v>925</v>
      </c>
      <c r="AS2734" s="18">
        <v>151</v>
      </c>
      <c r="AT2734" s="18">
        <v>184</v>
      </c>
    </row>
    <row r="2735" spans="1:46" s="18" customFormat="1" x14ac:dyDescent="0.25">
      <c r="A2735" s="16" t="s">
        <v>891</v>
      </c>
      <c r="B2735" s="33"/>
      <c r="C2735" s="17" t="s">
        <v>895</v>
      </c>
      <c r="AQ2735" s="18" t="s">
        <v>925</v>
      </c>
      <c r="AS2735" s="18">
        <v>155</v>
      </c>
      <c r="AT2735" s="18">
        <v>184</v>
      </c>
    </row>
    <row r="2736" spans="1:46" s="18" customFormat="1" x14ac:dyDescent="0.25">
      <c r="A2736" s="16" t="s">
        <v>892</v>
      </c>
      <c r="B2736" s="33"/>
      <c r="C2736" s="17" t="s">
        <v>843</v>
      </c>
      <c r="AQ2736" s="18" t="s">
        <v>925</v>
      </c>
      <c r="AR2736" s="18">
        <v>98</v>
      </c>
      <c r="AS2736" s="18">
        <v>124</v>
      </c>
      <c r="AT2736" s="18">
        <v>150</v>
      </c>
    </row>
    <row r="2737" spans="1:46" s="18" customFormat="1" x14ac:dyDescent="0.25">
      <c r="A2737" s="16" t="s">
        <v>893</v>
      </c>
      <c r="B2737" s="33"/>
      <c r="C2737" s="17" t="s">
        <v>863</v>
      </c>
      <c r="AQ2737" s="18" t="s">
        <v>925</v>
      </c>
      <c r="AR2737" s="18">
        <v>98</v>
      </c>
      <c r="AS2737" s="18">
        <v>124</v>
      </c>
      <c r="AT2737" s="18">
        <v>150</v>
      </c>
    </row>
    <row r="2738" spans="1:46" s="18" customFormat="1" x14ac:dyDescent="0.25">
      <c r="A2738" s="16" t="s">
        <v>894</v>
      </c>
      <c r="B2738" s="33"/>
      <c r="C2738" s="17" t="s">
        <v>895</v>
      </c>
      <c r="AQ2738" s="18" t="s">
        <v>925</v>
      </c>
      <c r="AR2738" s="18">
        <v>98</v>
      </c>
      <c r="AS2738" s="18">
        <v>126</v>
      </c>
      <c r="AT2738" s="18">
        <v>150</v>
      </c>
    </row>
    <row r="2739" spans="1:46" s="18" customFormat="1" x14ac:dyDescent="0.25">
      <c r="A2739" s="16" t="s">
        <v>791</v>
      </c>
      <c r="B2739" s="33"/>
      <c r="C2739" s="17" t="s">
        <v>843</v>
      </c>
      <c r="AQ2739" s="18" t="s">
        <v>925</v>
      </c>
      <c r="AR2739" s="18">
        <v>73</v>
      </c>
      <c r="AS2739" s="18">
        <v>97</v>
      </c>
    </row>
    <row r="2740" spans="1:46" s="18" customFormat="1" x14ac:dyDescent="0.25">
      <c r="A2740" s="16" t="s">
        <v>792</v>
      </c>
      <c r="B2740" s="33"/>
      <c r="C2740" s="17" t="s">
        <v>863</v>
      </c>
      <c r="AQ2740" s="18" t="s">
        <v>925</v>
      </c>
      <c r="AR2740" s="18">
        <v>70</v>
      </c>
      <c r="AS2740" s="18">
        <v>97</v>
      </c>
    </row>
    <row r="2741" spans="1:46" s="18" customFormat="1" x14ac:dyDescent="0.25">
      <c r="A2741" s="16" t="s">
        <v>793</v>
      </c>
      <c r="B2741" s="33"/>
      <c r="C2741" s="17" t="s">
        <v>895</v>
      </c>
      <c r="AQ2741" s="18" t="s">
        <v>925</v>
      </c>
      <c r="AR2741" s="18">
        <v>75</v>
      </c>
      <c r="AS2741" s="18">
        <v>98</v>
      </c>
    </row>
    <row r="2742" spans="1:46" x14ac:dyDescent="0.25">
      <c r="A2742" s="3" t="s">
        <v>794</v>
      </c>
      <c r="C2742" s="4"/>
      <c r="V2742"/>
      <c r="AQ2742" t="s">
        <v>925</v>
      </c>
      <c r="AR2742" s="18">
        <v>94</v>
      </c>
      <c r="AS2742">
        <v>113</v>
      </c>
      <c r="AT2742">
        <v>151</v>
      </c>
    </row>
    <row r="2743" spans="1:46" x14ac:dyDescent="0.25">
      <c r="A2743" s="3" t="s">
        <v>800</v>
      </c>
      <c r="C2743" s="4"/>
      <c r="V2743"/>
      <c r="AQ2743" t="s">
        <v>925</v>
      </c>
      <c r="AR2743" s="18">
        <v>85</v>
      </c>
      <c r="AS2743">
        <v>104</v>
      </c>
      <c r="AT2743">
        <v>143</v>
      </c>
    </row>
    <row r="2744" spans="1:46" x14ac:dyDescent="0.25">
      <c r="A2744" s="3" t="s">
        <v>795</v>
      </c>
      <c r="C2744" s="4"/>
      <c r="V2744"/>
      <c r="AQ2744" t="s">
        <v>925</v>
      </c>
      <c r="AR2744" s="18">
        <v>92</v>
      </c>
      <c r="AS2744">
        <v>114</v>
      </c>
      <c r="AT2744">
        <v>151</v>
      </c>
    </row>
    <row r="2745" spans="1:46" x14ac:dyDescent="0.25">
      <c r="A2745" s="3" t="s">
        <v>796</v>
      </c>
      <c r="C2745" s="4" t="s">
        <v>843</v>
      </c>
      <c r="V2745"/>
      <c r="AQ2745" t="s">
        <v>925</v>
      </c>
      <c r="AR2745" s="18">
        <v>91</v>
      </c>
      <c r="AS2745">
        <v>104</v>
      </c>
      <c r="AT2745">
        <v>157</v>
      </c>
    </row>
    <row r="2746" spans="1:46" x14ac:dyDescent="0.25">
      <c r="A2746" s="3" t="s">
        <v>801</v>
      </c>
      <c r="C2746" s="4"/>
      <c r="V2746"/>
      <c r="AQ2746" t="s">
        <v>925</v>
      </c>
      <c r="AR2746" s="18">
        <v>80</v>
      </c>
      <c r="AS2746">
        <v>100</v>
      </c>
      <c r="AT2746">
        <v>137</v>
      </c>
    </row>
    <row r="2747" spans="1:46" x14ac:dyDescent="0.25">
      <c r="A2747" s="3" t="s">
        <v>797</v>
      </c>
      <c r="C2747" s="4"/>
      <c r="V2747"/>
      <c r="AQ2747" t="s">
        <v>925</v>
      </c>
      <c r="AR2747" s="18">
        <v>90</v>
      </c>
      <c r="AS2747">
        <v>104</v>
      </c>
      <c r="AT2747">
        <v>157</v>
      </c>
    </row>
    <row r="2748" spans="1:46" x14ac:dyDescent="0.25">
      <c r="A2748" s="3" t="s">
        <v>798</v>
      </c>
      <c r="C2748" s="4" t="s">
        <v>843</v>
      </c>
      <c r="V2748"/>
      <c r="AQ2748" t="s">
        <v>925</v>
      </c>
      <c r="AR2748">
        <v>76</v>
      </c>
      <c r="AS2748">
        <v>100</v>
      </c>
      <c r="AT2748">
        <v>140</v>
      </c>
    </row>
    <row r="2749" spans="1:46" x14ac:dyDescent="0.25">
      <c r="A2749" s="3" t="s">
        <v>802</v>
      </c>
      <c r="C2749" s="4"/>
      <c r="V2749"/>
      <c r="AQ2749" t="s">
        <v>925</v>
      </c>
      <c r="AR2749">
        <v>77</v>
      </c>
      <c r="AS2749">
        <v>100</v>
      </c>
      <c r="AT2749">
        <v>140</v>
      </c>
    </row>
    <row r="2750" spans="1:46" x14ac:dyDescent="0.25">
      <c r="A2750" s="3" t="s">
        <v>799</v>
      </c>
      <c r="C2750" s="4"/>
      <c r="V2750"/>
      <c r="AQ2750" t="s">
        <v>925</v>
      </c>
      <c r="AR2750" s="18">
        <v>74</v>
      </c>
      <c r="AS2750">
        <v>100</v>
      </c>
      <c r="AT2750">
        <v>140</v>
      </c>
    </row>
    <row r="2751" spans="1:46" x14ac:dyDescent="0.25">
      <c r="A2751" s="3" t="s">
        <v>803</v>
      </c>
      <c r="C2751" s="4" t="s">
        <v>843</v>
      </c>
      <c r="V2751"/>
      <c r="AQ2751" t="s">
        <v>925</v>
      </c>
      <c r="AR2751" s="18">
        <v>131</v>
      </c>
      <c r="AS2751">
        <v>155</v>
      </c>
    </row>
    <row r="2752" spans="1:46" x14ac:dyDescent="0.25">
      <c r="A2752" s="3" t="s">
        <v>804</v>
      </c>
      <c r="C2752" s="4"/>
      <c r="V2752"/>
      <c r="AQ2752" t="s">
        <v>925</v>
      </c>
      <c r="AR2752" s="18">
        <v>114</v>
      </c>
      <c r="AS2752">
        <v>154</v>
      </c>
      <c r="AT2752">
        <v>195</v>
      </c>
    </row>
    <row r="2753" spans="1:46" x14ac:dyDescent="0.25">
      <c r="A2753" s="3" t="s">
        <v>805</v>
      </c>
      <c r="C2753" s="4"/>
      <c r="V2753"/>
      <c r="AQ2753" t="s">
        <v>925</v>
      </c>
      <c r="AR2753" s="18">
        <v>131</v>
      </c>
      <c r="AS2753">
        <v>155</v>
      </c>
      <c r="AT2753">
        <v>195</v>
      </c>
    </row>
    <row r="2754" spans="1:46" x14ac:dyDescent="0.25">
      <c r="A2754" s="3" t="s">
        <v>806</v>
      </c>
      <c r="C2754" s="4" t="s">
        <v>843</v>
      </c>
      <c r="V2754"/>
      <c r="AQ2754" t="s">
        <v>925</v>
      </c>
      <c r="AR2754">
        <v>125</v>
      </c>
      <c r="AS2754">
        <v>143</v>
      </c>
    </row>
    <row r="2755" spans="1:46" x14ac:dyDescent="0.25">
      <c r="A2755" s="3" t="s">
        <v>807</v>
      </c>
      <c r="C2755" s="4"/>
      <c r="V2755"/>
      <c r="AQ2755" t="s">
        <v>925</v>
      </c>
      <c r="AR2755" s="18">
        <v>115</v>
      </c>
      <c r="AS2755">
        <v>136</v>
      </c>
    </row>
    <row r="2756" spans="1:46" x14ac:dyDescent="0.25">
      <c r="A2756" s="3" t="s">
        <v>808</v>
      </c>
      <c r="C2756" s="4"/>
      <c r="V2756"/>
      <c r="AQ2756" t="s">
        <v>925</v>
      </c>
      <c r="AR2756" s="18">
        <v>127</v>
      </c>
      <c r="AS2756">
        <v>143</v>
      </c>
    </row>
    <row r="2757" spans="1:46" x14ac:dyDescent="0.25">
      <c r="A2757" s="3" t="s">
        <v>809</v>
      </c>
      <c r="C2757" s="4" t="s">
        <v>843</v>
      </c>
      <c r="V2757"/>
      <c r="AQ2757" t="s">
        <v>925</v>
      </c>
      <c r="AR2757">
        <v>104</v>
      </c>
      <c r="AS2757">
        <v>119</v>
      </c>
    </row>
    <row r="2758" spans="1:46" x14ac:dyDescent="0.25">
      <c r="A2758" s="3" t="s">
        <v>810</v>
      </c>
      <c r="C2758" s="4"/>
      <c r="V2758"/>
      <c r="AQ2758" t="s">
        <v>925</v>
      </c>
      <c r="AR2758">
        <v>96</v>
      </c>
      <c r="AS2758">
        <v>118</v>
      </c>
    </row>
    <row r="2759" spans="1:46" x14ac:dyDescent="0.25">
      <c r="A2759" s="3" t="s">
        <v>811</v>
      </c>
      <c r="C2759" s="4"/>
      <c r="V2759"/>
      <c r="AQ2759" t="s">
        <v>925</v>
      </c>
      <c r="AR2759">
        <v>105</v>
      </c>
      <c r="AS2759">
        <v>119</v>
      </c>
    </row>
    <row r="2760" spans="1:46" x14ac:dyDescent="0.25">
      <c r="A2760" s="3" t="s">
        <v>812</v>
      </c>
      <c r="C2760" s="4" t="s">
        <v>843</v>
      </c>
      <c r="V2760"/>
      <c r="AQ2760" t="s">
        <v>925</v>
      </c>
      <c r="AS2760">
        <v>128</v>
      </c>
      <c r="AT2760">
        <v>185</v>
      </c>
    </row>
    <row r="2761" spans="1:46" x14ac:dyDescent="0.25">
      <c r="A2761" s="3" t="s">
        <v>813</v>
      </c>
      <c r="C2761" s="4" t="s">
        <v>863</v>
      </c>
      <c r="V2761"/>
      <c r="AQ2761" t="s">
        <v>925</v>
      </c>
      <c r="AS2761">
        <v>129</v>
      </c>
      <c r="AT2761">
        <v>185</v>
      </c>
    </row>
    <row r="2762" spans="1:46" x14ac:dyDescent="0.25">
      <c r="A2762" s="3" t="s">
        <v>814</v>
      </c>
      <c r="C2762" s="4"/>
      <c r="V2762"/>
      <c r="AQ2762" t="s">
        <v>925</v>
      </c>
      <c r="AS2762">
        <v>136</v>
      </c>
      <c r="AT2762">
        <v>185</v>
      </c>
    </row>
    <row r="2763" spans="1:46" x14ac:dyDescent="0.25">
      <c r="A2763" s="3" t="s">
        <v>815</v>
      </c>
      <c r="C2763" s="4"/>
      <c r="V2763"/>
      <c r="AQ2763" t="s">
        <v>925</v>
      </c>
      <c r="AS2763">
        <v>111</v>
      </c>
      <c r="AT2763">
        <v>185</v>
      </c>
    </row>
    <row r="2764" spans="1:46" x14ac:dyDescent="0.25">
      <c r="A2764" s="3" t="s">
        <v>816</v>
      </c>
      <c r="C2764" s="4" t="s">
        <v>843</v>
      </c>
      <c r="V2764"/>
      <c r="AQ2764" t="s">
        <v>925</v>
      </c>
      <c r="AS2764">
        <v>122</v>
      </c>
      <c r="AT2764">
        <v>168</v>
      </c>
    </row>
    <row r="2765" spans="1:46" x14ac:dyDescent="0.25">
      <c r="A2765" s="3" t="s">
        <v>817</v>
      </c>
      <c r="C2765" s="4" t="s">
        <v>863</v>
      </c>
      <c r="V2765"/>
      <c r="AQ2765" t="s">
        <v>925</v>
      </c>
      <c r="AS2765">
        <v>127</v>
      </c>
      <c r="AT2765">
        <v>168</v>
      </c>
    </row>
    <row r="2766" spans="1:46" x14ac:dyDescent="0.25">
      <c r="A2766" s="3" t="s">
        <v>818</v>
      </c>
      <c r="C2766" s="4"/>
      <c r="V2766"/>
      <c r="AQ2766" t="s">
        <v>925</v>
      </c>
      <c r="AS2766">
        <v>122</v>
      </c>
      <c r="AT2766">
        <v>168</v>
      </c>
    </row>
    <row r="2767" spans="1:46" x14ac:dyDescent="0.25">
      <c r="A2767" s="3" t="s">
        <v>819</v>
      </c>
      <c r="C2767" s="4"/>
      <c r="V2767"/>
      <c r="AQ2767" t="s">
        <v>925</v>
      </c>
      <c r="AS2767">
        <v>114</v>
      </c>
      <c r="AT2767">
        <v>153</v>
      </c>
    </row>
    <row r="2768" spans="1:46" x14ac:dyDescent="0.25">
      <c r="A2768" s="3" t="s">
        <v>820</v>
      </c>
      <c r="C2768" s="4" t="s">
        <v>843</v>
      </c>
      <c r="V2768"/>
      <c r="AQ2768" t="s">
        <v>925</v>
      </c>
      <c r="AS2768">
        <v>106</v>
      </c>
      <c r="AT2768">
        <v>137</v>
      </c>
    </row>
    <row r="2769" spans="1:58" x14ac:dyDescent="0.25">
      <c r="A2769" s="3" t="s">
        <v>821</v>
      </c>
      <c r="C2769" s="4" t="s">
        <v>863</v>
      </c>
      <c r="V2769"/>
      <c r="AQ2769" t="s">
        <v>925</v>
      </c>
      <c r="AS2769">
        <v>112</v>
      </c>
      <c r="AT2769">
        <v>140</v>
      </c>
    </row>
    <row r="2770" spans="1:58" x14ac:dyDescent="0.25">
      <c r="A2770" s="3" t="s">
        <v>822</v>
      </c>
      <c r="C2770" s="4"/>
      <c r="V2770"/>
      <c r="AQ2770" t="s">
        <v>925</v>
      </c>
      <c r="AS2770">
        <v>108</v>
      </c>
      <c r="AT2770">
        <v>137</v>
      </c>
    </row>
    <row r="2771" spans="1:58" x14ac:dyDescent="0.25">
      <c r="A2771" s="3" t="s">
        <v>823</v>
      </c>
      <c r="C2771" s="4"/>
      <c r="V2771"/>
      <c r="AQ2771" t="s">
        <v>925</v>
      </c>
      <c r="AS2771">
        <v>99</v>
      </c>
      <c r="AT2771">
        <v>137</v>
      </c>
    </row>
    <row r="2772" spans="1:58" x14ac:dyDescent="0.25">
      <c r="A2772" s="3" t="s">
        <v>794</v>
      </c>
      <c r="B2772" s="32">
        <v>41103</v>
      </c>
      <c r="C2772" s="7" t="s">
        <v>843</v>
      </c>
      <c r="V2772"/>
      <c r="BF2772" s="8">
        <v>5.5</v>
      </c>
    </row>
    <row r="2773" spans="1:58" x14ac:dyDescent="0.25">
      <c r="A2773" s="3" t="s">
        <v>796</v>
      </c>
      <c r="B2773" s="32">
        <v>41103</v>
      </c>
      <c r="C2773" s="7" t="s">
        <v>843</v>
      </c>
      <c r="V2773"/>
      <c r="BF2773" s="8">
        <v>3</v>
      </c>
    </row>
    <row r="2774" spans="1:58" x14ac:dyDescent="0.25">
      <c r="A2774" s="3" t="s">
        <v>796</v>
      </c>
      <c r="B2774" s="32">
        <v>41110</v>
      </c>
      <c r="C2774" s="7" t="s">
        <v>843</v>
      </c>
      <c r="V2774"/>
      <c r="BF2774" s="8">
        <v>4</v>
      </c>
    </row>
    <row r="2775" spans="1:58" x14ac:dyDescent="0.25">
      <c r="A2775" s="3" t="s">
        <v>796</v>
      </c>
      <c r="B2775" s="32">
        <v>41116</v>
      </c>
      <c r="C2775" s="7" t="s">
        <v>843</v>
      </c>
      <c r="V2775"/>
      <c r="BF2775" s="8">
        <v>5.2</v>
      </c>
    </row>
    <row r="2776" spans="1:58" x14ac:dyDescent="0.25">
      <c r="A2776" s="3" t="s">
        <v>796</v>
      </c>
      <c r="B2776" s="32">
        <v>41128</v>
      </c>
      <c r="C2776" s="7" t="s">
        <v>843</v>
      </c>
      <c r="V2776"/>
      <c r="BF2776" s="8">
        <v>9</v>
      </c>
    </row>
    <row r="2777" spans="1:58" x14ac:dyDescent="0.25">
      <c r="A2777" s="3" t="s">
        <v>798</v>
      </c>
      <c r="B2777" s="32">
        <v>41116</v>
      </c>
      <c r="C2777" s="7" t="s">
        <v>843</v>
      </c>
      <c r="V2777"/>
      <c r="BF2777" s="8">
        <v>2.4</v>
      </c>
    </row>
    <row r="2778" spans="1:58" x14ac:dyDescent="0.25">
      <c r="A2778" s="3" t="s">
        <v>798</v>
      </c>
      <c r="B2778" s="32">
        <v>41128</v>
      </c>
      <c r="C2778" s="7" t="s">
        <v>843</v>
      </c>
      <c r="V2778"/>
      <c r="BF2778" s="8">
        <v>3.55</v>
      </c>
    </row>
    <row r="2779" spans="1:58" x14ac:dyDescent="0.25">
      <c r="A2779" s="3" t="s">
        <v>798</v>
      </c>
      <c r="B2779" s="32">
        <v>41136</v>
      </c>
      <c r="C2779" s="7" t="s">
        <v>843</v>
      </c>
      <c r="V2779"/>
      <c r="BF2779" s="8">
        <v>4.8499999999999996</v>
      </c>
    </row>
    <row r="2780" spans="1:58" x14ac:dyDescent="0.25">
      <c r="A2780" s="3" t="s">
        <v>764</v>
      </c>
      <c r="B2780" s="32">
        <v>41099</v>
      </c>
      <c r="C2780" s="7" t="s">
        <v>843</v>
      </c>
      <c r="V2780"/>
      <c r="BF2780" s="8">
        <v>5.65</v>
      </c>
    </row>
    <row r="2781" spans="1:58" x14ac:dyDescent="0.25">
      <c r="A2781" s="3" t="s">
        <v>764</v>
      </c>
      <c r="B2781" s="32">
        <v>41109</v>
      </c>
      <c r="C2781" s="7" t="s">
        <v>843</v>
      </c>
      <c r="V2781"/>
      <c r="BF2781" s="8">
        <v>6.55</v>
      </c>
    </row>
    <row r="2782" spans="1:58" x14ac:dyDescent="0.25">
      <c r="A2782" s="3" t="s">
        <v>767</v>
      </c>
      <c r="B2782" s="32">
        <v>41099</v>
      </c>
      <c r="C2782" s="7" t="s">
        <v>843</v>
      </c>
      <c r="V2782"/>
      <c r="BF2782" s="8">
        <v>4.7</v>
      </c>
    </row>
    <row r="2783" spans="1:58" x14ac:dyDescent="0.25">
      <c r="A2783" s="3" t="s">
        <v>767</v>
      </c>
      <c r="B2783" s="32">
        <v>41109</v>
      </c>
      <c r="C2783" s="7" t="s">
        <v>843</v>
      </c>
      <c r="V2783"/>
      <c r="BF2783" s="8">
        <v>5.6999999999999993</v>
      </c>
    </row>
    <row r="2784" spans="1:58" x14ac:dyDescent="0.25">
      <c r="A2784" s="3" t="s">
        <v>767</v>
      </c>
      <c r="B2784" s="32">
        <v>41119</v>
      </c>
      <c r="C2784" s="7" t="s">
        <v>843</v>
      </c>
      <c r="V2784"/>
      <c r="BF2784" s="8">
        <v>6.95</v>
      </c>
    </row>
    <row r="2785" spans="1:58" x14ac:dyDescent="0.25">
      <c r="A2785" s="3" t="s">
        <v>770</v>
      </c>
      <c r="B2785" s="32">
        <v>41119</v>
      </c>
      <c r="C2785" s="7" t="s">
        <v>843</v>
      </c>
      <c r="V2785"/>
      <c r="BF2785" s="8">
        <v>3.7</v>
      </c>
    </row>
    <row r="2786" spans="1:58" x14ac:dyDescent="0.25">
      <c r="A2786" s="3" t="s">
        <v>770</v>
      </c>
      <c r="B2786" s="32">
        <v>41129</v>
      </c>
      <c r="C2786" s="7" t="s">
        <v>843</v>
      </c>
      <c r="V2786"/>
      <c r="BF2786" s="8">
        <v>5.0999999999999996</v>
      </c>
    </row>
    <row r="2787" spans="1:58" x14ac:dyDescent="0.25">
      <c r="A2787" s="3" t="s">
        <v>770</v>
      </c>
      <c r="B2787" s="32">
        <v>41136</v>
      </c>
      <c r="C2787" s="7" t="s">
        <v>843</v>
      </c>
      <c r="V2787"/>
      <c r="BF2787" s="8">
        <v>5.8000000000000007</v>
      </c>
    </row>
    <row r="2788" spans="1:58" x14ac:dyDescent="0.25">
      <c r="A2788" s="3" t="s">
        <v>770</v>
      </c>
      <c r="B2788" s="32">
        <v>41142</v>
      </c>
      <c r="C2788" s="7" t="s">
        <v>843</v>
      </c>
      <c r="V2788"/>
      <c r="BF2788" s="8">
        <v>6.7</v>
      </c>
    </row>
    <row r="2789" spans="1:58" x14ac:dyDescent="0.25">
      <c r="A2789" s="3" t="s">
        <v>803</v>
      </c>
      <c r="B2789" s="32">
        <v>41081</v>
      </c>
      <c r="C2789" s="7" t="s">
        <v>843</v>
      </c>
      <c r="V2789"/>
      <c r="BF2789" s="8">
        <v>4.45</v>
      </c>
    </row>
    <row r="2790" spans="1:58" x14ac:dyDescent="0.25">
      <c r="A2790" s="3" t="s">
        <v>803</v>
      </c>
      <c r="B2790" s="32">
        <v>41108</v>
      </c>
      <c r="C2790" s="7" t="s">
        <v>843</v>
      </c>
      <c r="V2790"/>
      <c r="BF2790" s="8">
        <v>6.4</v>
      </c>
    </row>
    <row r="2791" spans="1:58" x14ac:dyDescent="0.25">
      <c r="A2791" s="3" t="s">
        <v>803</v>
      </c>
      <c r="B2791" s="32">
        <v>41117</v>
      </c>
      <c r="C2791" s="7" t="s">
        <v>843</v>
      </c>
      <c r="V2791"/>
      <c r="BF2791" s="8">
        <v>6.15</v>
      </c>
    </row>
    <row r="2792" spans="1:58" x14ac:dyDescent="0.25">
      <c r="A2792" s="3" t="s">
        <v>803</v>
      </c>
      <c r="B2792" s="32">
        <v>41124</v>
      </c>
      <c r="C2792" s="7" t="s">
        <v>843</v>
      </c>
      <c r="V2792"/>
      <c r="BF2792" s="8">
        <v>6</v>
      </c>
    </row>
    <row r="2793" spans="1:58" x14ac:dyDescent="0.25">
      <c r="A2793" s="3" t="s">
        <v>806</v>
      </c>
      <c r="B2793" s="32">
        <v>41081</v>
      </c>
      <c r="C2793" s="7" t="s">
        <v>843</v>
      </c>
      <c r="V2793"/>
      <c r="BF2793" s="8">
        <v>2.4</v>
      </c>
    </row>
    <row r="2794" spans="1:58" x14ac:dyDescent="0.25">
      <c r="A2794" s="3" t="s">
        <v>806</v>
      </c>
      <c r="B2794" s="32">
        <v>41108</v>
      </c>
      <c r="C2794" s="7" t="s">
        <v>843</v>
      </c>
      <c r="V2794"/>
      <c r="BF2794" s="8">
        <v>4.5500000000000007</v>
      </c>
    </row>
    <row r="2795" spans="1:58" x14ac:dyDescent="0.25">
      <c r="A2795" s="3" t="s">
        <v>806</v>
      </c>
      <c r="B2795" s="32">
        <v>41117</v>
      </c>
      <c r="C2795" s="7" t="s">
        <v>843</v>
      </c>
      <c r="V2795"/>
      <c r="BF2795" s="8">
        <v>5.4499999999999993</v>
      </c>
    </row>
    <row r="2796" spans="1:58" x14ac:dyDescent="0.25">
      <c r="A2796" s="3" t="s">
        <v>806</v>
      </c>
      <c r="B2796" s="32">
        <v>41124</v>
      </c>
      <c r="C2796" s="7" t="s">
        <v>843</v>
      </c>
      <c r="V2796"/>
      <c r="BF2796" s="8">
        <v>5.85</v>
      </c>
    </row>
    <row r="2797" spans="1:58" x14ac:dyDescent="0.25">
      <c r="A2797" s="3" t="s">
        <v>806</v>
      </c>
      <c r="B2797" s="32">
        <v>41134</v>
      </c>
      <c r="C2797" s="7" t="s">
        <v>843</v>
      </c>
      <c r="V2797"/>
      <c r="BF2797" s="8">
        <v>6.15</v>
      </c>
    </row>
    <row r="2798" spans="1:58" x14ac:dyDescent="0.25">
      <c r="A2798" s="3" t="s">
        <v>809</v>
      </c>
      <c r="B2798" s="32">
        <v>41108</v>
      </c>
      <c r="C2798" s="7" t="s">
        <v>843</v>
      </c>
      <c r="V2798"/>
      <c r="BF2798" s="8">
        <v>1.05</v>
      </c>
    </row>
    <row r="2799" spans="1:58" x14ac:dyDescent="0.25">
      <c r="A2799" s="3" t="s">
        <v>809</v>
      </c>
      <c r="B2799" s="32">
        <v>41117</v>
      </c>
      <c r="C2799" s="7" t="s">
        <v>843</v>
      </c>
      <c r="V2799"/>
      <c r="BF2799" s="8">
        <v>2</v>
      </c>
    </row>
    <row r="2800" spans="1:58" x14ac:dyDescent="0.25">
      <c r="A2800" s="3" t="s">
        <v>809</v>
      </c>
      <c r="B2800" s="32">
        <v>41124</v>
      </c>
      <c r="C2800" s="7" t="s">
        <v>843</v>
      </c>
      <c r="V2800"/>
      <c r="BF2800" s="8">
        <v>2.4500000000000002</v>
      </c>
    </row>
    <row r="2801" spans="1:73" x14ac:dyDescent="0.25">
      <c r="A2801" s="3" t="s">
        <v>809</v>
      </c>
      <c r="B2801" s="32">
        <v>41134</v>
      </c>
      <c r="C2801" s="7" t="s">
        <v>843</v>
      </c>
      <c r="V2801"/>
      <c r="BF2801" s="8">
        <v>3.5999999999999996</v>
      </c>
    </row>
    <row r="2802" spans="1:73" x14ac:dyDescent="0.25">
      <c r="A2802" s="3" t="s">
        <v>809</v>
      </c>
      <c r="B2802" s="32">
        <v>41142</v>
      </c>
      <c r="C2802" s="7" t="s">
        <v>843</v>
      </c>
      <c r="V2802"/>
      <c r="BF2802" s="8">
        <v>4.2</v>
      </c>
    </row>
    <row r="2803" spans="1:73" x14ac:dyDescent="0.25">
      <c r="A2803" s="3" t="s">
        <v>809</v>
      </c>
      <c r="B2803" s="32">
        <v>41148</v>
      </c>
      <c r="C2803" s="7" t="s">
        <v>843</v>
      </c>
      <c r="V2803"/>
      <c r="BF2803" s="8">
        <v>4.9000000000000004</v>
      </c>
    </row>
    <row r="2804" spans="1:73" x14ac:dyDescent="0.25">
      <c r="A2804" s="3" t="s">
        <v>809</v>
      </c>
      <c r="B2804" s="32">
        <v>41158</v>
      </c>
      <c r="C2804" s="7" t="s">
        <v>843</v>
      </c>
      <c r="V2804"/>
      <c r="BF2804" s="8">
        <v>6.35</v>
      </c>
    </row>
    <row r="2805" spans="1:73" x14ac:dyDescent="0.25">
      <c r="A2805" s="3" t="s">
        <v>809</v>
      </c>
      <c r="B2805" s="32">
        <v>41164</v>
      </c>
      <c r="C2805" s="7" t="s">
        <v>843</v>
      </c>
      <c r="V2805"/>
      <c r="BF2805" s="8">
        <v>6.25</v>
      </c>
    </row>
    <row r="2806" spans="1:73" x14ac:dyDescent="0.25">
      <c r="A2806" s="13" t="s">
        <v>144</v>
      </c>
      <c r="B2806" s="32">
        <v>41369</v>
      </c>
      <c r="C2806" s="4" t="s">
        <v>829</v>
      </c>
      <c r="V2806"/>
      <c r="BG2806" s="15">
        <v>281.10833333333335</v>
      </c>
      <c r="BH2806" s="15"/>
      <c r="BI2806" s="15"/>
      <c r="BJ2806" s="15"/>
      <c r="BK2806" s="15"/>
      <c r="BL2806" s="15"/>
      <c r="BM2806" s="15"/>
      <c r="BN2806" s="15"/>
      <c r="BO2806" s="15"/>
      <c r="BP2806" s="15"/>
      <c r="BQ2806" s="15"/>
      <c r="BR2806" s="15"/>
      <c r="BS2806" s="15"/>
      <c r="BT2806" s="15"/>
      <c r="BU2806" s="15"/>
    </row>
    <row r="2807" spans="1:73" x14ac:dyDescent="0.25">
      <c r="A2807" s="13" t="s">
        <v>144</v>
      </c>
      <c r="B2807" s="32">
        <v>41380</v>
      </c>
      <c r="C2807" s="4" t="s">
        <v>829</v>
      </c>
      <c r="V2807"/>
      <c r="BG2807" s="15"/>
      <c r="BH2807" s="15">
        <v>489.15222222222224</v>
      </c>
      <c r="BI2807" s="15"/>
      <c r="BJ2807" s="15"/>
      <c r="BK2807" s="15"/>
      <c r="BL2807" s="15"/>
      <c r="BM2807" s="15"/>
      <c r="BN2807" s="15"/>
      <c r="BO2807" s="15"/>
      <c r="BP2807" s="15"/>
      <c r="BQ2807" s="15"/>
      <c r="BR2807" s="15"/>
      <c r="BS2807" s="15"/>
      <c r="BT2807" s="15"/>
      <c r="BU2807" s="15"/>
    </row>
    <row r="2808" spans="1:73" x14ac:dyDescent="0.25">
      <c r="A2808" s="13" t="s">
        <v>144</v>
      </c>
      <c r="B2808" s="32">
        <v>41390</v>
      </c>
      <c r="C2808" s="4" t="s">
        <v>829</v>
      </c>
      <c r="V2808"/>
      <c r="BG2808" s="15"/>
      <c r="BH2808" s="15"/>
      <c r="BI2808" s="15">
        <v>596.73250000000007</v>
      </c>
      <c r="BJ2808" s="15"/>
      <c r="BK2808" s="15"/>
      <c r="BL2808" s="15"/>
      <c r="BM2808" s="15"/>
      <c r="BN2808" s="15"/>
      <c r="BO2808" s="15"/>
      <c r="BP2808" s="15"/>
      <c r="BQ2808" s="15"/>
      <c r="BR2808" s="15"/>
      <c r="BS2808" s="15"/>
      <c r="BT2808" s="15"/>
      <c r="BU2808" s="15"/>
    </row>
    <row r="2809" spans="1:73" x14ac:dyDescent="0.25">
      <c r="A2809" s="13" t="s">
        <v>144</v>
      </c>
      <c r="B2809" s="32">
        <v>41399</v>
      </c>
      <c r="C2809" s="4" t="s">
        <v>829</v>
      </c>
      <c r="V2809"/>
      <c r="BG2809" s="15"/>
      <c r="BH2809" s="15"/>
      <c r="BI2809" s="15"/>
      <c r="BJ2809" s="15">
        <v>658.678</v>
      </c>
      <c r="BK2809" s="15"/>
      <c r="BL2809" s="15"/>
      <c r="BM2809" s="15"/>
      <c r="BN2809" s="15"/>
      <c r="BO2809" s="15"/>
      <c r="BP2809" s="15"/>
      <c r="BQ2809" s="15"/>
      <c r="BR2809" s="15"/>
      <c r="BS2809" s="15"/>
      <c r="BT2809" s="15"/>
      <c r="BU2809" s="15"/>
    </row>
    <row r="2810" spans="1:73" x14ac:dyDescent="0.25">
      <c r="A2810" s="13" t="s">
        <v>144</v>
      </c>
      <c r="B2810" s="32">
        <v>41413</v>
      </c>
      <c r="C2810" s="4" t="s">
        <v>829</v>
      </c>
      <c r="V2810"/>
      <c r="BG2810" s="15"/>
      <c r="BH2810" s="15"/>
      <c r="BI2810" s="15"/>
      <c r="BJ2810" s="15"/>
      <c r="BK2810" s="15">
        <v>816.3325000000001</v>
      </c>
      <c r="BL2810" s="15"/>
      <c r="BM2810" s="15"/>
      <c r="BN2810" s="15"/>
      <c r="BO2810" s="15"/>
      <c r="BP2810" s="15"/>
      <c r="BQ2810" s="15"/>
      <c r="BR2810" s="15"/>
      <c r="BS2810" s="15"/>
      <c r="BT2810" s="15"/>
      <c r="BU2810" s="15"/>
    </row>
    <row r="2811" spans="1:73" x14ac:dyDescent="0.25">
      <c r="A2811" s="13" t="s">
        <v>144</v>
      </c>
      <c r="B2811" s="32">
        <v>41426</v>
      </c>
      <c r="C2811" s="4" t="s">
        <v>829</v>
      </c>
      <c r="V2811"/>
      <c r="BG2811" s="15"/>
      <c r="BH2811" s="15"/>
      <c r="BI2811" s="15"/>
      <c r="BJ2811" s="15"/>
      <c r="BK2811" s="15"/>
      <c r="BL2811" s="15">
        <v>906.82599999999979</v>
      </c>
      <c r="BM2811" s="15"/>
      <c r="BN2811" s="15"/>
      <c r="BO2811" s="15"/>
      <c r="BP2811" s="15"/>
      <c r="BQ2811" s="15"/>
      <c r="BR2811" s="15"/>
      <c r="BS2811" s="15"/>
      <c r="BT2811" s="15"/>
      <c r="BU2811" s="15"/>
    </row>
    <row r="2812" spans="1:73" x14ac:dyDescent="0.25">
      <c r="A2812" s="13" t="s">
        <v>144</v>
      </c>
      <c r="B2812" s="32">
        <v>41448</v>
      </c>
      <c r="C2812" s="4" t="s">
        <v>829</v>
      </c>
      <c r="V2812"/>
      <c r="BG2812" s="15"/>
      <c r="BH2812" s="15"/>
      <c r="BI2812" s="15"/>
      <c r="BJ2812" s="15"/>
      <c r="BK2812" s="15"/>
      <c r="BL2812" s="15"/>
      <c r="BM2812" s="15">
        <v>1050.9690000000001</v>
      </c>
      <c r="BN2812" s="15"/>
      <c r="BO2812" s="15"/>
      <c r="BP2812" s="15"/>
      <c r="BQ2812" s="15"/>
      <c r="BR2812" s="15"/>
      <c r="BS2812" s="15"/>
      <c r="BT2812" s="15"/>
      <c r="BU2812" s="15"/>
    </row>
    <row r="2813" spans="1:73" x14ac:dyDescent="0.25">
      <c r="A2813" s="13" t="s">
        <v>144</v>
      </c>
      <c r="B2813" s="32">
        <v>41471</v>
      </c>
      <c r="C2813" s="4" t="s">
        <v>829</v>
      </c>
      <c r="V2813"/>
      <c r="BG2813" s="15"/>
      <c r="BH2813" s="15"/>
      <c r="BI2813" s="15"/>
      <c r="BJ2813" s="15"/>
      <c r="BK2813" s="15"/>
      <c r="BL2813" s="15"/>
      <c r="BM2813" s="15"/>
      <c r="BN2813" s="15">
        <v>1139.663</v>
      </c>
      <c r="BO2813" s="15"/>
      <c r="BP2813" s="15"/>
      <c r="BQ2813" s="15"/>
      <c r="BR2813" s="15"/>
      <c r="BS2813" s="15"/>
      <c r="BT2813" s="15"/>
      <c r="BU2813" s="15"/>
    </row>
    <row r="2814" spans="1:73" x14ac:dyDescent="0.25">
      <c r="A2814" s="13" t="s">
        <v>144</v>
      </c>
      <c r="B2814" s="32">
        <v>41490</v>
      </c>
      <c r="C2814" s="4" t="s">
        <v>829</v>
      </c>
      <c r="V2814"/>
      <c r="BG2814" s="15"/>
      <c r="BH2814" s="15"/>
      <c r="BI2814" s="15"/>
      <c r="BJ2814" s="15"/>
      <c r="BK2814" s="15"/>
      <c r="BL2814" s="15"/>
      <c r="BM2814" s="15"/>
      <c r="BN2814" s="15"/>
      <c r="BO2814" s="15">
        <v>1435.0554999999999</v>
      </c>
      <c r="BP2814" s="15"/>
      <c r="BQ2814" s="15"/>
      <c r="BR2814" s="15"/>
      <c r="BS2814" s="15"/>
      <c r="BT2814" s="15"/>
      <c r="BU2814" s="15"/>
    </row>
    <row r="2815" spans="1:73" x14ac:dyDescent="0.25">
      <c r="A2815" s="13" t="s">
        <v>144</v>
      </c>
      <c r="B2815" s="32">
        <v>41507</v>
      </c>
      <c r="C2815" s="4" t="s">
        <v>829</v>
      </c>
      <c r="V2815"/>
      <c r="BG2815" s="15"/>
      <c r="BH2815" s="15"/>
      <c r="BI2815" s="15"/>
      <c r="BJ2815" s="15"/>
      <c r="BK2815" s="15"/>
      <c r="BL2815" s="15"/>
      <c r="BM2815" s="15"/>
      <c r="BN2815" s="15"/>
      <c r="BO2815" s="15"/>
      <c r="BP2815" s="15">
        <v>2067.6254999999996</v>
      </c>
      <c r="BQ2815" s="15"/>
      <c r="BR2815" s="15"/>
      <c r="BS2815" s="15"/>
      <c r="BT2815" s="15"/>
      <c r="BU2815" s="15"/>
    </row>
    <row r="2816" spans="1:73" x14ac:dyDescent="0.25">
      <c r="A2816" s="13" t="s">
        <v>144</v>
      </c>
      <c r="B2816" s="32">
        <v>41525</v>
      </c>
      <c r="C2816" s="4" t="s">
        <v>829</v>
      </c>
      <c r="V2816"/>
      <c r="BG2816" s="15"/>
      <c r="BH2816" s="15"/>
      <c r="BI2816" s="15"/>
      <c r="BJ2816" s="15"/>
      <c r="BK2816" s="15"/>
      <c r="BL2816" s="15"/>
      <c r="BM2816" s="15"/>
      <c r="BN2816" s="15"/>
      <c r="BO2816" s="15"/>
      <c r="BP2816" s="15"/>
      <c r="BQ2816" s="15">
        <v>2258.3419999999996</v>
      </c>
      <c r="BR2816" s="15"/>
      <c r="BS2816" s="15"/>
      <c r="BT2816" s="15"/>
      <c r="BU2816" s="15"/>
    </row>
    <row r="2817" spans="1:73" x14ac:dyDescent="0.25">
      <c r="A2817" s="13" t="s">
        <v>144</v>
      </c>
      <c r="B2817" s="32">
        <v>41540</v>
      </c>
      <c r="C2817" s="4" t="s">
        <v>829</v>
      </c>
      <c r="V2817"/>
      <c r="BG2817" s="15"/>
      <c r="BH2817" s="15"/>
      <c r="BI2817" s="15"/>
      <c r="BJ2817" s="15"/>
      <c r="BK2817" s="15"/>
      <c r="BL2817" s="15"/>
      <c r="BM2817" s="15"/>
      <c r="BN2817" s="15"/>
      <c r="BO2817" s="15"/>
      <c r="BP2817" s="15"/>
      <c r="BQ2817" s="15"/>
      <c r="BR2817" s="15">
        <v>2191.7910000000002</v>
      </c>
      <c r="BS2817" s="15"/>
      <c r="BT2817" s="15"/>
      <c r="BU2817" s="15"/>
    </row>
    <row r="2818" spans="1:73" x14ac:dyDescent="0.25">
      <c r="A2818" s="13" t="s">
        <v>144</v>
      </c>
      <c r="B2818" s="32">
        <v>41554</v>
      </c>
      <c r="C2818" s="4" t="s">
        <v>829</v>
      </c>
      <c r="V2818"/>
      <c r="BG2818" s="15"/>
      <c r="BH2818" s="15"/>
      <c r="BI2818" s="15"/>
      <c r="BJ2818" s="15"/>
      <c r="BK2818" s="15"/>
      <c r="BL2818" s="15"/>
      <c r="BM2818" s="15"/>
      <c r="BN2818" s="15"/>
      <c r="BO2818" s="15"/>
      <c r="BP2818" s="15"/>
      <c r="BQ2818" s="15"/>
      <c r="BR2818" s="15"/>
      <c r="BS2818" s="15">
        <v>2572.0039999999999</v>
      </c>
      <c r="BT2818" s="15"/>
      <c r="BU2818" s="15"/>
    </row>
    <row r="2819" spans="1:73" x14ac:dyDescent="0.25">
      <c r="A2819" s="13" t="s">
        <v>144</v>
      </c>
      <c r="B2819" s="32">
        <v>41567</v>
      </c>
      <c r="C2819" s="4" t="s">
        <v>829</v>
      </c>
      <c r="V2819"/>
      <c r="BG2819" s="15"/>
      <c r="BH2819" s="15"/>
      <c r="BI2819" s="15"/>
      <c r="BJ2819" s="15"/>
      <c r="BK2819" s="15"/>
      <c r="BL2819" s="15"/>
      <c r="BM2819" s="15"/>
      <c r="BN2819" s="15"/>
      <c r="BO2819" s="15"/>
      <c r="BP2819" s="15"/>
      <c r="BQ2819" s="15"/>
      <c r="BR2819" s="15"/>
      <c r="BS2819" s="15"/>
      <c r="BT2819" s="15">
        <v>2710.0165000000002</v>
      </c>
      <c r="BU2819" s="15"/>
    </row>
    <row r="2820" spans="1:73" x14ac:dyDescent="0.25">
      <c r="A2820" s="13" t="s">
        <v>144</v>
      </c>
      <c r="B2820" s="32">
        <v>41577</v>
      </c>
      <c r="C2820" s="4" t="s">
        <v>829</v>
      </c>
      <c r="V2820"/>
      <c r="BG2820" s="15"/>
      <c r="BH2820" s="15"/>
      <c r="BI2820" s="15"/>
      <c r="BJ2820" s="15"/>
      <c r="BK2820" s="15"/>
      <c r="BL2820" s="15"/>
      <c r="BM2820" s="15"/>
      <c r="BN2820" s="15"/>
      <c r="BO2820" s="15"/>
      <c r="BP2820" s="15"/>
      <c r="BQ2820" s="15"/>
      <c r="BR2820" s="15"/>
      <c r="BS2820" s="15"/>
      <c r="BT2820" s="15"/>
      <c r="BU2820" s="15">
        <v>2198.2366666666662</v>
      </c>
    </row>
    <row r="2821" spans="1:73" x14ac:dyDescent="0.25">
      <c r="A2821" s="13" t="s">
        <v>141</v>
      </c>
      <c r="B2821" s="32">
        <v>41369</v>
      </c>
      <c r="C2821" s="4" t="s">
        <v>829</v>
      </c>
      <c r="V2821"/>
      <c r="BG2821" s="15">
        <v>237.96099999999996</v>
      </c>
      <c r="BH2821" s="15"/>
      <c r="BI2821" s="15"/>
      <c r="BJ2821" s="15"/>
      <c r="BK2821" s="15"/>
      <c r="BL2821" s="15"/>
      <c r="BM2821" s="15"/>
      <c r="BN2821" s="15"/>
      <c r="BO2821" s="15"/>
      <c r="BP2821" s="15"/>
      <c r="BQ2821" s="15"/>
      <c r="BR2821" s="15"/>
      <c r="BS2821" s="15"/>
      <c r="BT2821" s="15"/>
      <c r="BU2821" s="15"/>
    </row>
    <row r="2822" spans="1:73" x14ac:dyDescent="0.25">
      <c r="A2822" s="13" t="s">
        <v>141</v>
      </c>
      <c r="B2822" s="32">
        <v>41380</v>
      </c>
      <c r="C2822" s="4" t="s">
        <v>829</v>
      </c>
      <c r="V2822"/>
      <c r="BG2822" s="15"/>
      <c r="BH2822" s="15">
        <v>401.83750000000009</v>
      </c>
      <c r="BI2822" s="15"/>
      <c r="BJ2822" s="15"/>
      <c r="BK2822" s="15"/>
      <c r="BL2822" s="15"/>
      <c r="BM2822" s="15"/>
      <c r="BN2822" s="15"/>
      <c r="BO2822" s="15"/>
      <c r="BP2822" s="15"/>
      <c r="BQ2822" s="15"/>
      <c r="BR2822" s="15"/>
      <c r="BS2822" s="15"/>
      <c r="BT2822" s="15"/>
      <c r="BU2822" s="15"/>
    </row>
    <row r="2823" spans="1:73" x14ac:dyDescent="0.25">
      <c r="A2823" s="13" t="s">
        <v>141</v>
      </c>
      <c r="B2823" s="32">
        <v>41390</v>
      </c>
      <c r="C2823" s="4" t="s">
        <v>829</v>
      </c>
      <c r="V2823"/>
      <c r="BG2823" s="15"/>
      <c r="BH2823" s="15"/>
      <c r="BI2823" s="15">
        <v>479.97850000000005</v>
      </c>
      <c r="BJ2823" s="15"/>
      <c r="BK2823" s="15"/>
      <c r="BL2823" s="15"/>
      <c r="BM2823" s="15"/>
      <c r="BN2823" s="15"/>
      <c r="BO2823" s="15"/>
      <c r="BP2823" s="15"/>
      <c r="BQ2823" s="15"/>
      <c r="BR2823" s="15"/>
      <c r="BS2823" s="15"/>
      <c r="BT2823" s="15"/>
      <c r="BU2823" s="15"/>
    </row>
    <row r="2824" spans="1:73" x14ac:dyDescent="0.25">
      <c r="A2824" s="13" t="s">
        <v>141</v>
      </c>
      <c r="B2824" s="32">
        <v>41399</v>
      </c>
      <c r="C2824" s="4" t="s">
        <v>829</v>
      </c>
      <c r="V2824"/>
      <c r="BG2824" s="15"/>
      <c r="BH2824" s="15"/>
      <c r="BI2824" s="15"/>
      <c r="BJ2824" s="15">
        <v>594.25437499999998</v>
      </c>
      <c r="BK2824" s="15"/>
      <c r="BL2824" s="15"/>
      <c r="BM2824" s="15"/>
      <c r="BN2824" s="15"/>
      <c r="BO2824" s="15"/>
      <c r="BP2824" s="15"/>
      <c r="BQ2824" s="15"/>
      <c r="BR2824" s="15"/>
      <c r="BS2824" s="15"/>
      <c r="BT2824" s="15"/>
      <c r="BU2824" s="15"/>
    </row>
    <row r="2825" spans="1:73" x14ac:dyDescent="0.25">
      <c r="A2825" s="13" t="s">
        <v>141</v>
      </c>
      <c r="B2825" s="32">
        <v>41413</v>
      </c>
      <c r="C2825" s="4" t="s">
        <v>829</v>
      </c>
      <c r="V2825"/>
      <c r="BG2825" s="15"/>
      <c r="BH2825" s="15"/>
      <c r="BI2825" s="15"/>
      <c r="BJ2825" s="15"/>
      <c r="BK2825" s="15">
        <v>755.02749999999992</v>
      </c>
      <c r="BL2825" s="15"/>
      <c r="BM2825" s="15"/>
      <c r="BN2825" s="15"/>
      <c r="BO2825" s="15"/>
      <c r="BP2825" s="15"/>
      <c r="BQ2825" s="15"/>
      <c r="BR2825" s="15"/>
      <c r="BS2825" s="15"/>
      <c r="BT2825" s="15"/>
      <c r="BU2825" s="15"/>
    </row>
    <row r="2826" spans="1:73" x14ac:dyDescent="0.25">
      <c r="A2826" s="13" t="s">
        <v>141</v>
      </c>
      <c r="B2826" s="32">
        <v>41426</v>
      </c>
      <c r="C2826" s="4" t="s">
        <v>829</v>
      </c>
      <c r="V2826"/>
      <c r="BG2826" s="15"/>
      <c r="BH2826" s="15"/>
      <c r="BI2826" s="15"/>
      <c r="BJ2826" s="15"/>
      <c r="BK2826" s="15"/>
      <c r="BL2826" s="15">
        <v>821.76149999999996</v>
      </c>
      <c r="BM2826" s="15"/>
      <c r="BN2826" s="15"/>
      <c r="BO2826" s="15"/>
      <c r="BP2826" s="15"/>
      <c r="BQ2826" s="15"/>
      <c r="BR2826" s="15"/>
      <c r="BS2826" s="15"/>
      <c r="BT2826" s="15"/>
      <c r="BU2826" s="15"/>
    </row>
    <row r="2827" spans="1:73" x14ac:dyDescent="0.25">
      <c r="A2827" s="13" t="s">
        <v>141</v>
      </c>
      <c r="B2827" s="32">
        <v>41448</v>
      </c>
      <c r="C2827" s="4" t="s">
        <v>829</v>
      </c>
      <c r="V2827"/>
      <c r="BG2827" s="15"/>
      <c r="BH2827" s="15"/>
      <c r="BI2827" s="15"/>
      <c r="BJ2827" s="15"/>
      <c r="BK2827" s="15"/>
      <c r="BL2827" s="15"/>
      <c r="BM2827" s="15">
        <v>958.1880000000001</v>
      </c>
      <c r="BN2827" s="15"/>
      <c r="BO2827" s="15"/>
      <c r="BP2827" s="15"/>
      <c r="BQ2827" s="15"/>
      <c r="BR2827" s="15"/>
      <c r="BS2827" s="15"/>
      <c r="BT2827" s="15"/>
      <c r="BU2827" s="15"/>
    </row>
    <row r="2828" spans="1:73" x14ac:dyDescent="0.25">
      <c r="A2828" s="13" t="s">
        <v>141</v>
      </c>
      <c r="B2828" s="32">
        <v>41471</v>
      </c>
      <c r="C2828" s="4" t="s">
        <v>829</v>
      </c>
      <c r="V2828"/>
      <c r="BG2828" s="15"/>
      <c r="BH2828" s="15"/>
      <c r="BI2828" s="15"/>
      <c r="BJ2828" s="15"/>
      <c r="BK2828" s="15"/>
      <c r="BL2828" s="15"/>
      <c r="BM2828" s="15"/>
      <c r="BN2828" s="15">
        <v>1133.8375000000001</v>
      </c>
      <c r="BO2828" s="15"/>
      <c r="BP2828" s="15"/>
      <c r="BQ2828" s="15"/>
      <c r="BR2828" s="15"/>
      <c r="BS2828" s="15"/>
      <c r="BT2828" s="15"/>
      <c r="BU2828" s="15"/>
    </row>
    <row r="2829" spans="1:73" x14ac:dyDescent="0.25">
      <c r="A2829" s="13" t="s">
        <v>141</v>
      </c>
      <c r="B2829" s="32">
        <v>41490</v>
      </c>
      <c r="C2829" s="4" t="s">
        <v>829</v>
      </c>
      <c r="V2829"/>
      <c r="BG2829" s="15"/>
      <c r="BH2829" s="15"/>
      <c r="BI2829" s="15"/>
      <c r="BJ2829" s="15"/>
      <c r="BK2829" s="15"/>
      <c r="BL2829" s="15"/>
      <c r="BM2829" s="15"/>
      <c r="BN2829" s="15"/>
      <c r="BO2829" s="15">
        <v>1420.3544999999997</v>
      </c>
      <c r="BP2829" s="15"/>
      <c r="BQ2829" s="15"/>
      <c r="BR2829" s="15"/>
      <c r="BS2829" s="15"/>
      <c r="BT2829" s="15"/>
      <c r="BU2829" s="15"/>
    </row>
    <row r="2830" spans="1:73" x14ac:dyDescent="0.25">
      <c r="A2830" s="13" t="s">
        <v>141</v>
      </c>
      <c r="B2830" s="32">
        <v>41507</v>
      </c>
      <c r="C2830" s="4" t="s">
        <v>829</v>
      </c>
      <c r="V2830"/>
      <c r="BG2830" s="15"/>
      <c r="BH2830" s="15"/>
      <c r="BI2830" s="15"/>
      <c r="BJ2830" s="15"/>
      <c r="BK2830" s="15"/>
      <c r="BL2830" s="15"/>
      <c r="BM2830" s="15"/>
      <c r="BN2830" s="15"/>
      <c r="BO2830" s="15"/>
      <c r="BP2830" s="15">
        <v>2067.0154999999995</v>
      </c>
      <c r="BQ2830" s="15"/>
      <c r="BR2830" s="15"/>
      <c r="BS2830" s="15"/>
      <c r="BT2830" s="15"/>
      <c r="BU2830" s="15"/>
    </row>
    <row r="2831" spans="1:73" x14ac:dyDescent="0.25">
      <c r="A2831" s="13" t="s">
        <v>141</v>
      </c>
      <c r="B2831" s="32">
        <v>41525</v>
      </c>
      <c r="C2831" s="4" t="s">
        <v>829</v>
      </c>
      <c r="V2831"/>
      <c r="BG2831" s="15"/>
      <c r="BH2831" s="15"/>
      <c r="BI2831" s="15"/>
      <c r="BJ2831" s="15"/>
      <c r="BK2831" s="15"/>
      <c r="BL2831" s="15"/>
      <c r="BM2831" s="15"/>
      <c r="BN2831" s="15"/>
      <c r="BO2831" s="15"/>
      <c r="BP2831" s="15"/>
      <c r="BQ2831" s="15">
        <v>2317.5119999999997</v>
      </c>
      <c r="BR2831" s="15"/>
      <c r="BS2831" s="15"/>
      <c r="BT2831" s="15"/>
      <c r="BU2831" s="15"/>
    </row>
    <row r="2832" spans="1:73" x14ac:dyDescent="0.25">
      <c r="A2832" s="13" t="s">
        <v>141</v>
      </c>
      <c r="B2832" s="32">
        <v>41540</v>
      </c>
      <c r="C2832" s="4" t="s">
        <v>829</v>
      </c>
      <c r="V2832"/>
      <c r="BG2832" s="15"/>
      <c r="BH2832" s="15"/>
      <c r="BI2832" s="15"/>
      <c r="BJ2832" s="15"/>
      <c r="BK2832" s="15"/>
      <c r="BL2832" s="15"/>
      <c r="BM2832" s="15"/>
      <c r="BN2832" s="15"/>
      <c r="BO2832" s="15"/>
      <c r="BP2832" s="15"/>
      <c r="BQ2832" s="15"/>
      <c r="BR2832" s="15">
        <v>2259.8364999999999</v>
      </c>
      <c r="BS2832" s="15"/>
      <c r="BT2832" s="15"/>
      <c r="BU2832" s="15"/>
    </row>
    <row r="2833" spans="1:73" x14ac:dyDescent="0.25">
      <c r="A2833" s="13" t="s">
        <v>141</v>
      </c>
      <c r="B2833" s="32">
        <v>41554</v>
      </c>
      <c r="C2833" s="4" t="s">
        <v>829</v>
      </c>
      <c r="V2833"/>
      <c r="BG2833" s="15"/>
      <c r="BH2833" s="15"/>
      <c r="BI2833" s="15"/>
      <c r="BJ2833" s="15"/>
      <c r="BK2833" s="15"/>
      <c r="BL2833" s="15"/>
      <c r="BM2833" s="15"/>
      <c r="BN2833" s="15"/>
      <c r="BO2833" s="15"/>
      <c r="BP2833" s="15"/>
      <c r="BQ2833" s="15"/>
      <c r="BR2833" s="15"/>
      <c r="BS2833" s="15">
        <v>2548.0919999999996</v>
      </c>
      <c r="BT2833" s="15"/>
      <c r="BU2833" s="15"/>
    </row>
    <row r="2834" spans="1:73" x14ac:dyDescent="0.25">
      <c r="A2834" s="13" t="s">
        <v>141</v>
      </c>
      <c r="B2834" s="32">
        <v>41567</v>
      </c>
      <c r="C2834" s="4" t="s">
        <v>829</v>
      </c>
      <c r="V2834"/>
      <c r="BG2834" s="15"/>
      <c r="BH2834" s="15"/>
      <c r="BI2834" s="15"/>
      <c r="BJ2834" s="15"/>
      <c r="BK2834" s="15"/>
      <c r="BL2834" s="15"/>
      <c r="BM2834" s="15"/>
      <c r="BN2834" s="15"/>
      <c r="BO2834" s="15"/>
      <c r="BP2834" s="15"/>
      <c r="BQ2834" s="15"/>
      <c r="BR2834" s="15"/>
      <c r="BS2834" s="15"/>
      <c r="BT2834" s="15">
        <v>3005.3784999999998</v>
      </c>
      <c r="BU2834" s="15"/>
    </row>
    <row r="2835" spans="1:73" x14ac:dyDescent="0.25">
      <c r="A2835" s="13" t="s">
        <v>141</v>
      </c>
      <c r="B2835" s="32">
        <v>41577</v>
      </c>
      <c r="C2835" s="4" t="s">
        <v>829</v>
      </c>
      <c r="V2835"/>
      <c r="BG2835" s="15"/>
      <c r="BH2835" s="15"/>
      <c r="BI2835" s="15"/>
      <c r="BJ2835" s="15"/>
      <c r="BK2835" s="15"/>
      <c r="BL2835" s="15"/>
      <c r="BM2835" s="15"/>
      <c r="BN2835" s="15"/>
      <c r="BO2835" s="15"/>
      <c r="BP2835" s="15"/>
      <c r="BQ2835" s="15"/>
      <c r="BR2835" s="15"/>
      <c r="BS2835" s="15"/>
      <c r="BT2835" s="15"/>
      <c r="BU2835" s="15">
        <v>2983.4228571428575</v>
      </c>
    </row>
    <row r="2836" spans="1:73" x14ac:dyDescent="0.25">
      <c r="A2836" s="13" t="s">
        <v>146</v>
      </c>
      <c r="B2836" s="32">
        <v>41369</v>
      </c>
      <c r="C2836" s="4" t="s">
        <v>829</v>
      </c>
      <c r="V2836"/>
      <c r="BG2836" s="15">
        <v>233.142</v>
      </c>
      <c r="BH2836" s="15"/>
      <c r="BI2836" s="15"/>
      <c r="BJ2836" s="15"/>
      <c r="BK2836" s="15"/>
      <c r="BL2836" s="15"/>
      <c r="BM2836" s="15"/>
      <c r="BN2836" s="15"/>
      <c r="BO2836" s="15"/>
      <c r="BP2836" s="15"/>
      <c r="BQ2836" s="15"/>
      <c r="BR2836" s="15"/>
      <c r="BS2836" s="15"/>
      <c r="BT2836" s="15"/>
      <c r="BU2836" s="15"/>
    </row>
    <row r="2837" spans="1:73" x14ac:dyDescent="0.25">
      <c r="A2837" s="13" t="s">
        <v>146</v>
      </c>
      <c r="B2837" s="32">
        <v>41380</v>
      </c>
      <c r="C2837" s="4" t="s">
        <v>829</v>
      </c>
      <c r="V2837"/>
      <c r="BG2837" s="15"/>
      <c r="BH2837" s="15">
        <v>411.94263157894738</v>
      </c>
      <c r="BI2837" s="15"/>
      <c r="BJ2837" s="15"/>
      <c r="BK2837" s="15"/>
      <c r="BL2837" s="15"/>
      <c r="BM2837" s="15"/>
      <c r="BN2837" s="15"/>
      <c r="BO2837" s="15"/>
      <c r="BP2837" s="15"/>
      <c r="BQ2837" s="15"/>
      <c r="BR2837" s="15"/>
      <c r="BS2837" s="15"/>
      <c r="BT2837" s="15"/>
      <c r="BU2837" s="15"/>
    </row>
    <row r="2838" spans="1:73" x14ac:dyDescent="0.25">
      <c r="A2838" s="13" t="s">
        <v>146</v>
      </c>
      <c r="B2838" s="32">
        <v>41390</v>
      </c>
      <c r="C2838" s="4" t="s">
        <v>829</v>
      </c>
      <c r="V2838"/>
      <c r="BG2838" s="15"/>
      <c r="BH2838" s="15"/>
      <c r="BI2838" s="15">
        <v>522.46499999999992</v>
      </c>
      <c r="BJ2838" s="15"/>
      <c r="BK2838" s="15"/>
      <c r="BL2838" s="15"/>
      <c r="BM2838" s="15"/>
      <c r="BN2838" s="15"/>
      <c r="BO2838" s="15"/>
      <c r="BP2838" s="15"/>
      <c r="BQ2838" s="15"/>
      <c r="BR2838" s="15"/>
      <c r="BS2838" s="15"/>
      <c r="BT2838" s="15"/>
      <c r="BU2838" s="15"/>
    </row>
    <row r="2839" spans="1:73" x14ac:dyDescent="0.25">
      <c r="A2839" s="13" t="s">
        <v>146</v>
      </c>
      <c r="B2839" s="32">
        <v>41399</v>
      </c>
      <c r="C2839" s="4" t="s">
        <v>829</v>
      </c>
      <c r="V2839"/>
      <c r="BG2839" s="15"/>
      <c r="BH2839" s="15"/>
      <c r="BI2839" s="15"/>
      <c r="BJ2839" s="15">
        <v>631.77699999999993</v>
      </c>
      <c r="BK2839" s="15"/>
      <c r="BL2839" s="15"/>
      <c r="BM2839" s="15"/>
      <c r="BN2839" s="15"/>
      <c r="BO2839" s="15"/>
      <c r="BP2839" s="15"/>
      <c r="BQ2839" s="15"/>
      <c r="BR2839" s="15"/>
      <c r="BS2839" s="15"/>
      <c r="BT2839" s="15"/>
      <c r="BU2839" s="15"/>
    </row>
    <row r="2840" spans="1:73" x14ac:dyDescent="0.25">
      <c r="A2840" s="13" t="s">
        <v>146</v>
      </c>
      <c r="B2840" s="32">
        <v>41413</v>
      </c>
      <c r="C2840" s="4" t="s">
        <v>829</v>
      </c>
      <c r="V2840"/>
      <c r="BG2840" s="15"/>
      <c r="BH2840" s="15"/>
      <c r="BI2840" s="15"/>
      <c r="BJ2840" s="15"/>
      <c r="BK2840" s="15">
        <v>763.84199999999998</v>
      </c>
      <c r="BL2840" s="15"/>
      <c r="BM2840" s="15"/>
      <c r="BN2840" s="15"/>
      <c r="BO2840" s="15"/>
      <c r="BP2840" s="15"/>
      <c r="BQ2840" s="15"/>
      <c r="BR2840" s="15"/>
      <c r="BS2840" s="15"/>
      <c r="BT2840" s="15"/>
      <c r="BU2840" s="15"/>
    </row>
    <row r="2841" spans="1:73" x14ac:dyDescent="0.25">
      <c r="A2841" s="13" t="s">
        <v>146</v>
      </c>
      <c r="B2841" s="32">
        <v>41426</v>
      </c>
      <c r="C2841" s="4" t="s">
        <v>829</v>
      </c>
      <c r="V2841"/>
      <c r="BG2841" s="15"/>
      <c r="BH2841" s="15"/>
      <c r="BI2841" s="15"/>
      <c r="BJ2841" s="15"/>
      <c r="BK2841" s="15"/>
      <c r="BL2841" s="15">
        <v>829.81349999999998</v>
      </c>
      <c r="BM2841" s="15"/>
      <c r="BN2841" s="15"/>
      <c r="BO2841" s="15"/>
      <c r="BP2841" s="15"/>
      <c r="BQ2841" s="15"/>
      <c r="BR2841" s="15"/>
      <c r="BS2841" s="15"/>
      <c r="BT2841" s="15"/>
      <c r="BU2841" s="15"/>
    </row>
    <row r="2842" spans="1:73" x14ac:dyDescent="0.25">
      <c r="A2842" s="13" t="s">
        <v>146</v>
      </c>
      <c r="B2842" s="32">
        <v>41448</v>
      </c>
      <c r="C2842" s="4" t="s">
        <v>829</v>
      </c>
      <c r="V2842"/>
      <c r="BG2842" s="15"/>
      <c r="BH2842" s="15"/>
      <c r="BI2842" s="15"/>
      <c r="BJ2842" s="15"/>
      <c r="BK2842" s="15"/>
      <c r="BL2842" s="15"/>
      <c r="BM2842" s="15">
        <v>1002.7179999999998</v>
      </c>
      <c r="BN2842" s="15"/>
      <c r="BO2842" s="15"/>
      <c r="BP2842" s="15"/>
      <c r="BQ2842" s="15"/>
      <c r="BR2842" s="15"/>
      <c r="BS2842" s="15"/>
      <c r="BT2842" s="15"/>
      <c r="BU2842" s="15"/>
    </row>
    <row r="2843" spans="1:73" x14ac:dyDescent="0.25">
      <c r="A2843" s="13" t="s">
        <v>146</v>
      </c>
      <c r="B2843" s="32">
        <v>41471</v>
      </c>
      <c r="C2843" s="4" t="s">
        <v>829</v>
      </c>
      <c r="V2843"/>
      <c r="BG2843" s="15"/>
      <c r="BH2843" s="15"/>
      <c r="BI2843" s="15"/>
      <c r="BJ2843" s="15"/>
      <c r="BK2843" s="15"/>
      <c r="BL2843" s="15"/>
      <c r="BM2843" s="15"/>
      <c r="BN2843" s="15">
        <v>1141.5539999999996</v>
      </c>
      <c r="BO2843" s="15"/>
      <c r="BP2843" s="15"/>
      <c r="BQ2843" s="15"/>
      <c r="BR2843" s="15"/>
      <c r="BS2843" s="15"/>
      <c r="BT2843" s="15"/>
      <c r="BU2843" s="15"/>
    </row>
    <row r="2844" spans="1:73" x14ac:dyDescent="0.25">
      <c r="A2844" s="13" t="s">
        <v>146</v>
      </c>
      <c r="B2844" s="32">
        <v>41490</v>
      </c>
      <c r="C2844" s="4" t="s">
        <v>829</v>
      </c>
      <c r="V2844"/>
      <c r="BG2844" s="15"/>
      <c r="BH2844" s="15"/>
      <c r="BI2844" s="15"/>
      <c r="BJ2844" s="15"/>
      <c r="BK2844" s="15"/>
      <c r="BL2844" s="15"/>
      <c r="BM2844" s="15"/>
      <c r="BN2844" s="15"/>
      <c r="BO2844" s="15">
        <v>1439.0509999999999</v>
      </c>
      <c r="BP2844" s="15"/>
      <c r="BQ2844" s="15"/>
      <c r="BR2844" s="15"/>
      <c r="BS2844" s="15"/>
      <c r="BT2844" s="15"/>
      <c r="BU2844" s="15"/>
    </row>
    <row r="2845" spans="1:73" x14ac:dyDescent="0.25">
      <c r="A2845" s="13" t="s">
        <v>146</v>
      </c>
      <c r="B2845" s="32">
        <v>41507</v>
      </c>
      <c r="C2845" s="4" t="s">
        <v>829</v>
      </c>
      <c r="V2845"/>
      <c r="BG2845" s="15"/>
      <c r="BH2845" s="15"/>
      <c r="BI2845" s="15"/>
      <c r="BJ2845" s="15"/>
      <c r="BK2845" s="15"/>
      <c r="BL2845" s="15"/>
      <c r="BM2845" s="15"/>
      <c r="BN2845" s="15"/>
      <c r="BO2845" s="15"/>
      <c r="BP2845" s="15">
        <v>2059.7869999999994</v>
      </c>
      <c r="BQ2845" s="15"/>
      <c r="BR2845" s="15"/>
      <c r="BS2845" s="15"/>
      <c r="BT2845" s="15"/>
      <c r="BU2845" s="15"/>
    </row>
    <row r="2846" spans="1:73" x14ac:dyDescent="0.25">
      <c r="A2846" s="13" t="s">
        <v>146</v>
      </c>
      <c r="B2846" s="32">
        <v>41525</v>
      </c>
      <c r="C2846" s="4" t="s">
        <v>829</v>
      </c>
      <c r="V2846"/>
      <c r="BG2846" s="15"/>
      <c r="BH2846" s="15"/>
      <c r="BI2846" s="15"/>
      <c r="BJ2846" s="15"/>
      <c r="BK2846" s="15"/>
      <c r="BL2846" s="15"/>
      <c r="BM2846" s="15"/>
      <c r="BN2846" s="15"/>
      <c r="BO2846" s="15"/>
      <c r="BP2846" s="15"/>
      <c r="BQ2846" s="15">
        <v>2336.8490000000006</v>
      </c>
      <c r="BR2846" s="15"/>
      <c r="BS2846" s="15"/>
      <c r="BT2846" s="15"/>
      <c r="BU2846" s="15"/>
    </row>
    <row r="2847" spans="1:73" x14ac:dyDescent="0.25">
      <c r="A2847" s="13" t="s">
        <v>146</v>
      </c>
      <c r="B2847" s="32">
        <v>41540</v>
      </c>
      <c r="C2847" s="4" t="s">
        <v>829</v>
      </c>
      <c r="V2847"/>
      <c r="BG2847" s="15"/>
      <c r="BH2847" s="15"/>
      <c r="BI2847" s="15"/>
      <c r="BJ2847" s="15"/>
      <c r="BK2847" s="15"/>
      <c r="BL2847" s="15"/>
      <c r="BM2847" s="15"/>
      <c r="BN2847" s="15"/>
      <c r="BO2847" s="15"/>
      <c r="BP2847" s="15"/>
      <c r="BQ2847" s="15"/>
      <c r="BR2847" s="15">
        <v>2197.0065000000004</v>
      </c>
      <c r="BS2847" s="15"/>
      <c r="BT2847" s="15"/>
      <c r="BU2847" s="15"/>
    </row>
    <row r="2848" spans="1:73" x14ac:dyDescent="0.25">
      <c r="A2848" s="13" t="s">
        <v>146</v>
      </c>
      <c r="B2848" s="32">
        <v>41554</v>
      </c>
      <c r="C2848" s="4" t="s">
        <v>829</v>
      </c>
      <c r="V2848"/>
      <c r="BG2848" s="15"/>
      <c r="BH2848" s="15"/>
      <c r="BI2848" s="15"/>
      <c r="BJ2848" s="15"/>
      <c r="BK2848" s="15"/>
      <c r="BL2848" s="15"/>
      <c r="BM2848" s="15"/>
      <c r="BN2848" s="15"/>
      <c r="BO2848" s="15"/>
      <c r="BP2848" s="15"/>
      <c r="BQ2848" s="15"/>
      <c r="BR2848" s="15"/>
      <c r="BS2848" s="15">
        <v>2446.893</v>
      </c>
      <c r="BT2848" s="15"/>
      <c r="BU2848" s="15"/>
    </row>
    <row r="2849" spans="1:73" x14ac:dyDescent="0.25">
      <c r="A2849" s="13" t="s">
        <v>146</v>
      </c>
      <c r="B2849" s="32">
        <v>41567</v>
      </c>
      <c r="C2849" s="4" t="s">
        <v>829</v>
      </c>
      <c r="V2849"/>
      <c r="BG2849" s="15"/>
      <c r="BH2849" s="15"/>
      <c r="BI2849" s="15"/>
      <c r="BJ2849" s="15"/>
      <c r="BK2849" s="15"/>
      <c r="BL2849" s="15"/>
      <c r="BM2849" s="15"/>
      <c r="BN2849" s="15"/>
      <c r="BO2849" s="15"/>
      <c r="BP2849" s="15"/>
      <c r="BQ2849" s="15"/>
      <c r="BR2849" s="15"/>
      <c r="BS2849" s="15"/>
      <c r="BT2849" s="15">
        <v>2840.2819999999997</v>
      </c>
      <c r="BU2849" s="15"/>
    </row>
    <row r="2850" spans="1:73" x14ac:dyDescent="0.25">
      <c r="A2850" s="13" t="s">
        <v>146</v>
      </c>
      <c r="B2850" s="32">
        <v>41577</v>
      </c>
      <c r="C2850" s="4" t="s">
        <v>829</v>
      </c>
      <c r="V2850"/>
      <c r="BG2850" s="15"/>
      <c r="BH2850" s="15"/>
      <c r="BI2850" s="15"/>
      <c r="BJ2850" s="15"/>
      <c r="BK2850" s="15"/>
      <c r="BL2850" s="15"/>
      <c r="BM2850" s="15"/>
      <c r="BN2850" s="15"/>
      <c r="BO2850" s="15"/>
      <c r="BP2850" s="15"/>
      <c r="BQ2850" s="15"/>
      <c r="BR2850" s="15"/>
      <c r="BS2850" s="15"/>
      <c r="BT2850" s="15"/>
      <c r="BU2850" s="15">
        <v>2841.1766666666667</v>
      </c>
    </row>
    <row r="2851" spans="1:73" x14ac:dyDescent="0.25">
      <c r="A2851" s="13" t="s">
        <v>145</v>
      </c>
      <c r="B2851" s="32">
        <v>41369</v>
      </c>
      <c r="C2851" s="4" t="s">
        <v>829</v>
      </c>
      <c r="V2851"/>
      <c r="BG2851" s="15">
        <v>239.24199999999996</v>
      </c>
      <c r="BH2851" s="15"/>
      <c r="BI2851" s="15"/>
      <c r="BJ2851" s="15"/>
      <c r="BK2851" s="15"/>
      <c r="BL2851" s="15"/>
      <c r="BM2851" s="15"/>
      <c r="BN2851" s="15"/>
      <c r="BO2851" s="15"/>
      <c r="BP2851" s="15"/>
      <c r="BQ2851" s="15"/>
      <c r="BR2851" s="15"/>
      <c r="BS2851" s="15"/>
      <c r="BT2851" s="15"/>
      <c r="BU2851" s="15"/>
    </row>
    <row r="2852" spans="1:73" x14ac:dyDescent="0.25">
      <c r="A2852" s="13" t="s">
        <v>145</v>
      </c>
      <c r="B2852" s="32">
        <v>41380</v>
      </c>
      <c r="C2852" s="4" t="s">
        <v>829</v>
      </c>
      <c r="V2852"/>
      <c r="BG2852" s="15"/>
      <c r="BH2852" s="15">
        <v>426.63400000000001</v>
      </c>
      <c r="BI2852" s="15"/>
      <c r="BJ2852" s="15"/>
      <c r="BK2852" s="15"/>
      <c r="BL2852" s="15"/>
      <c r="BM2852" s="15"/>
      <c r="BN2852" s="15"/>
      <c r="BO2852" s="15"/>
      <c r="BP2852" s="15"/>
      <c r="BQ2852" s="15"/>
      <c r="BR2852" s="15"/>
      <c r="BS2852" s="15"/>
      <c r="BT2852" s="15"/>
      <c r="BU2852" s="15"/>
    </row>
    <row r="2853" spans="1:73" x14ac:dyDescent="0.25">
      <c r="A2853" s="13" t="s">
        <v>145</v>
      </c>
      <c r="B2853" s="32">
        <v>41390</v>
      </c>
      <c r="C2853" s="4" t="s">
        <v>829</v>
      </c>
      <c r="V2853"/>
      <c r="BG2853" s="15"/>
      <c r="BH2853" s="15"/>
      <c r="BI2853" s="15">
        <v>515.0535000000001</v>
      </c>
      <c r="BJ2853" s="15"/>
      <c r="BK2853" s="15"/>
      <c r="BL2853" s="15"/>
      <c r="BM2853" s="15"/>
      <c r="BN2853" s="15"/>
      <c r="BO2853" s="15"/>
      <c r="BP2853" s="15"/>
      <c r="BQ2853" s="15"/>
      <c r="BR2853" s="15"/>
      <c r="BS2853" s="15"/>
      <c r="BT2853" s="15"/>
      <c r="BU2853" s="15"/>
    </row>
    <row r="2854" spans="1:73" x14ac:dyDescent="0.25">
      <c r="A2854" s="13" t="s">
        <v>145</v>
      </c>
      <c r="B2854" s="32">
        <v>41399</v>
      </c>
      <c r="C2854" s="4" t="s">
        <v>829</v>
      </c>
      <c r="V2854"/>
      <c r="BG2854" s="15"/>
      <c r="BH2854" s="15"/>
      <c r="BI2854" s="15"/>
      <c r="BJ2854" s="15">
        <v>632.05149999999992</v>
      </c>
      <c r="BK2854" s="15"/>
      <c r="BL2854" s="15"/>
      <c r="BM2854" s="15"/>
      <c r="BN2854" s="15"/>
      <c r="BO2854" s="15"/>
      <c r="BP2854" s="15"/>
      <c r="BQ2854" s="15"/>
      <c r="BR2854" s="15"/>
      <c r="BS2854" s="15"/>
      <c r="BT2854" s="15"/>
      <c r="BU2854" s="15"/>
    </row>
    <row r="2855" spans="1:73" x14ac:dyDescent="0.25">
      <c r="A2855" s="13" t="s">
        <v>145</v>
      </c>
      <c r="B2855" s="32">
        <v>41413</v>
      </c>
      <c r="C2855" s="4" t="s">
        <v>829</v>
      </c>
      <c r="V2855"/>
      <c r="BG2855" s="15"/>
      <c r="BH2855" s="15"/>
      <c r="BI2855" s="15"/>
      <c r="BJ2855" s="15"/>
      <c r="BK2855" s="15">
        <v>821.09050000000002</v>
      </c>
      <c r="BL2855" s="15"/>
      <c r="BM2855" s="15"/>
      <c r="BN2855" s="15"/>
      <c r="BO2855" s="15"/>
      <c r="BP2855" s="15"/>
      <c r="BQ2855" s="15"/>
      <c r="BR2855" s="15"/>
      <c r="BS2855" s="15"/>
      <c r="BT2855" s="15"/>
      <c r="BU2855" s="15"/>
    </row>
    <row r="2856" spans="1:73" x14ac:dyDescent="0.25">
      <c r="A2856" s="13" t="s">
        <v>145</v>
      </c>
      <c r="B2856" s="32">
        <v>41426</v>
      </c>
      <c r="C2856" s="4" t="s">
        <v>829</v>
      </c>
      <c r="V2856"/>
      <c r="BG2856" s="15"/>
      <c r="BH2856" s="15"/>
      <c r="BI2856" s="15"/>
      <c r="BJ2856" s="15"/>
      <c r="BK2856" s="15"/>
      <c r="BL2856" s="15">
        <v>863.88199999999995</v>
      </c>
      <c r="BM2856" s="15"/>
      <c r="BN2856" s="15"/>
      <c r="BO2856" s="15"/>
      <c r="BP2856" s="15"/>
      <c r="BQ2856" s="15"/>
      <c r="BR2856" s="15"/>
      <c r="BS2856" s="15"/>
      <c r="BT2856" s="15"/>
      <c r="BU2856" s="15"/>
    </row>
    <row r="2857" spans="1:73" x14ac:dyDescent="0.25">
      <c r="A2857" s="13" t="s">
        <v>145</v>
      </c>
      <c r="B2857" s="32">
        <v>41448</v>
      </c>
      <c r="C2857" s="4" t="s">
        <v>829</v>
      </c>
      <c r="V2857"/>
      <c r="BG2857" s="15"/>
      <c r="BH2857" s="15"/>
      <c r="BI2857" s="15"/>
      <c r="BJ2857" s="15"/>
      <c r="BK2857" s="15"/>
      <c r="BL2857" s="15"/>
      <c r="BM2857" s="15">
        <v>1037.3965000000003</v>
      </c>
      <c r="BN2857" s="15"/>
      <c r="BO2857" s="15"/>
      <c r="BP2857" s="15"/>
      <c r="BQ2857" s="15"/>
      <c r="BR2857" s="15"/>
      <c r="BS2857" s="15"/>
      <c r="BT2857" s="15"/>
      <c r="BU2857" s="15"/>
    </row>
    <row r="2858" spans="1:73" x14ac:dyDescent="0.25">
      <c r="A2858" s="13" t="s">
        <v>145</v>
      </c>
      <c r="B2858" s="32">
        <v>41471</v>
      </c>
      <c r="C2858" s="4" t="s">
        <v>829</v>
      </c>
      <c r="V2858"/>
      <c r="BG2858" s="15"/>
      <c r="BH2858" s="15"/>
      <c r="BI2858" s="15"/>
      <c r="BJ2858" s="15"/>
      <c r="BK2858" s="15"/>
      <c r="BL2858" s="15"/>
      <c r="BM2858" s="15"/>
      <c r="BN2858" s="15">
        <v>1154.3944999999999</v>
      </c>
      <c r="BO2858" s="15"/>
      <c r="BP2858" s="15"/>
      <c r="BQ2858" s="15"/>
      <c r="BR2858" s="15"/>
      <c r="BS2858" s="15"/>
      <c r="BT2858" s="15"/>
      <c r="BU2858" s="15"/>
    </row>
    <row r="2859" spans="1:73" x14ac:dyDescent="0.25">
      <c r="A2859" s="13" t="s">
        <v>145</v>
      </c>
      <c r="B2859" s="32">
        <v>41490</v>
      </c>
      <c r="C2859" s="4" t="s">
        <v>829</v>
      </c>
      <c r="V2859"/>
      <c r="BG2859" s="15"/>
      <c r="BH2859" s="15"/>
      <c r="BI2859" s="15"/>
      <c r="BJ2859" s="15"/>
      <c r="BK2859" s="15"/>
      <c r="BL2859" s="15"/>
      <c r="BM2859" s="15"/>
      <c r="BN2859" s="15"/>
      <c r="BO2859" s="15">
        <v>1483.0930000000003</v>
      </c>
      <c r="BP2859" s="15"/>
      <c r="BQ2859" s="15"/>
      <c r="BR2859" s="15"/>
      <c r="BS2859" s="15"/>
      <c r="BT2859" s="15"/>
      <c r="BU2859" s="15"/>
    </row>
    <row r="2860" spans="1:73" x14ac:dyDescent="0.25">
      <c r="A2860" s="13" t="s">
        <v>145</v>
      </c>
      <c r="B2860" s="32">
        <v>41507</v>
      </c>
      <c r="C2860" s="4" t="s">
        <v>829</v>
      </c>
      <c r="V2860"/>
      <c r="BG2860" s="15"/>
      <c r="BH2860" s="15"/>
      <c r="BI2860" s="15"/>
      <c r="BJ2860" s="15"/>
      <c r="BK2860" s="15"/>
      <c r="BL2860" s="15"/>
      <c r="BM2860" s="15"/>
      <c r="BN2860" s="15"/>
      <c r="BO2860" s="15"/>
      <c r="BP2860" s="15">
        <v>2107.5804999999991</v>
      </c>
      <c r="BQ2860" s="15"/>
      <c r="BR2860" s="15"/>
      <c r="BS2860" s="15"/>
      <c r="BT2860" s="15"/>
      <c r="BU2860" s="15"/>
    </row>
    <row r="2861" spans="1:73" x14ac:dyDescent="0.25">
      <c r="A2861" s="13" t="s">
        <v>145</v>
      </c>
      <c r="B2861" s="32">
        <v>41525</v>
      </c>
      <c r="C2861" s="4" t="s">
        <v>829</v>
      </c>
      <c r="V2861"/>
      <c r="BG2861" s="15"/>
      <c r="BH2861" s="15"/>
      <c r="BI2861" s="15"/>
      <c r="BJ2861" s="15"/>
      <c r="BK2861" s="15"/>
      <c r="BL2861" s="15"/>
      <c r="BM2861" s="15"/>
      <c r="BN2861" s="15"/>
      <c r="BO2861" s="15"/>
      <c r="BP2861" s="15"/>
      <c r="BQ2861" s="15">
        <v>2302.75</v>
      </c>
      <c r="BR2861" s="15"/>
      <c r="BS2861" s="15"/>
      <c r="BT2861" s="15"/>
      <c r="BU2861" s="15"/>
    </row>
    <row r="2862" spans="1:73" x14ac:dyDescent="0.25">
      <c r="A2862" s="13" t="s">
        <v>145</v>
      </c>
      <c r="B2862" s="32">
        <v>41540</v>
      </c>
      <c r="C2862" s="4" t="s">
        <v>829</v>
      </c>
      <c r="V2862"/>
      <c r="BG2862" s="15"/>
      <c r="BH2862" s="15"/>
      <c r="BI2862" s="15"/>
      <c r="BJ2862" s="15"/>
      <c r="BK2862" s="15"/>
      <c r="BL2862" s="15"/>
      <c r="BM2862" s="15"/>
      <c r="BN2862" s="15"/>
      <c r="BO2862" s="15"/>
      <c r="BP2862" s="15"/>
      <c r="BQ2862" s="15"/>
      <c r="BR2862" s="15">
        <v>2117.7979999999998</v>
      </c>
      <c r="BS2862" s="15"/>
      <c r="BT2862" s="15"/>
      <c r="BU2862" s="15"/>
    </row>
    <row r="2863" spans="1:73" x14ac:dyDescent="0.25">
      <c r="A2863" s="13" t="s">
        <v>145</v>
      </c>
      <c r="B2863" s="32">
        <v>41554</v>
      </c>
      <c r="C2863" s="4" t="s">
        <v>829</v>
      </c>
      <c r="V2863"/>
      <c r="BG2863" s="15"/>
      <c r="BH2863" s="15"/>
      <c r="BI2863" s="15"/>
      <c r="BJ2863" s="15"/>
      <c r="BK2863" s="15"/>
      <c r="BL2863" s="15"/>
      <c r="BM2863" s="15"/>
      <c r="BN2863" s="15"/>
      <c r="BO2863" s="15"/>
      <c r="BP2863" s="15"/>
      <c r="BQ2863" s="15"/>
      <c r="BR2863" s="15"/>
      <c r="BS2863" s="15">
        <v>2377.9629999999993</v>
      </c>
      <c r="BT2863" s="15"/>
      <c r="BU2863" s="15"/>
    </row>
    <row r="2864" spans="1:73" x14ac:dyDescent="0.25">
      <c r="A2864" s="13" t="s">
        <v>145</v>
      </c>
      <c r="B2864" s="32">
        <v>41567</v>
      </c>
      <c r="C2864" s="4" t="s">
        <v>829</v>
      </c>
      <c r="V2864"/>
      <c r="BG2864" s="15"/>
      <c r="BH2864" s="15"/>
      <c r="BI2864" s="15"/>
      <c r="BJ2864" s="15"/>
      <c r="BK2864" s="15"/>
      <c r="BL2864" s="15"/>
      <c r="BM2864" s="15"/>
      <c r="BN2864" s="15"/>
      <c r="BO2864" s="15"/>
      <c r="BP2864" s="15"/>
      <c r="BQ2864" s="15"/>
      <c r="BR2864" s="15"/>
      <c r="BS2864" s="15"/>
      <c r="BT2864" s="15">
        <v>2700.148947368421</v>
      </c>
      <c r="BU2864" s="15"/>
    </row>
    <row r="2865" spans="1:73" x14ac:dyDescent="0.25">
      <c r="A2865" s="13" t="s">
        <v>145</v>
      </c>
      <c r="B2865" s="32">
        <v>41577</v>
      </c>
      <c r="C2865" s="4" t="s">
        <v>829</v>
      </c>
      <c r="V2865"/>
      <c r="BG2865" s="15"/>
      <c r="BH2865" s="15"/>
      <c r="BI2865" s="15"/>
      <c r="BJ2865" s="15"/>
      <c r="BK2865" s="15"/>
      <c r="BL2865" s="15"/>
      <c r="BM2865" s="15"/>
      <c r="BN2865" s="15"/>
      <c r="BO2865" s="15"/>
      <c r="BP2865" s="15"/>
      <c r="BQ2865" s="15"/>
      <c r="BR2865" s="15"/>
      <c r="BS2865" s="15"/>
      <c r="BT2865" s="15"/>
      <c r="BU2865" s="15">
        <v>2503.5162500000001</v>
      </c>
    </row>
    <row r="2866" spans="1:73" x14ac:dyDescent="0.25">
      <c r="A2866" s="13" t="s">
        <v>142</v>
      </c>
      <c r="B2866" s="32">
        <v>41369</v>
      </c>
      <c r="C2866" s="4" t="s">
        <v>829</v>
      </c>
      <c r="V2866"/>
      <c r="BG2866" s="15">
        <v>224.51049999999995</v>
      </c>
      <c r="BH2866" s="15"/>
      <c r="BI2866" s="15"/>
      <c r="BJ2866" s="15"/>
      <c r="BK2866" s="15"/>
      <c r="BL2866" s="15"/>
      <c r="BM2866" s="15"/>
      <c r="BN2866" s="15"/>
      <c r="BO2866" s="15"/>
      <c r="BP2866" s="15"/>
      <c r="BQ2866" s="15"/>
      <c r="BR2866" s="15"/>
      <c r="BS2866" s="15"/>
      <c r="BT2866" s="15"/>
      <c r="BU2866" s="15"/>
    </row>
    <row r="2867" spans="1:73" x14ac:dyDescent="0.25">
      <c r="A2867" s="13" t="s">
        <v>142</v>
      </c>
      <c r="B2867" s="32">
        <v>41380</v>
      </c>
      <c r="C2867" s="4" t="s">
        <v>829</v>
      </c>
      <c r="V2867"/>
      <c r="BG2867" s="15"/>
      <c r="BH2867" s="15">
        <v>435.66199999999998</v>
      </c>
      <c r="BI2867" s="15"/>
      <c r="BJ2867" s="15"/>
      <c r="BK2867" s="15"/>
      <c r="BL2867" s="15"/>
      <c r="BM2867" s="15"/>
      <c r="BN2867" s="15"/>
      <c r="BO2867" s="15"/>
      <c r="BP2867" s="15"/>
      <c r="BQ2867" s="15"/>
      <c r="BR2867" s="15"/>
      <c r="BS2867" s="15"/>
      <c r="BT2867" s="15"/>
      <c r="BU2867" s="15"/>
    </row>
    <row r="2868" spans="1:73" x14ac:dyDescent="0.25">
      <c r="A2868" s="13" t="s">
        <v>142</v>
      </c>
      <c r="B2868" s="32">
        <v>41390</v>
      </c>
      <c r="C2868" s="4" t="s">
        <v>829</v>
      </c>
      <c r="V2868"/>
      <c r="BG2868" s="15"/>
      <c r="BH2868" s="15"/>
      <c r="BI2868" s="15">
        <v>535.73250000000007</v>
      </c>
      <c r="BJ2868" s="15"/>
      <c r="BK2868" s="15"/>
      <c r="BL2868" s="15"/>
      <c r="BM2868" s="15"/>
      <c r="BN2868" s="15"/>
      <c r="BO2868" s="15"/>
      <c r="BP2868" s="15"/>
      <c r="BQ2868" s="15"/>
      <c r="BR2868" s="15"/>
      <c r="BS2868" s="15"/>
      <c r="BT2868" s="15"/>
      <c r="BU2868" s="15"/>
    </row>
    <row r="2869" spans="1:73" x14ac:dyDescent="0.25">
      <c r="A2869" s="13" t="s">
        <v>142</v>
      </c>
      <c r="B2869" s="32">
        <v>41399</v>
      </c>
      <c r="C2869" s="4" t="s">
        <v>829</v>
      </c>
      <c r="V2869"/>
      <c r="BG2869" s="15"/>
      <c r="BH2869" s="15"/>
      <c r="BI2869" s="15"/>
      <c r="BJ2869" s="15">
        <v>622.32199999999989</v>
      </c>
      <c r="BK2869" s="15"/>
      <c r="BL2869" s="15"/>
      <c r="BM2869" s="15"/>
      <c r="BN2869" s="15"/>
      <c r="BO2869" s="15"/>
      <c r="BP2869" s="15"/>
      <c r="BQ2869" s="15"/>
      <c r="BR2869" s="15"/>
      <c r="BS2869" s="15"/>
      <c r="BT2869" s="15"/>
      <c r="BU2869" s="15"/>
    </row>
    <row r="2870" spans="1:73" x14ac:dyDescent="0.25">
      <c r="A2870" s="13" t="s">
        <v>142</v>
      </c>
      <c r="B2870" s="32">
        <v>41413</v>
      </c>
      <c r="C2870" s="4" t="s">
        <v>829</v>
      </c>
      <c r="V2870"/>
      <c r="BG2870" s="15"/>
      <c r="BH2870" s="15"/>
      <c r="BI2870" s="15"/>
      <c r="BJ2870" s="15"/>
      <c r="BK2870" s="15">
        <v>785.46649999999977</v>
      </c>
      <c r="BL2870" s="15"/>
      <c r="BM2870" s="15"/>
      <c r="BN2870" s="15"/>
      <c r="BO2870" s="15"/>
      <c r="BP2870" s="15"/>
      <c r="BQ2870" s="15"/>
      <c r="BR2870" s="15"/>
      <c r="BS2870" s="15"/>
      <c r="BT2870" s="15"/>
      <c r="BU2870" s="15"/>
    </row>
    <row r="2871" spans="1:73" x14ac:dyDescent="0.25">
      <c r="A2871" s="13" t="s">
        <v>142</v>
      </c>
      <c r="B2871" s="32">
        <v>41426</v>
      </c>
      <c r="C2871" s="4" t="s">
        <v>829</v>
      </c>
      <c r="V2871"/>
      <c r="BG2871" s="15"/>
      <c r="BH2871" s="15"/>
      <c r="BI2871" s="15"/>
      <c r="BJ2871" s="15"/>
      <c r="BK2871" s="15"/>
      <c r="BL2871" s="15">
        <v>906.33799999999997</v>
      </c>
      <c r="BM2871" s="15"/>
      <c r="BN2871" s="15"/>
      <c r="BO2871" s="15"/>
      <c r="BP2871" s="15"/>
      <c r="BQ2871" s="15"/>
      <c r="BR2871" s="15"/>
      <c r="BS2871" s="15"/>
      <c r="BT2871" s="15"/>
      <c r="BU2871" s="15"/>
    </row>
    <row r="2872" spans="1:73" x14ac:dyDescent="0.25">
      <c r="A2872" s="13" t="s">
        <v>142</v>
      </c>
      <c r="B2872" s="32">
        <v>41448</v>
      </c>
      <c r="C2872" s="4" t="s">
        <v>829</v>
      </c>
      <c r="V2872"/>
      <c r="BG2872" s="15"/>
      <c r="BH2872" s="15"/>
      <c r="BI2872" s="15"/>
      <c r="BJ2872" s="15"/>
      <c r="BK2872" s="15"/>
      <c r="BL2872" s="15"/>
      <c r="BM2872" s="15">
        <v>1017.7850000000001</v>
      </c>
      <c r="BN2872" s="15"/>
      <c r="BO2872" s="15"/>
      <c r="BP2872" s="15"/>
      <c r="BQ2872" s="15"/>
      <c r="BR2872" s="15"/>
      <c r="BS2872" s="15"/>
      <c r="BT2872" s="15"/>
      <c r="BU2872" s="15"/>
    </row>
    <row r="2873" spans="1:73" x14ac:dyDescent="0.25">
      <c r="A2873" s="13" t="s">
        <v>142</v>
      </c>
      <c r="B2873" s="32">
        <v>41471</v>
      </c>
      <c r="C2873" s="4" t="s">
        <v>829</v>
      </c>
      <c r="V2873"/>
      <c r="BG2873" s="15"/>
      <c r="BH2873" s="15"/>
      <c r="BI2873" s="15"/>
      <c r="BJ2873" s="15"/>
      <c r="BK2873" s="15"/>
      <c r="BL2873" s="15"/>
      <c r="BM2873" s="15"/>
      <c r="BN2873" s="15">
        <v>1152.1680000000001</v>
      </c>
      <c r="BO2873" s="15"/>
      <c r="BP2873" s="15"/>
      <c r="BQ2873" s="15"/>
      <c r="BR2873" s="15"/>
      <c r="BS2873" s="15"/>
      <c r="BT2873" s="15"/>
      <c r="BU2873" s="15"/>
    </row>
    <row r="2874" spans="1:73" x14ac:dyDescent="0.25">
      <c r="A2874" s="13" t="s">
        <v>142</v>
      </c>
      <c r="B2874" s="32">
        <v>41490</v>
      </c>
      <c r="C2874" s="4" t="s">
        <v>829</v>
      </c>
      <c r="V2874"/>
      <c r="BG2874" s="15"/>
      <c r="BH2874" s="15"/>
      <c r="BI2874" s="15"/>
      <c r="BJ2874" s="15"/>
      <c r="BK2874" s="15"/>
      <c r="BL2874" s="15"/>
      <c r="BM2874" s="15"/>
      <c r="BN2874" s="15"/>
      <c r="BO2874" s="15">
        <v>1334.009</v>
      </c>
      <c r="BP2874" s="15"/>
      <c r="BQ2874" s="15"/>
      <c r="BR2874" s="15"/>
      <c r="BS2874" s="15"/>
      <c r="BT2874" s="15"/>
      <c r="BU2874" s="15"/>
    </row>
    <row r="2875" spans="1:73" x14ac:dyDescent="0.25">
      <c r="A2875" s="13" t="s">
        <v>142</v>
      </c>
      <c r="B2875" s="32">
        <v>41507</v>
      </c>
      <c r="C2875" s="4" t="s">
        <v>829</v>
      </c>
      <c r="V2875"/>
      <c r="BG2875" s="15"/>
      <c r="BH2875" s="15"/>
      <c r="BI2875" s="15"/>
      <c r="BJ2875" s="15"/>
      <c r="BK2875" s="15"/>
      <c r="BL2875" s="15"/>
      <c r="BM2875" s="15"/>
      <c r="BN2875" s="15"/>
      <c r="BO2875" s="15"/>
      <c r="BP2875" s="15">
        <v>1986.7394999999997</v>
      </c>
      <c r="BQ2875" s="15"/>
      <c r="BR2875" s="15"/>
      <c r="BS2875" s="15"/>
      <c r="BT2875" s="15"/>
      <c r="BU2875" s="15"/>
    </row>
    <row r="2876" spans="1:73" x14ac:dyDescent="0.25">
      <c r="A2876" s="13" t="s">
        <v>142</v>
      </c>
      <c r="B2876" s="32">
        <v>41525</v>
      </c>
      <c r="C2876" s="4" t="s">
        <v>829</v>
      </c>
      <c r="V2876"/>
      <c r="BG2876" s="15"/>
      <c r="BH2876" s="15"/>
      <c r="BI2876" s="15"/>
      <c r="BJ2876" s="15"/>
      <c r="BK2876" s="15"/>
      <c r="BL2876" s="15"/>
      <c r="BM2876" s="15"/>
      <c r="BN2876" s="15"/>
      <c r="BO2876" s="15"/>
      <c r="BP2876" s="15"/>
      <c r="BQ2876" s="15">
        <v>2317.4205000000002</v>
      </c>
      <c r="BR2876" s="15"/>
      <c r="BS2876" s="15"/>
      <c r="BT2876" s="15"/>
      <c r="BU2876" s="15"/>
    </row>
    <row r="2877" spans="1:73" x14ac:dyDescent="0.25">
      <c r="A2877" s="13" t="s">
        <v>142</v>
      </c>
      <c r="B2877" s="32">
        <v>41540</v>
      </c>
      <c r="C2877" s="4" t="s">
        <v>829</v>
      </c>
      <c r="V2877"/>
      <c r="BG2877" s="15"/>
      <c r="BH2877" s="15"/>
      <c r="BI2877" s="15"/>
      <c r="BJ2877" s="15"/>
      <c r="BK2877" s="15"/>
      <c r="BL2877" s="15"/>
      <c r="BM2877" s="15"/>
      <c r="BN2877" s="15"/>
      <c r="BO2877" s="15"/>
      <c r="BP2877" s="15"/>
      <c r="BQ2877" s="15"/>
      <c r="BR2877" s="15">
        <v>2219.1189999999997</v>
      </c>
      <c r="BS2877" s="15"/>
      <c r="BT2877" s="15"/>
      <c r="BU2877" s="15"/>
    </row>
    <row r="2878" spans="1:73" x14ac:dyDescent="0.25">
      <c r="A2878" s="13" t="s">
        <v>142</v>
      </c>
      <c r="B2878" s="32">
        <v>41554</v>
      </c>
      <c r="C2878" s="4" t="s">
        <v>829</v>
      </c>
      <c r="V2878"/>
      <c r="BG2878" s="15"/>
      <c r="BH2878" s="15"/>
      <c r="BI2878" s="15"/>
      <c r="BJ2878" s="15"/>
      <c r="BK2878" s="15"/>
      <c r="BL2878" s="15"/>
      <c r="BM2878" s="15"/>
      <c r="BN2878" s="15"/>
      <c r="BO2878" s="15"/>
      <c r="BP2878" s="15"/>
      <c r="BQ2878" s="15"/>
      <c r="BR2878" s="15"/>
      <c r="BS2878" s="15">
        <v>2375.8584999999998</v>
      </c>
      <c r="BT2878" s="15"/>
      <c r="BU2878" s="15"/>
    </row>
    <row r="2879" spans="1:73" x14ac:dyDescent="0.25">
      <c r="A2879" s="13" t="s">
        <v>142</v>
      </c>
      <c r="B2879" s="32">
        <v>41567</v>
      </c>
      <c r="C2879" s="4" t="s">
        <v>829</v>
      </c>
      <c r="V2879"/>
      <c r="BG2879" s="15"/>
      <c r="BH2879" s="15"/>
      <c r="BI2879" s="15"/>
      <c r="BJ2879" s="15"/>
      <c r="BK2879" s="15"/>
      <c r="BL2879" s="15"/>
      <c r="BM2879" s="15"/>
      <c r="BN2879" s="15"/>
      <c r="BO2879" s="15"/>
      <c r="BP2879" s="15"/>
      <c r="BQ2879" s="15"/>
      <c r="BR2879" s="15"/>
      <c r="BS2879" s="15"/>
      <c r="BT2879" s="15">
        <v>2432.9544999999994</v>
      </c>
      <c r="BU2879" s="15"/>
    </row>
    <row r="2880" spans="1:73" x14ac:dyDescent="0.25">
      <c r="A2880" s="13" t="s">
        <v>142</v>
      </c>
      <c r="B2880" s="32">
        <v>41577</v>
      </c>
      <c r="C2880" s="4" t="s">
        <v>829</v>
      </c>
      <c r="V2880"/>
      <c r="BG2880" s="15"/>
      <c r="BH2880" s="15"/>
      <c r="BI2880" s="15"/>
      <c r="BJ2880" s="15"/>
      <c r="BK2880" s="15"/>
      <c r="BL2880" s="15"/>
      <c r="BM2880" s="15"/>
      <c r="BN2880" s="15"/>
      <c r="BO2880" s="15"/>
      <c r="BP2880" s="15"/>
      <c r="BQ2880" s="15"/>
      <c r="BR2880" s="15"/>
      <c r="BS2880" s="15"/>
      <c r="BT2880" s="15"/>
      <c r="BU2880" s="15">
        <v>2149.25875</v>
      </c>
    </row>
    <row r="2881" spans="1:73" x14ac:dyDescent="0.25">
      <c r="A2881" s="13" t="s">
        <v>143</v>
      </c>
      <c r="B2881" s="32">
        <v>41369</v>
      </c>
      <c r="C2881" s="4" t="s">
        <v>829</v>
      </c>
      <c r="V2881"/>
      <c r="BG2881" s="15">
        <v>226.61499999999995</v>
      </c>
      <c r="BH2881" s="15"/>
      <c r="BI2881" s="15"/>
      <c r="BJ2881" s="15"/>
      <c r="BK2881" s="15"/>
      <c r="BL2881" s="15"/>
      <c r="BM2881" s="15"/>
      <c r="BN2881" s="15"/>
      <c r="BO2881" s="15"/>
      <c r="BP2881" s="15"/>
      <c r="BQ2881" s="15"/>
      <c r="BR2881" s="15"/>
      <c r="BS2881" s="15"/>
      <c r="BT2881" s="15"/>
      <c r="BU2881" s="15"/>
    </row>
    <row r="2882" spans="1:73" x14ac:dyDescent="0.25">
      <c r="A2882" s="13" t="s">
        <v>143</v>
      </c>
      <c r="B2882" s="32">
        <v>41380</v>
      </c>
      <c r="C2882" s="4" t="s">
        <v>829</v>
      </c>
      <c r="V2882"/>
      <c r="BG2882" s="15"/>
      <c r="BH2882" s="15">
        <v>413.06149999999997</v>
      </c>
      <c r="BI2882" s="15"/>
      <c r="BJ2882" s="15"/>
      <c r="BK2882" s="15"/>
      <c r="BL2882" s="15"/>
      <c r="BM2882" s="15"/>
      <c r="BN2882" s="15"/>
      <c r="BO2882" s="15"/>
      <c r="BP2882" s="15"/>
      <c r="BQ2882" s="15"/>
      <c r="BR2882" s="15"/>
      <c r="BS2882" s="15"/>
      <c r="BT2882" s="15"/>
      <c r="BU2882" s="15"/>
    </row>
    <row r="2883" spans="1:73" x14ac:dyDescent="0.25">
      <c r="A2883" s="13" t="s">
        <v>143</v>
      </c>
      <c r="B2883" s="32">
        <v>41390</v>
      </c>
      <c r="C2883" s="4" t="s">
        <v>829</v>
      </c>
      <c r="V2883"/>
      <c r="BG2883" s="15"/>
      <c r="BH2883" s="15"/>
      <c r="BI2883" s="15">
        <v>490.745</v>
      </c>
      <c r="BJ2883" s="15"/>
      <c r="BK2883" s="15"/>
      <c r="BL2883" s="15"/>
      <c r="BM2883" s="15"/>
      <c r="BN2883" s="15"/>
      <c r="BO2883" s="15"/>
      <c r="BP2883" s="15"/>
      <c r="BQ2883" s="15"/>
      <c r="BR2883" s="15"/>
      <c r="BS2883" s="15"/>
      <c r="BT2883" s="15"/>
      <c r="BU2883" s="15"/>
    </row>
    <row r="2884" spans="1:73" x14ac:dyDescent="0.25">
      <c r="A2884" s="13" t="s">
        <v>143</v>
      </c>
      <c r="B2884" s="32">
        <v>41399</v>
      </c>
      <c r="C2884" s="4" t="s">
        <v>829</v>
      </c>
      <c r="V2884"/>
      <c r="BG2884" s="15"/>
      <c r="BH2884" s="15"/>
      <c r="BI2884" s="15"/>
      <c r="BJ2884" s="15">
        <v>621.46800000000007</v>
      </c>
      <c r="BK2884" s="15"/>
      <c r="BL2884" s="15"/>
      <c r="BM2884" s="15"/>
      <c r="BN2884" s="15"/>
      <c r="BO2884" s="15"/>
      <c r="BP2884" s="15"/>
      <c r="BQ2884" s="15"/>
      <c r="BR2884" s="15"/>
      <c r="BS2884" s="15"/>
      <c r="BT2884" s="15"/>
      <c r="BU2884" s="15"/>
    </row>
    <row r="2885" spans="1:73" x14ac:dyDescent="0.25">
      <c r="A2885" s="13" t="s">
        <v>143</v>
      </c>
      <c r="B2885" s="32">
        <v>41413</v>
      </c>
      <c r="C2885" s="4" t="s">
        <v>829</v>
      </c>
      <c r="V2885"/>
      <c r="BG2885" s="15"/>
      <c r="BH2885" s="15"/>
      <c r="BI2885" s="15"/>
      <c r="BJ2885" s="15"/>
      <c r="BK2885" s="15">
        <v>762.01199999999994</v>
      </c>
      <c r="BL2885" s="15"/>
      <c r="BM2885" s="15"/>
      <c r="BN2885" s="15"/>
      <c r="BO2885" s="15"/>
      <c r="BP2885" s="15"/>
      <c r="BQ2885" s="15"/>
      <c r="BR2885" s="15"/>
      <c r="BS2885" s="15"/>
      <c r="BT2885" s="15"/>
      <c r="BU2885" s="15"/>
    </row>
    <row r="2886" spans="1:73" x14ac:dyDescent="0.25">
      <c r="A2886" s="13" t="s">
        <v>143</v>
      </c>
      <c r="B2886" s="32">
        <v>41426</v>
      </c>
      <c r="C2886" s="4" t="s">
        <v>829</v>
      </c>
      <c r="V2886"/>
      <c r="BG2886" s="15"/>
      <c r="BH2886" s="15"/>
      <c r="BI2886" s="15"/>
      <c r="BJ2886" s="15"/>
      <c r="BK2886" s="15"/>
      <c r="BL2886" s="15">
        <v>807.51799999999992</v>
      </c>
      <c r="BM2886" s="15"/>
      <c r="BN2886" s="15"/>
      <c r="BO2886" s="15"/>
      <c r="BP2886" s="15"/>
      <c r="BQ2886" s="15"/>
      <c r="BR2886" s="15"/>
      <c r="BS2886" s="15"/>
      <c r="BT2886" s="15"/>
      <c r="BU2886" s="15"/>
    </row>
    <row r="2887" spans="1:73" x14ac:dyDescent="0.25">
      <c r="A2887" s="13" t="s">
        <v>143</v>
      </c>
      <c r="B2887" s="32">
        <v>41448</v>
      </c>
      <c r="C2887" s="4" t="s">
        <v>829</v>
      </c>
      <c r="V2887"/>
      <c r="BG2887" s="15"/>
      <c r="BH2887" s="15"/>
      <c r="BI2887" s="15"/>
      <c r="BJ2887" s="15"/>
      <c r="BK2887" s="15"/>
      <c r="BL2887" s="15"/>
      <c r="BM2887" s="15">
        <v>906.1244999999999</v>
      </c>
      <c r="BN2887" s="15"/>
      <c r="BO2887" s="15"/>
      <c r="BP2887" s="15"/>
      <c r="BQ2887" s="15"/>
      <c r="BR2887" s="15"/>
      <c r="BS2887" s="15"/>
      <c r="BT2887" s="15"/>
      <c r="BU2887" s="15"/>
    </row>
    <row r="2888" spans="1:73" x14ac:dyDescent="0.25">
      <c r="A2888" s="13" t="s">
        <v>143</v>
      </c>
      <c r="B2888" s="32">
        <v>41471</v>
      </c>
      <c r="C2888" s="4" t="s">
        <v>829</v>
      </c>
      <c r="V2888"/>
      <c r="BG2888" s="15"/>
      <c r="BH2888" s="15"/>
      <c r="BI2888" s="15"/>
      <c r="BJ2888" s="15"/>
      <c r="BK2888" s="15"/>
      <c r="BL2888" s="15"/>
      <c r="BM2888" s="15"/>
      <c r="BN2888" s="15">
        <v>1029.1309999999999</v>
      </c>
      <c r="BO2888" s="15"/>
      <c r="BP2888" s="15"/>
      <c r="BQ2888" s="15"/>
      <c r="BR2888" s="15"/>
      <c r="BS2888" s="15"/>
      <c r="BT2888" s="15"/>
      <c r="BU2888" s="15"/>
    </row>
    <row r="2889" spans="1:73" x14ac:dyDescent="0.25">
      <c r="A2889" s="13" t="s">
        <v>143</v>
      </c>
      <c r="B2889" s="32">
        <v>41490</v>
      </c>
      <c r="C2889" s="4" t="s">
        <v>829</v>
      </c>
      <c r="V2889"/>
      <c r="BG2889" s="15"/>
      <c r="BH2889" s="15"/>
      <c r="BI2889" s="15"/>
      <c r="BJ2889" s="15"/>
      <c r="BK2889" s="15"/>
      <c r="BL2889" s="15"/>
      <c r="BM2889" s="15"/>
      <c r="BN2889" s="15"/>
      <c r="BO2889" s="15">
        <v>1306.5894999999998</v>
      </c>
      <c r="BP2889" s="15"/>
      <c r="BQ2889" s="15"/>
      <c r="BR2889" s="15"/>
      <c r="BS2889" s="15"/>
      <c r="BT2889" s="15"/>
      <c r="BU2889" s="15"/>
    </row>
    <row r="2890" spans="1:73" x14ac:dyDescent="0.25">
      <c r="A2890" s="13" t="s">
        <v>143</v>
      </c>
      <c r="B2890" s="32">
        <v>41507</v>
      </c>
      <c r="C2890" s="4" t="s">
        <v>829</v>
      </c>
      <c r="V2890"/>
      <c r="BG2890" s="15"/>
      <c r="BH2890" s="15"/>
      <c r="BI2890" s="15"/>
      <c r="BJ2890" s="15"/>
      <c r="BK2890" s="15"/>
      <c r="BL2890" s="15"/>
      <c r="BM2890" s="15"/>
      <c r="BN2890" s="15"/>
      <c r="BO2890" s="15"/>
      <c r="BP2890" s="15">
        <v>2021.5399999999997</v>
      </c>
      <c r="BQ2890" s="15"/>
      <c r="BR2890" s="15"/>
      <c r="BS2890" s="15"/>
      <c r="BT2890" s="15"/>
      <c r="BU2890" s="15"/>
    </row>
    <row r="2891" spans="1:73" x14ac:dyDescent="0.25">
      <c r="A2891" s="13" t="s">
        <v>143</v>
      </c>
      <c r="B2891" s="32">
        <v>41525</v>
      </c>
      <c r="C2891" s="4" t="s">
        <v>829</v>
      </c>
      <c r="V2891"/>
      <c r="BG2891" s="15"/>
      <c r="BH2891" s="15"/>
      <c r="BI2891" s="15"/>
      <c r="BJ2891" s="15"/>
      <c r="BK2891" s="15"/>
      <c r="BL2891" s="15"/>
      <c r="BM2891" s="15"/>
      <c r="BN2891" s="15"/>
      <c r="BO2891" s="15"/>
      <c r="BP2891" s="15"/>
      <c r="BQ2891" s="15">
        <v>2356.4605000000001</v>
      </c>
      <c r="BR2891" s="15"/>
      <c r="BS2891" s="15"/>
      <c r="BT2891" s="15"/>
      <c r="BU2891" s="15"/>
    </row>
    <row r="2892" spans="1:73" x14ac:dyDescent="0.25">
      <c r="A2892" s="13" t="s">
        <v>143</v>
      </c>
      <c r="B2892" s="32">
        <v>41540</v>
      </c>
      <c r="C2892" s="4" t="s">
        <v>829</v>
      </c>
      <c r="V2892"/>
      <c r="BG2892" s="15"/>
      <c r="BH2892" s="15"/>
      <c r="BI2892" s="15"/>
      <c r="BJ2892" s="15"/>
      <c r="BK2892" s="15"/>
      <c r="BL2892" s="15"/>
      <c r="BM2892" s="15"/>
      <c r="BN2892" s="15"/>
      <c r="BO2892" s="15"/>
      <c r="BP2892" s="15"/>
      <c r="BQ2892" s="15"/>
      <c r="BR2892" s="15">
        <v>2301.1945000000005</v>
      </c>
      <c r="BS2892" s="15"/>
      <c r="BT2892" s="15"/>
      <c r="BU2892" s="15"/>
    </row>
    <row r="2893" spans="1:73" x14ac:dyDescent="0.25">
      <c r="A2893" s="13" t="s">
        <v>143</v>
      </c>
      <c r="B2893" s="32">
        <v>41554</v>
      </c>
      <c r="C2893" s="4" t="s">
        <v>829</v>
      </c>
      <c r="V2893"/>
      <c r="BG2893" s="15"/>
      <c r="BH2893" s="15"/>
      <c r="BI2893" s="15"/>
      <c r="BJ2893" s="15"/>
      <c r="BK2893" s="15"/>
      <c r="BL2893" s="15"/>
      <c r="BM2893" s="15"/>
      <c r="BN2893" s="15"/>
      <c r="BO2893" s="15"/>
      <c r="BP2893" s="15"/>
      <c r="BQ2893" s="15"/>
      <c r="BR2893" s="15"/>
      <c r="BS2893" s="15">
        <v>2478.4910000000004</v>
      </c>
      <c r="BT2893" s="15"/>
      <c r="BU2893" s="15"/>
    </row>
    <row r="2894" spans="1:73" x14ac:dyDescent="0.25">
      <c r="A2894" s="13" t="s">
        <v>143</v>
      </c>
      <c r="B2894" s="32">
        <v>41567</v>
      </c>
      <c r="C2894" s="4" t="s">
        <v>829</v>
      </c>
      <c r="V2894"/>
      <c r="BG2894" s="15"/>
      <c r="BH2894" s="15"/>
      <c r="BI2894" s="15"/>
      <c r="BJ2894" s="15"/>
      <c r="BK2894" s="15"/>
      <c r="BL2894" s="15"/>
      <c r="BM2894" s="15"/>
      <c r="BN2894" s="15"/>
      <c r="BO2894" s="15"/>
      <c r="BP2894" s="15"/>
      <c r="BQ2894" s="15"/>
      <c r="BR2894" s="15"/>
      <c r="BS2894" s="15"/>
      <c r="BT2894" s="15">
        <v>2406.0839999999998</v>
      </c>
      <c r="BU2894" s="15"/>
    </row>
    <row r="2895" spans="1:73" x14ac:dyDescent="0.25">
      <c r="A2895" s="13" t="s">
        <v>143</v>
      </c>
      <c r="B2895" s="32">
        <v>41577</v>
      </c>
      <c r="C2895" s="4" t="s">
        <v>829</v>
      </c>
      <c r="V2895"/>
      <c r="BG2895" s="15"/>
      <c r="BH2895" s="15"/>
      <c r="BI2895" s="15"/>
      <c r="BJ2895" s="15"/>
      <c r="BK2895" s="15"/>
      <c r="BL2895" s="15"/>
      <c r="BM2895" s="15"/>
      <c r="BN2895" s="15"/>
      <c r="BO2895" s="15"/>
      <c r="BP2895" s="15"/>
      <c r="BQ2895" s="15"/>
      <c r="BR2895" s="15"/>
      <c r="BS2895" s="15"/>
      <c r="BT2895" s="15"/>
      <c r="BU2895" s="15">
        <v>2193.1025</v>
      </c>
    </row>
    <row r="2896" spans="1:73" x14ac:dyDescent="0.25">
      <c r="A2896" s="10" t="s">
        <v>737</v>
      </c>
      <c r="B2896" s="31">
        <v>42027</v>
      </c>
      <c r="C2896" s="11" t="s">
        <v>829</v>
      </c>
      <c r="V2896"/>
      <c r="AQ2896" t="s">
        <v>925</v>
      </c>
      <c r="AR2896">
        <v>254</v>
      </c>
      <c r="AS2896">
        <v>273</v>
      </c>
    </row>
    <row r="2897" spans="1:47" x14ac:dyDescent="0.25">
      <c r="A2897" s="10" t="s">
        <v>740</v>
      </c>
      <c r="B2897" s="31">
        <v>42027</v>
      </c>
      <c r="C2897" s="11" t="s">
        <v>829</v>
      </c>
      <c r="V2897"/>
      <c r="AQ2897" t="s">
        <v>925</v>
      </c>
      <c r="AR2897">
        <v>237</v>
      </c>
      <c r="AS2897">
        <v>256</v>
      </c>
    </row>
    <row r="2898" spans="1:47" x14ac:dyDescent="0.25">
      <c r="A2898" s="10" t="s">
        <v>742</v>
      </c>
      <c r="B2898" s="31">
        <v>42027</v>
      </c>
      <c r="C2898" s="11" t="s">
        <v>829</v>
      </c>
      <c r="V2898"/>
      <c r="AQ2898" t="s">
        <v>925</v>
      </c>
      <c r="AR2898">
        <v>222</v>
      </c>
      <c r="AS2898">
        <v>241</v>
      </c>
    </row>
    <row r="2899" spans="1:47" x14ac:dyDescent="0.25">
      <c r="A2899" s="10" t="s">
        <v>744</v>
      </c>
      <c r="B2899" s="31">
        <v>42027</v>
      </c>
      <c r="C2899" s="11" t="s">
        <v>829</v>
      </c>
      <c r="V2899"/>
      <c r="AQ2899" t="s">
        <v>925</v>
      </c>
      <c r="AR2899">
        <v>195</v>
      </c>
      <c r="AS2899">
        <v>214</v>
      </c>
    </row>
    <row r="2900" spans="1:47" x14ac:dyDescent="0.25">
      <c r="A2900" s="10" t="s">
        <v>825</v>
      </c>
      <c r="B2900" s="31">
        <v>42027</v>
      </c>
      <c r="C2900" s="11" t="s">
        <v>829</v>
      </c>
      <c r="V2900"/>
      <c r="AQ2900" t="s">
        <v>925</v>
      </c>
      <c r="AR2900">
        <v>254</v>
      </c>
      <c r="AS2900">
        <v>273</v>
      </c>
    </row>
    <row r="2901" spans="1:47" x14ac:dyDescent="0.25">
      <c r="A2901" s="10" t="s">
        <v>826</v>
      </c>
      <c r="B2901" s="31">
        <v>42027</v>
      </c>
      <c r="C2901" s="11" t="s">
        <v>829</v>
      </c>
      <c r="V2901"/>
      <c r="AQ2901" t="s">
        <v>925</v>
      </c>
      <c r="AR2901">
        <v>237</v>
      </c>
      <c r="AS2901">
        <v>256</v>
      </c>
    </row>
    <row r="2902" spans="1:47" x14ac:dyDescent="0.25">
      <c r="A2902" s="10" t="s">
        <v>827</v>
      </c>
      <c r="B2902" s="31">
        <v>42027</v>
      </c>
      <c r="C2902" s="11" t="s">
        <v>829</v>
      </c>
      <c r="V2902"/>
      <c r="AQ2902" t="s">
        <v>925</v>
      </c>
      <c r="AR2902">
        <v>222</v>
      </c>
      <c r="AS2902">
        <v>241</v>
      </c>
    </row>
    <row r="2903" spans="1:47" x14ac:dyDescent="0.25">
      <c r="A2903" s="10" t="s">
        <v>828</v>
      </c>
      <c r="B2903" s="31">
        <v>42027</v>
      </c>
      <c r="C2903" s="11" t="s">
        <v>829</v>
      </c>
      <c r="V2903"/>
      <c r="AQ2903" t="s">
        <v>925</v>
      </c>
      <c r="AR2903">
        <v>195</v>
      </c>
      <c r="AS2903">
        <v>214</v>
      </c>
    </row>
    <row r="2904" spans="1:47" x14ac:dyDescent="0.25">
      <c r="A2904" s="3" t="s">
        <v>737</v>
      </c>
      <c r="B2904" s="32">
        <v>41709</v>
      </c>
      <c r="C2904" t="s">
        <v>829</v>
      </c>
      <c r="V2904"/>
      <c r="AB2904">
        <v>2.65</v>
      </c>
      <c r="AI2904">
        <v>1.1000000000000001</v>
      </c>
      <c r="AU2904">
        <v>12</v>
      </c>
    </row>
    <row r="2905" spans="1:47" x14ac:dyDescent="0.25">
      <c r="A2905" s="3" t="s">
        <v>737</v>
      </c>
      <c r="B2905" s="32">
        <v>41710</v>
      </c>
      <c r="C2905" t="s">
        <v>829</v>
      </c>
      <c r="V2905"/>
    </row>
    <row r="2906" spans="1:47" x14ac:dyDescent="0.25">
      <c r="A2906" s="3" t="s">
        <v>737</v>
      </c>
      <c r="B2906" s="32">
        <v>41722</v>
      </c>
      <c r="C2906" t="s">
        <v>829</v>
      </c>
      <c r="V2906"/>
      <c r="AB2906">
        <v>5</v>
      </c>
      <c r="AC2906">
        <v>4.0647829000000003E-2</v>
      </c>
      <c r="AI2906">
        <v>3.9</v>
      </c>
      <c r="AU2906">
        <v>21.75</v>
      </c>
    </row>
    <row r="2907" spans="1:47" x14ac:dyDescent="0.25">
      <c r="A2907" s="3" t="s">
        <v>737</v>
      </c>
      <c r="B2907" s="32">
        <v>41731</v>
      </c>
      <c r="C2907" t="s">
        <v>829</v>
      </c>
      <c r="V2907"/>
      <c r="AB2907">
        <v>6.95</v>
      </c>
      <c r="AC2907">
        <v>0.27410668700000002</v>
      </c>
      <c r="AI2907">
        <v>5</v>
      </c>
      <c r="AU2907">
        <v>25.5</v>
      </c>
    </row>
    <row r="2908" spans="1:47" x14ac:dyDescent="0.25">
      <c r="A2908" s="3" t="s">
        <v>737</v>
      </c>
      <c r="B2908" s="32">
        <v>41738</v>
      </c>
      <c r="C2908" t="s">
        <v>829</v>
      </c>
      <c r="V2908"/>
      <c r="AB2908">
        <v>7.95</v>
      </c>
      <c r="AC2908">
        <v>0.43350789000000001</v>
      </c>
      <c r="AI2908">
        <v>6.15</v>
      </c>
      <c r="AU2908">
        <v>28</v>
      </c>
    </row>
    <row r="2909" spans="1:47" x14ac:dyDescent="0.25">
      <c r="A2909" s="3" t="s">
        <v>737</v>
      </c>
      <c r="B2909" s="32">
        <v>41745</v>
      </c>
      <c r="C2909" t="s">
        <v>829</v>
      </c>
      <c r="V2909"/>
      <c r="AB2909">
        <v>8.4</v>
      </c>
      <c r="AI2909">
        <v>6.95</v>
      </c>
      <c r="AU2909">
        <v>29</v>
      </c>
    </row>
    <row r="2910" spans="1:47" x14ac:dyDescent="0.25">
      <c r="A2910" s="3" t="s">
        <v>737</v>
      </c>
      <c r="B2910" s="32">
        <v>41760</v>
      </c>
      <c r="C2910" t="s">
        <v>829</v>
      </c>
      <c r="V2910"/>
      <c r="AB2910">
        <v>9.8666666670000005</v>
      </c>
      <c r="AI2910">
        <v>8.3333333330000006</v>
      </c>
      <c r="AU2910">
        <v>29</v>
      </c>
    </row>
    <row r="2911" spans="1:47" x14ac:dyDescent="0.25">
      <c r="A2911" s="3" t="s">
        <v>737</v>
      </c>
      <c r="B2911" s="32">
        <v>41768</v>
      </c>
      <c r="C2911" t="s">
        <v>829</v>
      </c>
      <c r="V2911"/>
      <c r="AB2911">
        <v>10.26315789</v>
      </c>
      <c r="AC2911">
        <v>0.87729711899999996</v>
      </c>
      <c r="AI2911">
        <v>9</v>
      </c>
      <c r="AU2911">
        <v>29</v>
      </c>
    </row>
    <row r="2912" spans="1:47" x14ac:dyDescent="0.25">
      <c r="A2912" s="3" t="s">
        <v>737</v>
      </c>
      <c r="B2912" s="32">
        <v>41788</v>
      </c>
      <c r="C2912" t="s">
        <v>829</v>
      </c>
      <c r="V2912"/>
      <c r="AB2912">
        <v>11.57894737</v>
      </c>
      <c r="AH2912">
        <v>7.1052631579999996</v>
      </c>
      <c r="AI2912">
        <v>10.42105263</v>
      </c>
      <c r="AU2912">
        <v>30.75</v>
      </c>
    </row>
    <row r="2913" spans="1:57" x14ac:dyDescent="0.25">
      <c r="A2913" s="3" t="s">
        <v>737</v>
      </c>
      <c r="B2913" s="32">
        <v>41806</v>
      </c>
      <c r="C2913" t="s">
        <v>829</v>
      </c>
      <c r="V2913"/>
      <c r="AB2913">
        <v>12.10526316</v>
      </c>
      <c r="AH2913">
        <v>8.9473684210000002</v>
      </c>
      <c r="AI2913">
        <v>11.05263158</v>
      </c>
      <c r="AU2913">
        <v>31</v>
      </c>
    </row>
    <row r="2914" spans="1:57" x14ac:dyDescent="0.25">
      <c r="A2914" s="3" t="s">
        <v>737</v>
      </c>
      <c r="B2914" s="32">
        <v>41808</v>
      </c>
      <c r="C2914" t="s">
        <v>829</v>
      </c>
      <c r="V2914"/>
    </row>
    <row r="2915" spans="1:57" x14ac:dyDescent="0.25">
      <c r="A2915" s="3" t="s">
        <v>737</v>
      </c>
      <c r="B2915" s="32">
        <v>41835</v>
      </c>
      <c r="C2915" t="s">
        <v>829</v>
      </c>
      <c r="V2915"/>
      <c r="AB2915">
        <v>13.15789474</v>
      </c>
      <c r="AC2915">
        <v>0.97499866999999996</v>
      </c>
      <c r="AH2915">
        <v>9.7368421049999991</v>
      </c>
      <c r="AI2915">
        <v>11.78947368</v>
      </c>
      <c r="AU2915">
        <v>31.5</v>
      </c>
    </row>
    <row r="2916" spans="1:57" x14ac:dyDescent="0.25">
      <c r="A2916" s="3" t="s">
        <v>737</v>
      </c>
      <c r="B2916" s="32">
        <v>41844</v>
      </c>
      <c r="C2916" t="s">
        <v>829</v>
      </c>
      <c r="R2916">
        <v>422.78787879999999</v>
      </c>
      <c r="V2916"/>
      <c r="AG2916">
        <v>107.1242079</v>
      </c>
      <c r="AJ2916">
        <v>2.546131827</v>
      </c>
      <c r="AM2916">
        <v>177.45851669999999</v>
      </c>
      <c r="BD2916">
        <v>138.20515420000001</v>
      </c>
      <c r="BE2916">
        <v>632.34522530000004</v>
      </c>
    </row>
    <row r="2917" spans="1:57" x14ac:dyDescent="0.25">
      <c r="A2917" s="3" t="s">
        <v>737</v>
      </c>
      <c r="B2917" s="32">
        <v>41855</v>
      </c>
      <c r="C2917" t="s">
        <v>829</v>
      </c>
      <c r="V2917"/>
      <c r="AB2917">
        <v>14.05263158</v>
      </c>
      <c r="AC2917">
        <v>0.97093468900000002</v>
      </c>
      <c r="AH2917">
        <v>10.73684211</v>
      </c>
      <c r="AI2917">
        <v>12.84210526</v>
      </c>
      <c r="AU2917">
        <v>32</v>
      </c>
    </row>
    <row r="2918" spans="1:57" x14ac:dyDescent="0.25">
      <c r="A2918" s="3" t="s">
        <v>737</v>
      </c>
      <c r="B2918" s="32">
        <v>41870</v>
      </c>
      <c r="C2918" t="s">
        <v>829</v>
      </c>
      <c r="V2918"/>
    </row>
    <row r="2919" spans="1:57" x14ac:dyDescent="0.25">
      <c r="A2919" s="3" t="s">
        <v>737</v>
      </c>
      <c r="B2919" s="32">
        <v>41883</v>
      </c>
      <c r="C2919" t="s">
        <v>829</v>
      </c>
      <c r="V2919"/>
      <c r="AB2919">
        <v>15.10526316</v>
      </c>
      <c r="AC2919">
        <v>0.84814499499999996</v>
      </c>
      <c r="AH2919">
        <v>11.57894737</v>
      </c>
      <c r="AI2919">
        <v>13.94736842</v>
      </c>
      <c r="AU2919">
        <v>32</v>
      </c>
    </row>
    <row r="2920" spans="1:57" x14ac:dyDescent="0.25">
      <c r="A2920" s="3" t="s">
        <v>737</v>
      </c>
      <c r="B2920" s="32">
        <v>41891</v>
      </c>
      <c r="C2920" t="s">
        <v>829</v>
      </c>
      <c r="V2920"/>
    </row>
    <row r="2921" spans="1:57" x14ac:dyDescent="0.25">
      <c r="A2921" s="3" t="s">
        <v>737</v>
      </c>
      <c r="B2921" s="32">
        <v>41908</v>
      </c>
      <c r="C2921" t="s">
        <v>829</v>
      </c>
      <c r="V2921"/>
      <c r="AB2921">
        <v>16.631578950000002</v>
      </c>
      <c r="AC2921">
        <v>0.76399977200000002</v>
      </c>
      <c r="AH2921">
        <v>12.78947368</v>
      </c>
      <c r="AI2921">
        <v>15.52631579</v>
      </c>
      <c r="AU2921">
        <v>33</v>
      </c>
    </row>
    <row r="2922" spans="1:57" x14ac:dyDescent="0.25">
      <c r="A2922" s="3" t="s">
        <v>737</v>
      </c>
      <c r="B2922" s="32">
        <v>41912</v>
      </c>
      <c r="C2922" t="s">
        <v>829</v>
      </c>
      <c r="V2922"/>
    </row>
    <row r="2923" spans="1:57" x14ac:dyDescent="0.25">
      <c r="A2923" s="3" t="s">
        <v>737</v>
      </c>
      <c r="B2923" s="32">
        <v>41925</v>
      </c>
      <c r="C2923" t="s">
        <v>829</v>
      </c>
      <c r="V2923"/>
      <c r="AB2923">
        <v>17.578947370000002</v>
      </c>
      <c r="AC2923">
        <v>0.72571161299999998</v>
      </c>
      <c r="AH2923">
        <v>13.21052632</v>
      </c>
      <c r="AI2923">
        <v>16.10526316</v>
      </c>
      <c r="AU2923">
        <v>34.5</v>
      </c>
    </row>
    <row r="2924" spans="1:57" x14ac:dyDescent="0.25">
      <c r="A2924" s="3" t="s">
        <v>737</v>
      </c>
      <c r="B2924" s="32">
        <v>41947</v>
      </c>
      <c r="C2924" t="s">
        <v>829</v>
      </c>
      <c r="V2924"/>
      <c r="AB2924">
        <v>18</v>
      </c>
      <c r="AH2924">
        <v>13.26315789</v>
      </c>
      <c r="AI2924">
        <v>18</v>
      </c>
      <c r="AU2924">
        <v>46</v>
      </c>
    </row>
    <row r="2925" spans="1:57" x14ac:dyDescent="0.25">
      <c r="A2925" s="3" t="s">
        <v>737</v>
      </c>
      <c r="B2925" s="32">
        <v>41964</v>
      </c>
      <c r="C2925" t="s">
        <v>829</v>
      </c>
      <c r="R2925">
        <v>1762.8771369999999</v>
      </c>
      <c r="S2925">
        <v>231.7944277</v>
      </c>
      <c r="V2925"/>
      <c r="AG2925">
        <v>132.79449320000001</v>
      </c>
      <c r="AJ2925">
        <v>2.8576690839999999</v>
      </c>
      <c r="AM2925">
        <v>255.8731272</v>
      </c>
      <c r="AY2925">
        <v>231.7944277</v>
      </c>
      <c r="BD2925">
        <v>1142.4150890000001</v>
      </c>
      <c r="BE2925">
        <v>441.47734439999999</v>
      </c>
    </row>
    <row r="2926" spans="1:57" x14ac:dyDescent="0.25">
      <c r="A2926" s="3" t="s">
        <v>737</v>
      </c>
      <c r="B2926" s="32">
        <v>41969</v>
      </c>
      <c r="C2926" t="s">
        <v>829</v>
      </c>
      <c r="V2926"/>
      <c r="AB2926">
        <v>18</v>
      </c>
      <c r="AC2926">
        <v>0.76489160499999997</v>
      </c>
      <c r="AH2926">
        <v>13.57894737</v>
      </c>
      <c r="AI2926">
        <v>18</v>
      </c>
      <c r="AU2926">
        <v>70.424999999999997</v>
      </c>
    </row>
    <row r="2927" spans="1:57" x14ac:dyDescent="0.25">
      <c r="A2927" s="3" t="s">
        <v>737</v>
      </c>
      <c r="B2927" s="32">
        <v>41971</v>
      </c>
      <c r="C2927" t="s">
        <v>829</v>
      </c>
      <c r="V2927"/>
    </row>
    <row r="2928" spans="1:57" x14ac:dyDescent="0.25">
      <c r="A2928" s="3" t="s">
        <v>737</v>
      </c>
      <c r="B2928" s="32">
        <v>41984</v>
      </c>
      <c r="C2928" t="s">
        <v>829</v>
      </c>
      <c r="V2928"/>
      <c r="AB2928">
        <v>18</v>
      </c>
      <c r="AH2928">
        <v>13.73684211</v>
      </c>
      <c r="AI2928">
        <v>18</v>
      </c>
      <c r="AU2928">
        <v>81</v>
      </c>
    </row>
    <row r="2929" spans="1:57" x14ac:dyDescent="0.25">
      <c r="A2929" s="3" t="s">
        <v>737</v>
      </c>
      <c r="B2929" s="32">
        <v>41996</v>
      </c>
      <c r="C2929" t="s">
        <v>829</v>
      </c>
      <c r="V2929"/>
      <c r="AB2929">
        <v>18</v>
      </c>
      <c r="AH2929">
        <v>14</v>
      </c>
      <c r="AI2929">
        <v>18</v>
      </c>
      <c r="AU2929">
        <v>82</v>
      </c>
    </row>
    <row r="2930" spans="1:57" x14ac:dyDescent="0.25">
      <c r="A2930" s="3" t="s">
        <v>737</v>
      </c>
      <c r="B2930" s="32">
        <v>42016</v>
      </c>
      <c r="C2930" t="s">
        <v>829</v>
      </c>
      <c r="V2930"/>
      <c r="AB2930">
        <v>18</v>
      </c>
      <c r="AH2930">
        <v>18</v>
      </c>
      <c r="AI2930">
        <v>18</v>
      </c>
      <c r="AU2930">
        <v>87</v>
      </c>
    </row>
    <row r="2931" spans="1:57" x14ac:dyDescent="0.25">
      <c r="A2931" s="3" t="s">
        <v>737</v>
      </c>
      <c r="B2931" s="32">
        <v>42024</v>
      </c>
      <c r="C2931" t="s">
        <v>829</v>
      </c>
      <c r="V2931"/>
      <c r="AB2931">
        <v>18</v>
      </c>
      <c r="AH2931">
        <v>18</v>
      </c>
      <c r="AI2931">
        <v>18</v>
      </c>
      <c r="AU2931">
        <v>92</v>
      </c>
    </row>
    <row r="2932" spans="1:57" x14ac:dyDescent="0.25">
      <c r="A2932" s="3" t="s">
        <v>737</v>
      </c>
      <c r="B2932" s="32">
        <v>42027</v>
      </c>
      <c r="C2932" t="s">
        <v>829</v>
      </c>
      <c r="R2932">
        <v>2958.3922980000002</v>
      </c>
      <c r="S2932">
        <v>1583.3104679999999</v>
      </c>
      <c r="V2932"/>
      <c r="W2932">
        <v>4.4856469000000003E-2</v>
      </c>
      <c r="Y2932">
        <v>27974.36535</v>
      </c>
      <c r="AA2932">
        <v>1081.9903839999999</v>
      </c>
      <c r="AQ2932" t="s">
        <v>925</v>
      </c>
      <c r="AY2932">
        <v>501.32008389999999</v>
      </c>
      <c r="BD2932">
        <v>1038.995404</v>
      </c>
      <c r="BE2932">
        <v>587.61266279999995</v>
      </c>
    </row>
    <row r="2933" spans="1:57" x14ac:dyDescent="0.25">
      <c r="A2933" s="3" t="s">
        <v>740</v>
      </c>
      <c r="B2933" s="32">
        <v>41722</v>
      </c>
      <c r="C2933" t="s">
        <v>829</v>
      </c>
      <c r="V2933"/>
      <c r="AB2933">
        <v>2</v>
      </c>
      <c r="AI2933">
        <v>1</v>
      </c>
      <c r="AU2933">
        <v>12</v>
      </c>
    </row>
    <row r="2934" spans="1:57" x14ac:dyDescent="0.25">
      <c r="A2934" s="3" t="s">
        <v>740</v>
      </c>
      <c r="B2934" s="32">
        <v>41731</v>
      </c>
      <c r="C2934" t="s">
        <v>829</v>
      </c>
      <c r="V2934"/>
      <c r="AB2934">
        <v>3.9</v>
      </c>
      <c r="AC2934">
        <v>0.1093551</v>
      </c>
      <c r="AI2934">
        <v>2</v>
      </c>
      <c r="AU2934">
        <v>13</v>
      </c>
    </row>
    <row r="2935" spans="1:57" x14ac:dyDescent="0.25">
      <c r="A2935" s="3" t="s">
        <v>740</v>
      </c>
      <c r="B2935" s="32">
        <v>41738</v>
      </c>
      <c r="C2935" t="s">
        <v>829</v>
      </c>
      <c r="V2935"/>
      <c r="AB2935">
        <v>5</v>
      </c>
      <c r="AC2935">
        <v>0.19215576400000001</v>
      </c>
      <c r="AI2935">
        <v>3.55</v>
      </c>
      <c r="AU2935">
        <v>22</v>
      </c>
    </row>
    <row r="2936" spans="1:57" x14ac:dyDescent="0.25">
      <c r="A2936" s="3" t="s">
        <v>740</v>
      </c>
      <c r="B2936" s="32">
        <v>41745</v>
      </c>
      <c r="C2936" t="s">
        <v>829</v>
      </c>
      <c r="V2936"/>
      <c r="AB2936">
        <v>6</v>
      </c>
      <c r="AI2936">
        <v>4.2</v>
      </c>
      <c r="AU2936">
        <v>23.5</v>
      </c>
    </row>
    <row r="2937" spans="1:57" x14ac:dyDescent="0.25">
      <c r="A2937" s="3" t="s">
        <v>740</v>
      </c>
      <c r="B2937" s="32">
        <v>41760</v>
      </c>
      <c r="C2937" t="s">
        <v>829</v>
      </c>
      <c r="V2937"/>
      <c r="AB2937">
        <v>7.2</v>
      </c>
      <c r="AI2937">
        <v>6</v>
      </c>
      <c r="AU2937">
        <v>27.666666670000001</v>
      </c>
    </row>
    <row r="2938" spans="1:57" x14ac:dyDescent="0.25">
      <c r="A2938" s="3" t="s">
        <v>740</v>
      </c>
      <c r="B2938" s="32">
        <v>41768</v>
      </c>
      <c r="C2938" t="s">
        <v>829</v>
      </c>
      <c r="V2938"/>
      <c r="AB2938">
        <v>8.1111111109999996</v>
      </c>
      <c r="AC2938">
        <v>0.63679950299999999</v>
      </c>
      <c r="AI2938">
        <v>6.8333333329999997</v>
      </c>
      <c r="AU2938">
        <v>28.75</v>
      </c>
    </row>
    <row r="2939" spans="1:57" x14ac:dyDescent="0.25">
      <c r="A2939" s="3" t="s">
        <v>740</v>
      </c>
      <c r="B2939" s="32">
        <v>41788</v>
      </c>
      <c r="C2939" t="s">
        <v>829</v>
      </c>
      <c r="V2939"/>
      <c r="AB2939">
        <v>9.3333333330000006</v>
      </c>
      <c r="AH2939">
        <v>4.8333333329999997</v>
      </c>
      <c r="AI2939">
        <v>8.1666666669999994</v>
      </c>
      <c r="AU2939">
        <v>29</v>
      </c>
    </row>
    <row r="2940" spans="1:57" x14ac:dyDescent="0.25">
      <c r="A2940" s="3" t="s">
        <v>740</v>
      </c>
      <c r="B2940" s="32">
        <v>41806</v>
      </c>
      <c r="C2940" t="s">
        <v>829</v>
      </c>
      <c r="V2940"/>
      <c r="AB2940">
        <v>10.11111111</v>
      </c>
      <c r="AH2940">
        <v>6.3888888890000004</v>
      </c>
      <c r="AI2940">
        <v>9</v>
      </c>
      <c r="AU2940">
        <v>29</v>
      </c>
    </row>
    <row r="2941" spans="1:57" x14ac:dyDescent="0.25">
      <c r="A2941" s="3" t="s">
        <v>740</v>
      </c>
      <c r="B2941" s="32">
        <v>41808</v>
      </c>
      <c r="C2941" t="s">
        <v>829</v>
      </c>
      <c r="V2941"/>
    </row>
    <row r="2942" spans="1:57" x14ac:dyDescent="0.25">
      <c r="A2942" s="3" t="s">
        <v>740</v>
      </c>
      <c r="B2942" s="32">
        <v>41835</v>
      </c>
      <c r="C2942" t="s">
        <v>829</v>
      </c>
      <c r="V2942"/>
      <c r="AB2942">
        <v>11.05555556</v>
      </c>
      <c r="AC2942">
        <v>0.97640765500000004</v>
      </c>
      <c r="AH2942">
        <v>7.0555555559999998</v>
      </c>
      <c r="AI2942">
        <v>9.6111111109999996</v>
      </c>
      <c r="AU2942">
        <v>30.25</v>
      </c>
    </row>
    <row r="2943" spans="1:57" x14ac:dyDescent="0.25">
      <c r="A2943" s="3" t="s">
        <v>740</v>
      </c>
      <c r="B2943" s="32">
        <v>41855</v>
      </c>
      <c r="C2943" t="s">
        <v>829</v>
      </c>
      <c r="V2943"/>
      <c r="AB2943">
        <v>11.83333333</v>
      </c>
      <c r="AC2943">
        <v>0.97633006200000005</v>
      </c>
      <c r="AH2943">
        <v>8.2777777780000008</v>
      </c>
      <c r="AI2943">
        <v>10.55555556</v>
      </c>
      <c r="AU2943">
        <v>31</v>
      </c>
    </row>
    <row r="2944" spans="1:57" x14ac:dyDescent="0.25">
      <c r="A2944" s="3" t="s">
        <v>740</v>
      </c>
      <c r="B2944" s="32">
        <v>41870</v>
      </c>
      <c r="C2944" t="s">
        <v>829</v>
      </c>
      <c r="R2944">
        <v>455.030303</v>
      </c>
      <c r="V2944"/>
      <c r="AG2944">
        <v>105.5145849</v>
      </c>
      <c r="AJ2944">
        <v>2.8927207479999999</v>
      </c>
      <c r="AM2944">
        <v>214.5085699</v>
      </c>
      <c r="BD2944">
        <v>135.00714830000001</v>
      </c>
      <c r="BE2944">
        <v>774.9303774</v>
      </c>
    </row>
    <row r="2945" spans="1:57" x14ac:dyDescent="0.25">
      <c r="A2945" s="3" t="s">
        <v>740</v>
      </c>
      <c r="B2945" s="32">
        <v>41883</v>
      </c>
      <c r="C2945" t="s">
        <v>829</v>
      </c>
      <c r="V2945"/>
      <c r="AB2945">
        <v>12.88888889</v>
      </c>
      <c r="AC2945">
        <v>0.88372051299999999</v>
      </c>
      <c r="AH2945">
        <v>9.3333333330000006</v>
      </c>
      <c r="AI2945">
        <v>11.88888889</v>
      </c>
      <c r="AU2945">
        <v>32</v>
      </c>
    </row>
    <row r="2946" spans="1:57" x14ac:dyDescent="0.25">
      <c r="A2946" s="3" t="s">
        <v>740</v>
      </c>
      <c r="B2946" s="32">
        <v>41891</v>
      </c>
      <c r="C2946" t="s">
        <v>829</v>
      </c>
      <c r="V2946"/>
    </row>
    <row r="2947" spans="1:57" x14ac:dyDescent="0.25">
      <c r="A2947" s="3" t="s">
        <v>740</v>
      </c>
      <c r="B2947" s="32">
        <v>41908</v>
      </c>
      <c r="C2947" t="s">
        <v>829</v>
      </c>
      <c r="V2947"/>
      <c r="AB2947">
        <v>14.38888889</v>
      </c>
      <c r="AC2947">
        <v>0.81115320999999996</v>
      </c>
      <c r="AH2947">
        <v>10.5</v>
      </c>
      <c r="AI2947">
        <v>13.222222220000001</v>
      </c>
      <c r="AU2947">
        <v>32.75</v>
      </c>
    </row>
    <row r="2948" spans="1:57" x14ac:dyDescent="0.25">
      <c r="A2948" s="3" t="s">
        <v>740</v>
      </c>
      <c r="B2948" s="32">
        <v>41912</v>
      </c>
      <c r="C2948" t="s">
        <v>829</v>
      </c>
      <c r="V2948"/>
    </row>
    <row r="2949" spans="1:57" x14ac:dyDescent="0.25">
      <c r="A2949" s="3" t="s">
        <v>740</v>
      </c>
      <c r="B2949" s="32">
        <v>41925</v>
      </c>
      <c r="C2949" t="s">
        <v>829</v>
      </c>
      <c r="V2949"/>
      <c r="AB2949">
        <v>15.277777779999999</v>
      </c>
      <c r="AC2949">
        <v>0.78717226100000004</v>
      </c>
      <c r="AH2949">
        <v>11.16666667</v>
      </c>
      <c r="AI2949">
        <v>14.222222220000001</v>
      </c>
      <c r="AU2949">
        <v>34</v>
      </c>
    </row>
    <row r="2950" spans="1:57" x14ac:dyDescent="0.25">
      <c r="A2950" s="3" t="s">
        <v>740</v>
      </c>
      <c r="B2950" s="32">
        <v>41947</v>
      </c>
      <c r="C2950" t="s">
        <v>829</v>
      </c>
      <c r="V2950"/>
      <c r="AB2950">
        <v>16.11111111</v>
      </c>
      <c r="AH2950">
        <v>11.222222220000001</v>
      </c>
      <c r="AI2950">
        <v>16.11111111</v>
      </c>
      <c r="AU2950">
        <v>45</v>
      </c>
    </row>
    <row r="2951" spans="1:57" x14ac:dyDescent="0.25">
      <c r="A2951" s="3" t="s">
        <v>740</v>
      </c>
      <c r="B2951" s="32">
        <v>41964</v>
      </c>
      <c r="C2951" t="s">
        <v>829</v>
      </c>
      <c r="R2951">
        <v>2157.2190649999998</v>
      </c>
      <c r="S2951">
        <v>277.93797990000002</v>
      </c>
      <c r="V2951"/>
      <c r="AG2951">
        <v>159.1933559</v>
      </c>
      <c r="AJ2951">
        <v>3.9782721539999999</v>
      </c>
      <c r="AM2951">
        <v>332.79814529999999</v>
      </c>
      <c r="AY2951">
        <v>277.93797990000002</v>
      </c>
      <c r="BD2951">
        <v>1387.2895840000001</v>
      </c>
      <c r="BE2951">
        <v>574.84431040000004</v>
      </c>
    </row>
    <row r="2952" spans="1:57" x14ac:dyDescent="0.25">
      <c r="A2952" s="3" t="s">
        <v>740</v>
      </c>
      <c r="B2952" s="32">
        <v>41969</v>
      </c>
      <c r="C2952" t="s">
        <v>829</v>
      </c>
      <c r="V2952"/>
      <c r="AB2952">
        <v>16.11111111</v>
      </c>
      <c r="AC2952">
        <v>0.88322361299999996</v>
      </c>
      <c r="AH2952">
        <v>11.44444444</v>
      </c>
      <c r="AI2952">
        <v>16.11111111</v>
      </c>
      <c r="AU2952">
        <v>70.275000000000006</v>
      </c>
    </row>
    <row r="2953" spans="1:57" x14ac:dyDescent="0.25">
      <c r="A2953" s="3" t="s">
        <v>740</v>
      </c>
      <c r="B2953" s="32">
        <v>41971</v>
      </c>
      <c r="C2953" t="s">
        <v>829</v>
      </c>
      <c r="V2953"/>
    </row>
    <row r="2954" spans="1:57" x14ac:dyDescent="0.25">
      <c r="A2954" s="3" t="s">
        <v>740</v>
      </c>
      <c r="B2954" s="32">
        <v>41984</v>
      </c>
      <c r="C2954" t="s">
        <v>829</v>
      </c>
      <c r="V2954"/>
      <c r="AB2954">
        <v>16.11111111</v>
      </c>
      <c r="AC2954">
        <v>0.92902727900000004</v>
      </c>
      <c r="AH2954">
        <v>11.33333333</v>
      </c>
      <c r="AI2954">
        <v>16.11111111</v>
      </c>
      <c r="AU2954">
        <v>81</v>
      </c>
    </row>
    <row r="2955" spans="1:57" x14ac:dyDescent="0.25">
      <c r="A2955" s="3" t="s">
        <v>740</v>
      </c>
      <c r="B2955" s="32">
        <v>41996</v>
      </c>
      <c r="C2955" t="s">
        <v>829</v>
      </c>
      <c r="V2955"/>
      <c r="AB2955">
        <v>16.11111111</v>
      </c>
      <c r="AH2955">
        <v>11.722222220000001</v>
      </c>
      <c r="AI2955">
        <v>16.11111111</v>
      </c>
      <c r="AU2955">
        <v>82</v>
      </c>
    </row>
    <row r="2956" spans="1:57" x14ac:dyDescent="0.25">
      <c r="A2956" s="3" t="s">
        <v>740</v>
      </c>
      <c r="B2956" s="32">
        <v>42016</v>
      </c>
      <c r="C2956" t="s">
        <v>829</v>
      </c>
      <c r="V2956"/>
      <c r="AB2956">
        <v>16.11111111</v>
      </c>
      <c r="AH2956">
        <v>16.11111111</v>
      </c>
      <c r="AI2956">
        <v>16.11111111</v>
      </c>
      <c r="AU2956">
        <v>87</v>
      </c>
    </row>
    <row r="2957" spans="1:57" x14ac:dyDescent="0.25">
      <c r="A2957" s="3" t="s">
        <v>740</v>
      </c>
      <c r="B2957" s="32">
        <v>42024</v>
      </c>
      <c r="C2957" t="s">
        <v>829</v>
      </c>
      <c r="V2957"/>
      <c r="AB2957">
        <v>16.11111111</v>
      </c>
      <c r="AH2957">
        <v>16.11111111</v>
      </c>
      <c r="AI2957">
        <v>16.11111111</v>
      </c>
      <c r="AU2957">
        <v>92</v>
      </c>
    </row>
    <row r="2958" spans="1:57" x14ac:dyDescent="0.25">
      <c r="A2958" s="3" t="s">
        <v>740</v>
      </c>
      <c r="B2958" s="32">
        <v>42027</v>
      </c>
      <c r="C2958" t="s">
        <v>829</v>
      </c>
      <c r="R2958">
        <v>2898.609997</v>
      </c>
      <c r="S2958">
        <v>1593.069759</v>
      </c>
      <c r="V2958"/>
      <c r="W2958">
        <v>4.5170409000000002E-2</v>
      </c>
      <c r="Y2958">
        <v>28133.838899999999</v>
      </c>
      <c r="AA2958">
        <v>1098.4619170000001</v>
      </c>
      <c r="AQ2958" t="s">
        <v>925</v>
      </c>
      <c r="AY2958">
        <v>494.60784159999997</v>
      </c>
      <c r="BD2958">
        <v>1012.875679</v>
      </c>
      <c r="BE2958">
        <v>527.16780600000004</v>
      </c>
    </row>
    <row r="2959" spans="1:57" x14ac:dyDescent="0.25">
      <c r="A2959" s="3" t="s">
        <v>742</v>
      </c>
      <c r="B2959" s="32">
        <v>41738</v>
      </c>
      <c r="C2959" t="s">
        <v>829</v>
      </c>
      <c r="V2959"/>
      <c r="AB2959">
        <v>1.45</v>
      </c>
      <c r="AI2959">
        <v>0</v>
      </c>
      <c r="AU2959">
        <v>11</v>
      </c>
    </row>
    <row r="2960" spans="1:57" x14ac:dyDescent="0.25">
      <c r="A2960" s="3" t="s">
        <v>742</v>
      </c>
      <c r="B2960" s="32">
        <v>41745</v>
      </c>
      <c r="C2960" t="s">
        <v>829</v>
      </c>
      <c r="V2960"/>
      <c r="AB2960">
        <v>2.4</v>
      </c>
      <c r="AI2960">
        <v>1</v>
      </c>
      <c r="AU2960">
        <v>12</v>
      </c>
    </row>
    <row r="2961" spans="1:57" x14ac:dyDescent="0.25">
      <c r="A2961" s="3" t="s">
        <v>742</v>
      </c>
      <c r="B2961" s="32">
        <v>41760</v>
      </c>
      <c r="C2961" t="s">
        <v>829</v>
      </c>
      <c r="V2961"/>
      <c r="AB2961">
        <v>4.266666667</v>
      </c>
      <c r="AI2961">
        <v>3</v>
      </c>
      <c r="AU2961">
        <v>21</v>
      </c>
    </row>
    <row r="2962" spans="1:57" x14ac:dyDescent="0.25">
      <c r="A2962" s="3" t="s">
        <v>742</v>
      </c>
      <c r="B2962" s="32">
        <v>41768</v>
      </c>
      <c r="C2962" t="s">
        <v>829</v>
      </c>
      <c r="V2962"/>
      <c r="AB2962">
        <v>5.4</v>
      </c>
      <c r="AC2962">
        <v>0.179157661</v>
      </c>
      <c r="AI2962">
        <v>3.95</v>
      </c>
      <c r="AU2962">
        <v>22.25</v>
      </c>
    </row>
    <row r="2963" spans="1:57" x14ac:dyDescent="0.25">
      <c r="A2963" s="3" t="s">
        <v>742</v>
      </c>
      <c r="B2963" s="32">
        <v>41788</v>
      </c>
      <c r="C2963" t="s">
        <v>829</v>
      </c>
      <c r="V2963"/>
      <c r="AB2963">
        <v>7.05</v>
      </c>
      <c r="AH2963">
        <v>1.8421052630000001</v>
      </c>
      <c r="AI2963">
        <v>5.95</v>
      </c>
      <c r="AU2963">
        <v>25.75</v>
      </c>
    </row>
    <row r="2964" spans="1:57" x14ac:dyDescent="0.25">
      <c r="A2964" s="3" t="s">
        <v>742</v>
      </c>
      <c r="B2964" s="32">
        <v>41806</v>
      </c>
      <c r="C2964" t="s">
        <v>829</v>
      </c>
      <c r="V2964"/>
      <c r="AB2964">
        <v>8</v>
      </c>
      <c r="AH2964">
        <v>3.388888889</v>
      </c>
      <c r="AI2964">
        <v>6.8888888890000004</v>
      </c>
      <c r="AU2964">
        <v>28.75</v>
      </c>
    </row>
    <row r="2965" spans="1:57" x14ac:dyDescent="0.25">
      <c r="A2965" s="3" t="s">
        <v>742</v>
      </c>
      <c r="B2965" s="32">
        <v>41808</v>
      </c>
      <c r="C2965" t="s">
        <v>829</v>
      </c>
      <c r="V2965"/>
    </row>
    <row r="2966" spans="1:57" x14ac:dyDescent="0.25">
      <c r="A2966" s="3" t="s">
        <v>742</v>
      </c>
      <c r="B2966" s="32">
        <v>41835</v>
      </c>
      <c r="C2966" t="s">
        <v>829</v>
      </c>
      <c r="V2966"/>
      <c r="AB2966">
        <v>9.6111111109999996</v>
      </c>
      <c r="AC2966">
        <v>0.83139143299999996</v>
      </c>
      <c r="AH2966">
        <v>4.6666666670000003</v>
      </c>
      <c r="AI2966">
        <v>8.3333333330000006</v>
      </c>
      <c r="AU2966">
        <v>29</v>
      </c>
    </row>
    <row r="2967" spans="1:57" x14ac:dyDescent="0.25">
      <c r="A2967" s="3" t="s">
        <v>742</v>
      </c>
      <c r="B2967" s="32">
        <v>41855</v>
      </c>
      <c r="C2967" t="s">
        <v>829</v>
      </c>
      <c r="V2967"/>
      <c r="AB2967">
        <v>10.222222220000001</v>
      </c>
      <c r="AC2967">
        <v>0.90109370499999997</v>
      </c>
      <c r="AH2967">
        <v>6.4444444440000002</v>
      </c>
      <c r="AI2967">
        <v>9</v>
      </c>
      <c r="AU2967">
        <v>30.25</v>
      </c>
    </row>
    <row r="2968" spans="1:57" x14ac:dyDescent="0.25">
      <c r="A2968" s="3" t="s">
        <v>742</v>
      </c>
      <c r="B2968" s="32">
        <v>41870</v>
      </c>
      <c r="C2968" t="s">
        <v>829</v>
      </c>
      <c r="V2968"/>
    </row>
    <row r="2969" spans="1:57" x14ac:dyDescent="0.25">
      <c r="A2969" s="3" t="s">
        <v>742</v>
      </c>
      <c r="B2969" s="32">
        <v>41883</v>
      </c>
      <c r="C2969" t="s">
        <v>829</v>
      </c>
      <c r="V2969"/>
      <c r="AB2969">
        <v>11.5</v>
      </c>
      <c r="AC2969">
        <v>0.86709876699999999</v>
      </c>
      <c r="AH2969">
        <v>7.7777777779999999</v>
      </c>
      <c r="AI2969">
        <v>10.222222220000001</v>
      </c>
      <c r="AU2969">
        <v>31.5</v>
      </c>
    </row>
    <row r="2970" spans="1:57" x14ac:dyDescent="0.25">
      <c r="A2970" s="3" t="s">
        <v>742</v>
      </c>
      <c r="B2970" s="32">
        <v>41891</v>
      </c>
      <c r="C2970" t="s">
        <v>829</v>
      </c>
      <c r="R2970">
        <v>533.89393940000002</v>
      </c>
      <c r="V2970"/>
      <c r="AG2970">
        <v>30.781198400000001</v>
      </c>
      <c r="AJ2970">
        <v>3.478634558</v>
      </c>
      <c r="AM2970">
        <v>254.12335730000001</v>
      </c>
      <c r="BD2970">
        <v>248.98938369999999</v>
      </c>
      <c r="BE2970">
        <v>856.66482010000004</v>
      </c>
    </row>
    <row r="2971" spans="1:57" x14ac:dyDescent="0.25">
      <c r="A2971" s="3" t="s">
        <v>742</v>
      </c>
      <c r="B2971" s="32">
        <v>41908</v>
      </c>
      <c r="C2971" t="s">
        <v>829</v>
      </c>
      <c r="V2971"/>
      <c r="AB2971">
        <v>13.11111111</v>
      </c>
      <c r="AC2971">
        <v>0.82530617299999998</v>
      </c>
      <c r="AH2971">
        <v>8.9444444440000002</v>
      </c>
      <c r="AI2971">
        <v>12</v>
      </c>
      <c r="AU2971">
        <v>32.5</v>
      </c>
    </row>
    <row r="2972" spans="1:57" x14ac:dyDescent="0.25">
      <c r="A2972" s="3" t="s">
        <v>742</v>
      </c>
      <c r="B2972" s="32">
        <v>41912</v>
      </c>
      <c r="C2972" t="s">
        <v>829</v>
      </c>
      <c r="V2972"/>
    </row>
    <row r="2973" spans="1:57" x14ac:dyDescent="0.25">
      <c r="A2973" s="3" t="s">
        <v>742</v>
      </c>
      <c r="B2973" s="32">
        <v>41925</v>
      </c>
      <c r="C2973" t="s">
        <v>829</v>
      </c>
      <c r="V2973"/>
      <c r="AB2973">
        <v>13.94444444</v>
      </c>
      <c r="AC2973">
        <v>0.77046363600000001</v>
      </c>
      <c r="AH2973">
        <v>9.5555555559999998</v>
      </c>
      <c r="AI2973">
        <v>12.777777779999999</v>
      </c>
      <c r="AU2973">
        <v>33.25</v>
      </c>
    </row>
    <row r="2974" spans="1:57" x14ac:dyDescent="0.25">
      <c r="A2974" s="3" t="s">
        <v>742</v>
      </c>
      <c r="B2974" s="32">
        <v>41947</v>
      </c>
      <c r="C2974" t="s">
        <v>829</v>
      </c>
      <c r="V2974"/>
      <c r="AB2974">
        <v>14.88888889</v>
      </c>
      <c r="AH2974">
        <v>9.7222222219999992</v>
      </c>
      <c r="AI2974">
        <v>14.88888889</v>
      </c>
      <c r="AU2974">
        <v>43.5</v>
      </c>
    </row>
    <row r="2975" spans="1:57" x14ac:dyDescent="0.25">
      <c r="A2975" s="3" t="s">
        <v>742</v>
      </c>
      <c r="B2975" s="32">
        <v>41964</v>
      </c>
      <c r="C2975" t="s">
        <v>829</v>
      </c>
      <c r="V2975"/>
    </row>
    <row r="2976" spans="1:57" x14ac:dyDescent="0.25">
      <c r="A2976" s="3" t="s">
        <v>742</v>
      </c>
      <c r="B2976" s="32">
        <v>41969</v>
      </c>
      <c r="C2976" t="s">
        <v>829</v>
      </c>
      <c r="V2976"/>
      <c r="AB2976">
        <v>14.88888889</v>
      </c>
      <c r="AC2976">
        <v>0.81604729399999998</v>
      </c>
      <c r="AH2976">
        <v>9.8333333330000006</v>
      </c>
      <c r="AI2976">
        <v>14.88888889</v>
      </c>
      <c r="AU2976">
        <v>70.2</v>
      </c>
    </row>
    <row r="2977" spans="1:57" x14ac:dyDescent="0.25">
      <c r="A2977" s="3" t="s">
        <v>742</v>
      </c>
      <c r="B2977" s="32">
        <v>41971</v>
      </c>
      <c r="C2977" t="s">
        <v>829</v>
      </c>
      <c r="R2977">
        <v>2262.7332620000002</v>
      </c>
      <c r="S2977">
        <v>373.3202627</v>
      </c>
      <c r="V2977"/>
      <c r="AG2977">
        <v>54.58997926</v>
      </c>
      <c r="AJ2977">
        <v>5.9542286930000001</v>
      </c>
      <c r="AM2977">
        <v>363.57909749999999</v>
      </c>
      <c r="AY2977">
        <v>373.3202627</v>
      </c>
      <c r="BD2977">
        <v>1471.2439220000001</v>
      </c>
      <c r="BE2977">
        <v>542.41089529999999</v>
      </c>
    </row>
    <row r="2978" spans="1:57" x14ac:dyDescent="0.25">
      <c r="A2978" s="3" t="s">
        <v>742</v>
      </c>
      <c r="B2978" s="32">
        <v>41984</v>
      </c>
      <c r="C2978" t="s">
        <v>829</v>
      </c>
      <c r="V2978"/>
      <c r="AB2978">
        <v>14.88888889</v>
      </c>
      <c r="AC2978">
        <v>0.92548758600000003</v>
      </c>
      <c r="AH2978">
        <v>9.8888888890000004</v>
      </c>
      <c r="AI2978">
        <v>14.88888889</v>
      </c>
      <c r="AU2978">
        <v>78</v>
      </c>
    </row>
    <row r="2979" spans="1:57" x14ac:dyDescent="0.25">
      <c r="A2979" s="3" t="s">
        <v>742</v>
      </c>
      <c r="B2979" s="32">
        <v>41996</v>
      </c>
      <c r="C2979" t="s">
        <v>829</v>
      </c>
      <c r="V2979"/>
      <c r="AB2979">
        <v>14.88888889</v>
      </c>
      <c r="AH2979">
        <v>10.55555556</v>
      </c>
      <c r="AI2979">
        <v>14.88888889</v>
      </c>
      <c r="AU2979">
        <v>82</v>
      </c>
    </row>
    <row r="2980" spans="1:57" x14ac:dyDescent="0.25">
      <c r="A2980" s="3" t="s">
        <v>742</v>
      </c>
      <c r="B2980" s="32">
        <v>42016</v>
      </c>
      <c r="C2980" t="s">
        <v>829</v>
      </c>
      <c r="V2980"/>
      <c r="AB2980">
        <v>14.88888889</v>
      </c>
      <c r="AH2980">
        <v>14.83333333</v>
      </c>
      <c r="AI2980">
        <v>14.88888889</v>
      </c>
      <c r="AU2980">
        <v>86.5</v>
      </c>
    </row>
    <row r="2981" spans="1:57" x14ac:dyDescent="0.25">
      <c r="A2981" s="3" t="s">
        <v>742</v>
      </c>
      <c r="B2981" s="32">
        <v>42024</v>
      </c>
      <c r="C2981" t="s">
        <v>829</v>
      </c>
      <c r="V2981"/>
      <c r="AB2981">
        <v>14.88888889</v>
      </c>
      <c r="AH2981">
        <v>14.88888889</v>
      </c>
      <c r="AI2981">
        <v>14.88888889</v>
      </c>
      <c r="AU2981">
        <v>92</v>
      </c>
    </row>
    <row r="2982" spans="1:57" x14ac:dyDescent="0.25">
      <c r="A2982" s="3" t="s">
        <v>742</v>
      </c>
      <c r="B2982" s="32">
        <v>42027</v>
      </c>
      <c r="C2982" t="s">
        <v>829</v>
      </c>
      <c r="R2982">
        <v>2757.9209190000001</v>
      </c>
      <c r="S2982">
        <v>1629.94101</v>
      </c>
      <c r="V2982"/>
      <c r="W2982">
        <v>4.4229914000000002E-2</v>
      </c>
      <c r="Y2982">
        <v>29382.1351</v>
      </c>
      <c r="AA2982">
        <v>1116.782862</v>
      </c>
      <c r="AQ2982" t="s">
        <v>925</v>
      </c>
      <c r="AY2982">
        <v>513.15814820000003</v>
      </c>
      <c r="BD2982">
        <v>868.96950440000001</v>
      </c>
      <c r="BE2982">
        <v>442.09364310000001</v>
      </c>
    </row>
    <row r="2983" spans="1:57" x14ac:dyDescent="0.25">
      <c r="A2983" s="3" t="s">
        <v>744</v>
      </c>
      <c r="B2983" s="32">
        <v>41760</v>
      </c>
      <c r="C2983" t="s">
        <v>829</v>
      </c>
      <c r="V2983"/>
    </row>
    <row r="2984" spans="1:57" x14ac:dyDescent="0.25">
      <c r="A2984" s="3" t="s">
        <v>744</v>
      </c>
      <c r="B2984" s="32">
        <v>41768</v>
      </c>
      <c r="C2984" t="s">
        <v>829</v>
      </c>
      <c r="V2984"/>
    </row>
    <row r="2985" spans="1:57" x14ac:dyDescent="0.25">
      <c r="A2985" s="3" t="s">
        <v>744</v>
      </c>
      <c r="B2985" s="32">
        <v>41788</v>
      </c>
      <c r="C2985" t="s">
        <v>829</v>
      </c>
      <c r="V2985"/>
      <c r="AB2985">
        <v>2.95</v>
      </c>
      <c r="AH2985">
        <v>0</v>
      </c>
      <c r="AI2985">
        <v>1.7</v>
      </c>
      <c r="AU2985">
        <v>12</v>
      </c>
    </row>
    <row r="2986" spans="1:57" x14ac:dyDescent="0.25">
      <c r="A2986" s="3" t="s">
        <v>744</v>
      </c>
      <c r="B2986" s="32">
        <v>41806</v>
      </c>
      <c r="C2986" t="s">
        <v>829</v>
      </c>
      <c r="V2986"/>
      <c r="AB2986">
        <v>4</v>
      </c>
      <c r="AH2986">
        <v>0</v>
      </c>
      <c r="AI2986">
        <v>3</v>
      </c>
      <c r="AU2986">
        <v>13.25</v>
      </c>
    </row>
    <row r="2987" spans="1:57" x14ac:dyDescent="0.25">
      <c r="A2987" s="3" t="s">
        <v>744</v>
      </c>
      <c r="B2987" s="32">
        <v>41808</v>
      </c>
      <c r="C2987" t="s">
        <v>829</v>
      </c>
      <c r="V2987"/>
    </row>
    <row r="2988" spans="1:57" x14ac:dyDescent="0.25">
      <c r="A2988" s="3" t="s">
        <v>744</v>
      </c>
      <c r="B2988" s="32">
        <v>41835</v>
      </c>
      <c r="C2988" t="s">
        <v>829</v>
      </c>
      <c r="V2988"/>
      <c r="AB2988">
        <v>5.75</v>
      </c>
      <c r="AC2988">
        <v>0.149771401</v>
      </c>
      <c r="AH2988">
        <v>0.15</v>
      </c>
      <c r="AI2988">
        <v>4.5999999999999996</v>
      </c>
      <c r="AU2988">
        <v>22.75</v>
      </c>
    </row>
    <row r="2989" spans="1:57" x14ac:dyDescent="0.25">
      <c r="A2989" s="3" t="s">
        <v>744</v>
      </c>
      <c r="B2989" s="32">
        <v>41855</v>
      </c>
      <c r="C2989" t="s">
        <v>829</v>
      </c>
      <c r="V2989"/>
      <c r="AB2989">
        <v>6.8</v>
      </c>
      <c r="AC2989">
        <v>0.15424748099999999</v>
      </c>
      <c r="AH2989">
        <v>1.1499999999999999</v>
      </c>
      <c r="AI2989">
        <v>5.65</v>
      </c>
      <c r="AU2989">
        <v>26</v>
      </c>
    </row>
    <row r="2990" spans="1:57" x14ac:dyDescent="0.25">
      <c r="A2990" s="3" t="s">
        <v>744</v>
      </c>
      <c r="B2990" s="32">
        <v>41870</v>
      </c>
      <c r="C2990" t="s">
        <v>829</v>
      </c>
      <c r="V2990"/>
    </row>
    <row r="2991" spans="1:57" x14ac:dyDescent="0.25">
      <c r="A2991" s="3" t="s">
        <v>744</v>
      </c>
      <c r="B2991" s="32">
        <v>41883</v>
      </c>
      <c r="C2991" t="s">
        <v>829</v>
      </c>
      <c r="V2991"/>
      <c r="AB2991">
        <v>8.65</v>
      </c>
      <c r="AC2991">
        <v>0.37908186900000002</v>
      </c>
      <c r="AH2991">
        <v>3.8</v>
      </c>
      <c r="AI2991">
        <v>7.3</v>
      </c>
      <c r="AU2991">
        <v>29</v>
      </c>
    </row>
    <row r="2992" spans="1:57" x14ac:dyDescent="0.25">
      <c r="A2992" s="3" t="s">
        <v>744</v>
      </c>
      <c r="B2992" s="32">
        <v>41891</v>
      </c>
      <c r="C2992" t="s">
        <v>829</v>
      </c>
      <c r="V2992"/>
    </row>
    <row r="2993" spans="1:57" x14ac:dyDescent="0.25">
      <c r="A2993" s="3" t="s">
        <v>744</v>
      </c>
      <c r="B2993" s="32">
        <v>41908</v>
      </c>
      <c r="C2993" t="s">
        <v>829</v>
      </c>
      <c r="V2993"/>
      <c r="AB2993">
        <v>10.45</v>
      </c>
      <c r="AC2993">
        <v>0.72510432199999997</v>
      </c>
      <c r="AH2993">
        <v>6.3</v>
      </c>
      <c r="AI2993">
        <v>9.35</v>
      </c>
      <c r="AU2993">
        <v>31.25</v>
      </c>
    </row>
    <row r="2994" spans="1:57" x14ac:dyDescent="0.25">
      <c r="A2994" s="3" t="s">
        <v>744</v>
      </c>
      <c r="B2994" s="32">
        <v>41912</v>
      </c>
      <c r="C2994" t="s">
        <v>829</v>
      </c>
      <c r="R2994">
        <v>223.34848479999999</v>
      </c>
      <c r="V2994"/>
      <c r="AG2994">
        <v>5.5197401240000001</v>
      </c>
      <c r="AJ2994">
        <v>1.5226395740000001</v>
      </c>
      <c r="AM2994">
        <v>125.43670419999999</v>
      </c>
      <c r="BD2994">
        <v>92.392040539999996</v>
      </c>
      <c r="BE2994">
        <v>433.35260410000001</v>
      </c>
    </row>
    <row r="2995" spans="1:57" x14ac:dyDescent="0.25">
      <c r="A2995" s="3" t="s">
        <v>744</v>
      </c>
      <c r="B2995" s="32">
        <v>41925</v>
      </c>
      <c r="C2995" t="s">
        <v>829</v>
      </c>
      <c r="V2995"/>
      <c r="AB2995">
        <v>11.6</v>
      </c>
      <c r="AC2995">
        <v>0.74396355400000003</v>
      </c>
      <c r="AH2995">
        <v>7.3</v>
      </c>
      <c r="AI2995">
        <v>10.3</v>
      </c>
      <c r="AU2995">
        <v>32.5</v>
      </c>
    </row>
    <row r="2996" spans="1:57" x14ac:dyDescent="0.25">
      <c r="A2996" s="3" t="s">
        <v>744</v>
      </c>
      <c r="B2996" s="32">
        <v>41947</v>
      </c>
      <c r="C2996" t="s">
        <v>829</v>
      </c>
      <c r="V2996"/>
      <c r="AB2996">
        <v>13.25</v>
      </c>
      <c r="AH2996">
        <v>7.65</v>
      </c>
      <c r="AI2996">
        <v>12.35</v>
      </c>
      <c r="AU2996">
        <v>38</v>
      </c>
    </row>
    <row r="2997" spans="1:57" x14ac:dyDescent="0.25">
      <c r="A2997" s="3" t="s">
        <v>744</v>
      </c>
      <c r="B2997" s="32">
        <v>41964</v>
      </c>
      <c r="C2997" t="s">
        <v>829</v>
      </c>
      <c r="V2997"/>
    </row>
    <row r="2998" spans="1:57" x14ac:dyDescent="0.25">
      <c r="A2998" s="3" t="s">
        <v>744</v>
      </c>
      <c r="B2998" s="32">
        <v>41969</v>
      </c>
      <c r="C2998" t="s">
        <v>829</v>
      </c>
      <c r="V2998"/>
      <c r="AB2998">
        <v>13.25</v>
      </c>
      <c r="AC2998">
        <v>0.87184583299999996</v>
      </c>
      <c r="AH2998">
        <v>8.0500000000000007</v>
      </c>
      <c r="AI2998">
        <v>13.25</v>
      </c>
      <c r="AU2998">
        <v>60</v>
      </c>
    </row>
    <row r="2999" spans="1:57" x14ac:dyDescent="0.25">
      <c r="A2999" s="3" t="s">
        <v>744</v>
      </c>
      <c r="B2999" s="32">
        <v>41971</v>
      </c>
      <c r="C2999" t="s">
        <v>829</v>
      </c>
      <c r="R2999">
        <v>1515.460943</v>
      </c>
      <c r="S2999">
        <v>276.1933894</v>
      </c>
      <c r="V2999"/>
      <c r="AG2999">
        <v>17.231021500000001</v>
      </c>
      <c r="AJ2999">
        <v>4.3509784189999996</v>
      </c>
      <c r="AM2999">
        <v>290.57571510000002</v>
      </c>
      <c r="AY2999">
        <v>276.1933894</v>
      </c>
      <c r="BD2999">
        <v>931.46081700000002</v>
      </c>
      <c r="BE2999">
        <v>474.52483030000002</v>
      </c>
    </row>
    <row r="3000" spans="1:57" x14ac:dyDescent="0.25">
      <c r="A3000" s="3" t="s">
        <v>744</v>
      </c>
      <c r="B3000" s="32">
        <v>41984</v>
      </c>
      <c r="C3000" t="s">
        <v>829</v>
      </c>
      <c r="V3000"/>
      <c r="AB3000">
        <v>13.25</v>
      </c>
      <c r="AC3000">
        <v>0.90613898100000001</v>
      </c>
      <c r="AH3000">
        <v>8.1999999999999993</v>
      </c>
      <c r="AI3000">
        <v>13.25</v>
      </c>
      <c r="AU3000">
        <v>70.650000000000006</v>
      </c>
    </row>
    <row r="3001" spans="1:57" x14ac:dyDescent="0.25">
      <c r="A3001" s="3" t="s">
        <v>744</v>
      </c>
      <c r="B3001" s="32">
        <v>41996</v>
      </c>
      <c r="C3001" t="s">
        <v>829</v>
      </c>
      <c r="V3001"/>
      <c r="AB3001">
        <v>13.25</v>
      </c>
      <c r="AH3001">
        <v>8.6999999999999993</v>
      </c>
      <c r="AI3001">
        <v>13.25</v>
      </c>
      <c r="AU3001">
        <v>81</v>
      </c>
    </row>
    <row r="3002" spans="1:57" x14ac:dyDescent="0.25">
      <c r="A3002" s="3" t="s">
        <v>744</v>
      </c>
      <c r="B3002" s="32">
        <v>42016</v>
      </c>
      <c r="C3002" t="s">
        <v>829</v>
      </c>
      <c r="V3002"/>
      <c r="AB3002">
        <v>13.25</v>
      </c>
      <c r="AC3002">
        <v>0.85085169800000005</v>
      </c>
      <c r="AH3002">
        <v>11</v>
      </c>
      <c r="AI3002">
        <v>13.25</v>
      </c>
      <c r="AU3002">
        <v>85</v>
      </c>
    </row>
    <row r="3003" spans="1:57" x14ac:dyDescent="0.25">
      <c r="A3003" s="3" t="s">
        <v>744</v>
      </c>
      <c r="B3003" s="32">
        <v>42024</v>
      </c>
      <c r="C3003" t="s">
        <v>829</v>
      </c>
      <c r="V3003"/>
      <c r="AB3003">
        <v>13.25</v>
      </c>
      <c r="AH3003">
        <v>13.1</v>
      </c>
      <c r="AI3003">
        <v>13.25</v>
      </c>
      <c r="AU3003">
        <v>89</v>
      </c>
    </row>
    <row r="3004" spans="1:57" x14ac:dyDescent="0.25">
      <c r="A3004" s="3" t="s">
        <v>744</v>
      </c>
      <c r="B3004" s="32">
        <v>42037</v>
      </c>
      <c r="C3004" t="s">
        <v>829</v>
      </c>
      <c r="R3004">
        <v>2628.4971780000001</v>
      </c>
      <c r="S3004">
        <v>1560.1037220000001</v>
      </c>
      <c r="V3004"/>
      <c r="W3004">
        <v>3.9926238000000003E-2</v>
      </c>
      <c r="Y3004">
        <v>30860.866900000001</v>
      </c>
      <c r="AA3004">
        <v>1065.721693</v>
      </c>
      <c r="AQ3004" t="s">
        <v>925</v>
      </c>
      <c r="AY3004">
        <v>494.38202849999999</v>
      </c>
      <c r="BD3004">
        <v>875.18262470000002</v>
      </c>
      <c r="BE3004">
        <v>538.61329790000002</v>
      </c>
    </row>
    <row r="3005" spans="1:57" x14ac:dyDescent="0.25">
      <c r="A3005" s="3" t="s">
        <v>825</v>
      </c>
      <c r="B3005" s="32">
        <v>41710</v>
      </c>
      <c r="C3005" t="s">
        <v>829</v>
      </c>
      <c r="V3005"/>
    </row>
    <row r="3006" spans="1:57" x14ac:dyDescent="0.25">
      <c r="A3006" s="3" t="s">
        <v>825</v>
      </c>
      <c r="B3006" s="32">
        <v>41722</v>
      </c>
      <c r="C3006" t="s">
        <v>829</v>
      </c>
      <c r="V3006"/>
    </row>
    <row r="3007" spans="1:57" x14ac:dyDescent="0.25">
      <c r="A3007" s="3" t="s">
        <v>825</v>
      </c>
      <c r="B3007" s="32">
        <v>41731</v>
      </c>
      <c r="C3007" t="s">
        <v>829</v>
      </c>
      <c r="V3007"/>
    </row>
    <row r="3008" spans="1:57" x14ac:dyDescent="0.25">
      <c r="A3008" s="3" t="s">
        <v>825</v>
      </c>
      <c r="B3008" s="32">
        <v>41738</v>
      </c>
      <c r="C3008" t="s">
        <v>829</v>
      </c>
      <c r="V3008"/>
    </row>
    <row r="3009" spans="1:57" x14ac:dyDescent="0.25">
      <c r="A3009" s="3" t="s">
        <v>825</v>
      </c>
      <c r="B3009" s="32">
        <v>41760</v>
      </c>
      <c r="C3009" t="s">
        <v>829</v>
      </c>
      <c r="V3009"/>
    </row>
    <row r="3010" spans="1:57" x14ac:dyDescent="0.25">
      <c r="A3010" s="3" t="s">
        <v>825</v>
      </c>
      <c r="B3010" s="32">
        <v>41768</v>
      </c>
      <c r="C3010" t="s">
        <v>829</v>
      </c>
      <c r="V3010"/>
    </row>
    <row r="3011" spans="1:57" x14ac:dyDescent="0.25">
      <c r="A3011" s="3" t="s">
        <v>825</v>
      </c>
      <c r="B3011" s="32">
        <v>41808</v>
      </c>
      <c r="C3011" t="s">
        <v>829</v>
      </c>
      <c r="V3011"/>
    </row>
    <row r="3012" spans="1:57" x14ac:dyDescent="0.25">
      <c r="A3012" s="3" t="s">
        <v>825</v>
      </c>
      <c r="B3012" s="32">
        <v>41835</v>
      </c>
      <c r="C3012" t="s">
        <v>829</v>
      </c>
      <c r="V3012"/>
    </row>
    <row r="3013" spans="1:57" x14ac:dyDescent="0.25">
      <c r="A3013" s="3" t="s">
        <v>825</v>
      </c>
      <c r="B3013" s="32">
        <v>41844</v>
      </c>
      <c r="C3013" t="s">
        <v>829</v>
      </c>
      <c r="R3013">
        <v>431.90909090000002</v>
      </c>
      <c r="V3013"/>
      <c r="AG3013">
        <v>113.9157282</v>
      </c>
      <c r="AJ3013">
        <v>2.5491203790000001</v>
      </c>
      <c r="AM3013">
        <v>180.86138769999999</v>
      </c>
      <c r="BD3013">
        <v>137.13197510000001</v>
      </c>
      <c r="BE3013">
        <v>730.77034839999999</v>
      </c>
    </row>
    <row r="3014" spans="1:57" x14ac:dyDescent="0.25">
      <c r="A3014" s="3" t="s">
        <v>825</v>
      </c>
      <c r="B3014" s="32">
        <v>41855</v>
      </c>
      <c r="C3014" t="s">
        <v>829</v>
      </c>
      <c r="V3014"/>
    </row>
    <row r="3015" spans="1:57" x14ac:dyDescent="0.25">
      <c r="A3015" s="3" t="s">
        <v>825</v>
      </c>
      <c r="B3015" s="32">
        <v>41870</v>
      </c>
      <c r="C3015" t="s">
        <v>829</v>
      </c>
      <c r="V3015"/>
    </row>
    <row r="3016" spans="1:57" x14ac:dyDescent="0.25">
      <c r="A3016" s="3" t="s">
        <v>825</v>
      </c>
      <c r="B3016" s="32">
        <v>41883</v>
      </c>
      <c r="C3016" t="s">
        <v>829</v>
      </c>
      <c r="V3016"/>
    </row>
    <row r="3017" spans="1:57" x14ac:dyDescent="0.25">
      <c r="A3017" s="3" t="s">
        <v>825</v>
      </c>
      <c r="B3017" s="32">
        <v>41891</v>
      </c>
      <c r="C3017" t="s">
        <v>829</v>
      </c>
      <c r="V3017"/>
    </row>
    <row r="3018" spans="1:57" x14ac:dyDescent="0.25">
      <c r="A3018" s="3" t="s">
        <v>825</v>
      </c>
      <c r="B3018" s="32">
        <v>41908</v>
      </c>
      <c r="C3018" t="s">
        <v>829</v>
      </c>
      <c r="V3018"/>
    </row>
    <row r="3019" spans="1:57" x14ac:dyDescent="0.25">
      <c r="A3019" s="3" t="s">
        <v>825</v>
      </c>
      <c r="B3019" s="32">
        <v>41912</v>
      </c>
      <c r="C3019" t="s">
        <v>829</v>
      </c>
      <c r="V3019"/>
    </row>
    <row r="3020" spans="1:57" x14ac:dyDescent="0.25">
      <c r="A3020" s="3" t="s">
        <v>825</v>
      </c>
      <c r="B3020" s="32">
        <v>41925</v>
      </c>
      <c r="C3020" t="s">
        <v>829</v>
      </c>
      <c r="V3020"/>
    </row>
    <row r="3021" spans="1:57" x14ac:dyDescent="0.25">
      <c r="A3021" s="3" t="s">
        <v>825</v>
      </c>
      <c r="B3021" s="32">
        <v>41947</v>
      </c>
      <c r="C3021" t="s">
        <v>829</v>
      </c>
      <c r="V3021"/>
    </row>
    <row r="3022" spans="1:57" x14ac:dyDescent="0.25">
      <c r="A3022" s="3" t="s">
        <v>825</v>
      </c>
      <c r="B3022" s="32">
        <v>41964</v>
      </c>
      <c r="C3022" t="s">
        <v>829</v>
      </c>
      <c r="R3022">
        <v>2292.9362630000001</v>
      </c>
      <c r="S3022">
        <v>297.86845540000002</v>
      </c>
      <c r="V3022"/>
      <c r="AG3022">
        <v>185.7692638</v>
      </c>
      <c r="AJ3022">
        <v>3.707589547</v>
      </c>
      <c r="AM3022">
        <v>320.24313910000001</v>
      </c>
      <c r="AY3022">
        <v>297.86845540000002</v>
      </c>
      <c r="BD3022">
        <v>1489.055404</v>
      </c>
      <c r="BE3022">
        <v>626.48062259999995</v>
      </c>
    </row>
    <row r="3023" spans="1:57" x14ac:dyDescent="0.25">
      <c r="A3023" s="3" t="s">
        <v>825</v>
      </c>
      <c r="B3023" s="32">
        <v>41969</v>
      </c>
      <c r="C3023" t="s">
        <v>829</v>
      </c>
      <c r="V3023"/>
    </row>
    <row r="3024" spans="1:57" x14ac:dyDescent="0.25">
      <c r="A3024" s="3" t="s">
        <v>825</v>
      </c>
      <c r="B3024" s="32">
        <v>41971</v>
      </c>
      <c r="C3024" t="s">
        <v>829</v>
      </c>
      <c r="V3024"/>
    </row>
    <row r="3025" spans="1:57" x14ac:dyDescent="0.25">
      <c r="A3025" s="3" t="s">
        <v>825</v>
      </c>
      <c r="B3025" s="32">
        <v>42027</v>
      </c>
      <c r="C3025" t="s">
        <v>829</v>
      </c>
      <c r="R3025">
        <v>2786.3468549999998</v>
      </c>
      <c r="S3025">
        <v>1485.7608889999999</v>
      </c>
      <c r="V3025"/>
      <c r="W3025">
        <v>4.2527718999999999E-2</v>
      </c>
      <c r="Y3025">
        <v>27514.27721</v>
      </c>
      <c r="AA3025">
        <v>1007.7455650000001</v>
      </c>
      <c r="AQ3025" t="s">
        <v>925</v>
      </c>
      <c r="AY3025">
        <v>478.01532429999997</v>
      </c>
      <c r="BD3025">
        <v>1010.424489</v>
      </c>
      <c r="BE3025">
        <v>552.942275</v>
      </c>
    </row>
    <row r="3026" spans="1:57" x14ac:dyDescent="0.25">
      <c r="A3026" s="3" t="s">
        <v>826</v>
      </c>
      <c r="B3026" s="32">
        <v>41722</v>
      </c>
      <c r="C3026" t="s">
        <v>829</v>
      </c>
      <c r="V3026"/>
    </row>
    <row r="3027" spans="1:57" x14ac:dyDescent="0.25">
      <c r="A3027" s="3" t="s">
        <v>826</v>
      </c>
      <c r="B3027" s="32">
        <v>41731</v>
      </c>
      <c r="C3027" t="s">
        <v>829</v>
      </c>
      <c r="V3027"/>
    </row>
    <row r="3028" spans="1:57" x14ac:dyDescent="0.25">
      <c r="A3028" s="3" t="s">
        <v>826</v>
      </c>
      <c r="B3028" s="32">
        <v>41738</v>
      </c>
      <c r="C3028" t="s">
        <v>829</v>
      </c>
      <c r="V3028"/>
    </row>
    <row r="3029" spans="1:57" x14ac:dyDescent="0.25">
      <c r="A3029" s="3" t="s">
        <v>826</v>
      </c>
      <c r="B3029" s="32">
        <v>41760</v>
      </c>
      <c r="C3029" t="s">
        <v>829</v>
      </c>
      <c r="V3029"/>
    </row>
    <row r="3030" spans="1:57" x14ac:dyDescent="0.25">
      <c r="A3030" s="3" t="s">
        <v>826</v>
      </c>
      <c r="B3030" s="32">
        <v>41768</v>
      </c>
      <c r="C3030" t="s">
        <v>829</v>
      </c>
      <c r="V3030"/>
    </row>
    <row r="3031" spans="1:57" x14ac:dyDescent="0.25">
      <c r="A3031" s="3" t="s">
        <v>826</v>
      </c>
      <c r="B3031" s="32">
        <v>41808</v>
      </c>
      <c r="C3031" t="s">
        <v>829</v>
      </c>
      <c r="V3031"/>
    </row>
    <row r="3032" spans="1:57" x14ac:dyDescent="0.25">
      <c r="A3032" s="3" t="s">
        <v>826</v>
      </c>
      <c r="B3032" s="32">
        <v>41835</v>
      </c>
      <c r="C3032" t="s">
        <v>829</v>
      </c>
      <c r="V3032"/>
    </row>
    <row r="3033" spans="1:57" x14ac:dyDescent="0.25">
      <c r="A3033" s="3" t="s">
        <v>826</v>
      </c>
      <c r="B3033" s="32">
        <v>41855</v>
      </c>
      <c r="C3033" t="s">
        <v>829</v>
      </c>
      <c r="V3033"/>
    </row>
    <row r="3034" spans="1:57" x14ac:dyDescent="0.25">
      <c r="A3034" s="3" t="s">
        <v>826</v>
      </c>
      <c r="B3034" s="32">
        <v>41870</v>
      </c>
      <c r="C3034" t="s">
        <v>829</v>
      </c>
      <c r="R3034">
        <v>620.19696969999995</v>
      </c>
      <c r="V3034"/>
      <c r="AG3034">
        <v>169.64609730000001</v>
      </c>
      <c r="AJ3034">
        <v>3.754281529</v>
      </c>
      <c r="AM3034">
        <v>268.22730890000003</v>
      </c>
      <c r="BD3034">
        <v>182.32356340000001</v>
      </c>
      <c r="BE3034">
        <v>912.03694180000002</v>
      </c>
    </row>
    <row r="3035" spans="1:57" x14ac:dyDescent="0.25">
      <c r="A3035" s="3" t="s">
        <v>826</v>
      </c>
      <c r="B3035" s="32">
        <v>41883</v>
      </c>
      <c r="C3035" t="s">
        <v>829</v>
      </c>
      <c r="V3035"/>
    </row>
    <row r="3036" spans="1:57" x14ac:dyDescent="0.25">
      <c r="A3036" s="3" t="s">
        <v>826</v>
      </c>
      <c r="B3036" s="32">
        <v>41891</v>
      </c>
      <c r="C3036" t="s">
        <v>829</v>
      </c>
      <c r="V3036"/>
    </row>
    <row r="3037" spans="1:57" x14ac:dyDescent="0.25">
      <c r="A3037" s="3" t="s">
        <v>826</v>
      </c>
      <c r="B3037" s="32">
        <v>41908</v>
      </c>
      <c r="C3037" t="s">
        <v>829</v>
      </c>
      <c r="V3037"/>
    </row>
    <row r="3038" spans="1:57" x14ac:dyDescent="0.25">
      <c r="A3038" s="3" t="s">
        <v>826</v>
      </c>
      <c r="B3038" s="32">
        <v>41912</v>
      </c>
      <c r="C3038" t="s">
        <v>829</v>
      </c>
      <c r="V3038"/>
    </row>
    <row r="3039" spans="1:57" x14ac:dyDescent="0.25">
      <c r="A3039" s="3" t="s">
        <v>826</v>
      </c>
      <c r="B3039" s="32">
        <v>41925</v>
      </c>
      <c r="C3039" t="s">
        <v>829</v>
      </c>
      <c r="V3039"/>
    </row>
    <row r="3040" spans="1:57" x14ac:dyDescent="0.25">
      <c r="A3040" s="3" t="s">
        <v>826</v>
      </c>
      <c r="B3040" s="32">
        <v>41947</v>
      </c>
      <c r="C3040" t="s">
        <v>829</v>
      </c>
      <c r="V3040"/>
    </row>
    <row r="3041" spans="1:57" x14ac:dyDescent="0.25">
      <c r="A3041" s="3" t="s">
        <v>826</v>
      </c>
      <c r="B3041" s="32">
        <v>41964</v>
      </c>
      <c r="C3041" t="s">
        <v>829</v>
      </c>
      <c r="R3041">
        <v>2033.3276800000001</v>
      </c>
      <c r="S3041">
        <v>264.76214720000002</v>
      </c>
      <c r="V3041"/>
      <c r="AG3041">
        <v>164.75999350000001</v>
      </c>
      <c r="AJ3041">
        <v>4.0881878069999997</v>
      </c>
      <c r="AM3041">
        <v>308.52267540000003</v>
      </c>
      <c r="AY3041">
        <v>264.76214720000002</v>
      </c>
      <c r="BD3041">
        <v>1295.282864</v>
      </c>
      <c r="BE3041">
        <v>624.83225170000003</v>
      </c>
    </row>
    <row r="3042" spans="1:57" x14ac:dyDescent="0.25">
      <c r="A3042" s="3" t="s">
        <v>826</v>
      </c>
      <c r="B3042" s="32">
        <v>41969</v>
      </c>
      <c r="C3042" t="s">
        <v>829</v>
      </c>
      <c r="V3042"/>
    </row>
    <row r="3043" spans="1:57" x14ac:dyDescent="0.25">
      <c r="A3043" s="3" t="s">
        <v>826</v>
      </c>
      <c r="B3043" s="32">
        <v>41971</v>
      </c>
      <c r="C3043" t="s">
        <v>829</v>
      </c>
      <c r="V3043"/>
    </row>
    <row r="3044" spans="1:57" x14ac:dyDescent="0.25">
      <c r="A3044" s="3" t="s">
        <v>826</v>
      </c>
      <c r="B3044" s="32">
        <v>41984</v>
      </c>
      <c r="C3044" t="s">
        <v>829</v>
      </c>
      <c r="V3044"/>
    </row>
    <row r="3045" spans="1:57" x14ac:dyDescent="0.25">
      <c r="A3045" s="3" t="s">
        <v>826</v>
      </c>
      <c r="B3045" s="32">
        <v>41996</v>
      </c>
      <c r="C3045" t="s">
        <v>829</v>
      </c>
      <c r="V3045"/>
    </row>
    <row r="3046" spans="1:57" x14ac:dyDescent="0.25">
      <c r="A3046" s="3" t="s">
        <v>826</v>
      </c>
      <c r="B3046" s="32">
        <v>42016</v>
      </c>
      <c r="C3046" t="s">
        <v>829</v>
      </c>
      <c r="V3046"/>
    </row>
    <row r="3047" spans="1:57" x14ac:dyDescent="0.25">
      <c r="A3047" s="3" t="s">
        <v>826</v>
      </c>
      <c r="B3047" s="32">
        <v>42024</v>
      </c>
      <c r="C3047" t="s">
        <v>829</v>
      </c>
      <c r="V3047"/>
    </row>
    <row r="3048" spans="1:57" x14ac:dyDescent="0.25">
      <c r="A3048" s="3" t="s">
        <v>826</v>
      </c>
      <c r="B3048" s="32">
        <v>42027</v>
      </c>
      <c r="C3048" t="s">
        <v>829</v>
      </c>
      <c r="R3048">
        <v>2994.721438</v>
      </c>
      <c r="S3048">
        <v>1629.0739269999999</v>
      </c>
      <c r="V3048"/>
      <c r="W3048">
        <v>4.3608223000000002E-2</v>
      </c>
      <c r="Y3048">
        <v>30144.183130000001</v>
      </c>
      <c r="AA3048">
        <v>1131.11392</v>
      </c>
      <c r="AQ3048" t="s">
        <v>925</v>
      </c>
      <c r="AY3048">
        <v>497.96000739999999</v>
      </c>
      <c r="BD3048">
        <v>1058.102574</v>
      </c>
      <c r="BE3048">
        <v>669.47989910000001</v>
      </c>
    </row>
    <row r="3049" spans="1:57" x14ac:dyDescent="0.25">
      <c r="A3049" s="3" t="s">
        <v>827</v>
      </c>
      <c r="B3049" s="32">
        <v>41738</v>
      </c>
      <c r="C3049" t="s">
        <v>829</v>
      </c>
      <c r="V3049"/>
    </row>
    <row r="3050" spans="1:57" x14ac:dyDescent="0.25">
      <c r="A3050" s="3" t="s">
        <v>827</v>
      </c>
      <c r="B3050" s="32">
        <v>41760</v>
      </c>
      <c r="C3050" t="s">
        <v>829</v>
      </c>
      <c r="V3050"/>
    </row>
    <row r="3051" spans="1:57" x14ac:dyDescent="0.25">
      <c r="A3051" s="3" t="s">
        <v>827</v>
      </c>
      <c r="B3051" s="32">
        <v>41768</v>
      </c>
      <c r="C3051" t="s">
        <v>829</v>
      </c>
      <c r="V3051"/>
    </row>
    <row r="3052" spans="1:57" x14ac:dyDescent="0.25">
      <c r="A3052" s="3" t="s">
        <v>827</v>
      </c>
      <c r="B3052" s="32">
        <v>41808</v>
      </c>
      <c r="C3052" t="s">
        <v>829</v>
      </c>
      <c r="V3052"/>
    </row>
    <row r="3053" spans="1:57" x14ac:dyDescent="0.25">
      <c r="A3053" s="3" t="s">
        <v>827</v>
      </c>
      <c r="B3053" s="32">
        <v>41835</v>
      </c>
      <c r="C3053" t="s">
        <v>829</v>
      </c>
      <c r="V3053"/>
    </row>
    <row r="3054" spans="1:57" x14ac:dyDescent="0.25">
      <c r="A3054" s="3" t="s">
        <v>827</v>
      </c>
      <c r="B3054" s="32">
        <v>41855</v>
      </c>
      <c r="C3054" t="s">
        <v>829</v>
      </c>
      <c r="V3054"/>
    </row>
    <row r="3055" spans="1:57" x14ac:dyDescent="0.25">
      <c r="A3055" s="3" t="s">
        <v>827</v>
      </c>
      <c r="B3055" s="32">
        <v>41870</v>
      </c>
      <c r="C3055" t="s">
        <v>829</v>
      </c>
      <c r="V3055"/>
    </row>
    <row r="3056" spans="1:57" x14ac:dyDescent="0.25">
      <c r="A3056" s="3" t="s">
        <v>827</v>
      </c>
      <c r="B3056" s="32">
        <v>41883</v>
      </c>
      <c r="C3056" t="s">
        <v>829</v>
      </c>
      <c r="V3056"/>
    </row>
    <row r="3057" spans="1:57" x14ac:dyDescent="0.25">
      <c r="A3057" s="3" t="s">
        <v>827</v>
      </c>
      <c r="B3057" s="32">
        <v>41891</v>
      </c>
      <c r="C3057" t="s">
        <v>829</v>
      </c>
      <c r="R3057">
        <v>524.59090909999998</v>
      </c>
      <c r="V3057"/>
      <c r="AG3057">
        <v>47.391741830000001</v>
      </c>
      <c r="AJ3057">
        <v>3.4797372929999999</v>
      </c>
      <c r="AM3057">
        <v>236.4878655</v>
      </c>
      <c r="BD3057">
        <v>240.7113018</v>
      </c>
      <c r="BE3057">
        <v>788.86951309999995</v>
      </c>
    </row>
    <row r="3058" spans="1:57" x14ac:dyDescent="0.25">
      <c r="A3058" s="3" t="s">
        <v>827</v>
      </c>
      <c r="B3058" s="32">
        <v>41908</v>
      </c>
      <c r="C3058" t="s">
        <v>829</v>
      </c>
      <c r="V3058"/>
    </row>
    <row r="3059" spans="1:57" x14ac:dyDescent="0.25">
      <c r="A3059" s="3" t="s">
        <v>827</v>
      </c>
      <c r="B3059" s="32">
        <v>41912</v>
      </c>
      <c r="C3059" t="s">
        <v>829</v>
      </c>
      <c r="V3059"/>
    </row>
    <row r="3060" spans="1:57" x14ac:dyDescent="0.25">
      <c r="A3060" s="3" t="s">
        <v>827</v>
      </c>
      <c r="B3060" s="32">
        <v>41925</v>
      </c>
      <c r="C3060" t="s">
        <v>829</v>
      </c>
      <c r="V3060"/>
    </row>
    <row r="3061" spans="1:57" x14ac:dyDescent="0.25">
      <c r="A3061" s="3" t="s">
        <v>827</v>
      </c>
      <c r="B3061" s="32">
        <v>41947</v>
      </c>
      <c r="C3061" t="s">
        <v>829</v>
      </c>
      <c r="V3061"/>
    </row>
    <row r="3062" spans="1:57" x14ac:dyDescent="0.25">
      <c r="A3062" s="3" t="s">
        <v>827</v>
      </c>
      <c r="B3062" s="32">
        <v>41964</v>
      </c>
      <c r="C3062" t="s">
        <v>829</v>
      </c>
      <c r="V3062"/>
    </row>
    <row r="3063" spans="1:57" x14ac:dyDescent="0.25">
      <c r="A3063" s="3" t="s">
        <v>827</v>
      </c>
      <c r="B3063" s="32">
        <v>41969</v>
      </c>
      <c r="C3063" t="s">
        <v>829</v>
      </c>
      <c r="V3063"/>
    </row>
    <row r="3064" spans="1:57" x14ac:dyDescent="0.25">
      <c r="A3064" s="3" t="s">
        <v>827</v>
      </c>
      <c r="B3064" s="32">
        <v>41971</v>
      </c>
      <c r="C3064" t="s">
        <v>829</v>
      </c>
      <c r="R3064">
        <v>2303.7981220000001</v>
      </c>
      <c r="S3064">
        <v>370.47291439999998</v>
      </c>
      <c r="V3064"/>
      <c r="AG3064">
        <v>68.941493530000002</v>
      </c>
      <c r="AJ3064">
        <v>6.1404336400000004</v>
      </c>
      <c r="AM3064">
        <v>372.2562246</v>
      </c>
      <c r="AY3064">
        <v>370.47291439999998</v>
      </c>
      <c r="BD3064">
        <v>1492.127489</v>
      </c>
      <c r="BE3064">
        <v>611.77198150000004</v>
      </c>
    </row>
    <row r="3065" spans="1:57" x14ac:dyDescent="0.25">
      <c r="A3065" s="3" t="s">
        <v>827</v>
      </c>
      <c r="B3065" s="32">
        <v>41984</v>
      </c>
      <c r="C3065" t="s">
        <v>829</v>
      </c>
      <c r="V3065"/>
    </row>
    <row r="3066" spans="1:57" x14ac:dyDescent="0.25">
      <c r="A3066" s="3" t="s">
        <v>827</v>
      </c>
      <c r="B3066" s="32">
        <v>41996</v>
      </c>
      <c r="C3066" t="s">
        <v>829</v>
      </c>
      <c r="V3066"/>
    </row>
    <row r="3067" spans="1:57" x14ac:dyDescent="0.25">
      <c r="A3067" s="3" t="s">
        <v>827</v>
      </c>
      <c r="B3067" s="32">
        <v>42016</v>
      </c>
      <c r="C3067" t="s">
        <v>829</v>
      </c>
      <c r="V3067"/>
    </row>
    <row r="3068" spans="1:57" x14ac:dyDescent="0.25">
      <c r="A3068" s="3" t="s">
        <v>827</v>
      </c>
      <c r="B3068" s="32">
        <v>42024</v>
      </c>
      <c r="C3068" t="s">
        <v>829</v>
      </c>
      <c r="V3068"/>
    </row>
    <row r="3069" spans="1:57" x14ac:dyDescent="0.25">
      <c r="A3069" s="3" t="s">
        <v>827</v>
      </c>
      <c r="B3069" s="32">
        <v>42027</v>
      </c>
      <c r="C3069" t="s">
        <v>829</v>
      </c>
      <c r="R3069">
        <v>3062.7635770000002</v>
      </c>
      <c r="S3069">
        <v>1786.749838</v>
      </c>
      <c r="V3069"/>
      <c r="W3069">
        <v>4.3175164000000002E-2</v>
      </c>
      <c r="Y3069">
        <v>32969.378940000002</v>
      </c>
      <c r="AA3069">
        <v>1222.382527</v>
      </c>
      <c r="AQ3069" t="s">
        <v>925</v>
      </c>
      <c r="AY3069">
        <v>564.36731110000005</v>
      </c>
      <c r="BD3069">
        <v>950.82681749999995</v>
      </c>
      <c r="BE3069">
        <v>568.27934579999999</v>
      </c>
    </row>
    <row r="3070" spans="1:57" x14ac:dyDescent="0.25">
      <c r="A3070" s="3" t="s">
        <v>828</v>
      </c>
      <c r="B3070" s="32">
        <v>41760</v>
      </c>
      <c r="C3070" t="s">
        <v>829</v>
      </c>
      <c r="V3070"/>
    </row>
    <row r="3071" spans="1:57" x14ac:dyDescent="0.25">
      <c r="A3071" s="3" t="s">
        <v>828</v>
      </c>
      <c r="B3071" s="32">
        <v>41768</v>
      </c>
      <c r="C3071" t="s">
        <v>829</v>
      </c>
      <c r="V3071"/>
    </row>
    <row r="3072" spans="1:57" x14ac:dyDescent="0.25">
      <c r="A3072" s="3" t="s">
        <v>828</v>
      </c>
      <c r="B3072" s="32">
        <v>41808</v>
      </c>
      <c r="C3072" t="s">
        <v>829</v>
      </c>
      <c r="V3072"/>
    </row>
    <row r="3073" spans="1:57" x14ac:dyDescent="0.25">
      <c r="A3073" s="3" t="s">
        <v>828</v>
      </c>
      <c r="B3073" s="32">
        <v>41835</v>
      </c>
      <c r="C3073" t="s">
        <v>829</v>
      </c>
      <c r="V3073"/>
    </row>
    <row r="3074" spans="1:57" x14ac:dyDescent="0.25">
      <c r="A3074" s="3" t="s">
        <v>828</v>
      </c>
      <c r="B3074" s="32">
        <v>41855</v>
      </c>
      <c r="C3074" t="s">
        <v>829</v>
      </c>
      <c r="V3074"/>
    </row>
    <row r="3075" spans="1:57" x14ac:dyDescent="0.25">
      <c r="A3075" s="3" t="s">
        <v>828</v>
      </c>
      <c r="B3075" s="32">
        <v>41870</v>
      </c>
      <c r="C3075" t="s">
        <v>829</v>
      </c>
      <c r="V3075"/>
    </row>
    <row r="3076" spans="1:57" x14ac:dyDescent="0.25">
      <c r="A3076" s="3" t="s">
        <v>828</v>
      </c>
      <c r="B3076" s="32">
        <v>41883</v>
      </c>
      <c r="C3076" t="s">
        <v>829</v>
      </c>
      <c r="V3076"/>
    </row>
    <row r="3077" spans="1:57" x14ac:dyDescent="0.25">
      <c r="A3077" s="3" t="s">
        <v>828</v>
      </c>
      <c r="B3077" s="32">
        <v>41891</v>
      </c>
      <c r="C3077" t="s">
        <v>829</v>
      </c>
      <c r="V3077"/>
    </row>
    <row r="3078" spans="1:57" x14ac:dyDescent="0.25">
      <c r="A3078" s="3" t="s">
        <v>828</v>
      </c>
      <c r="B3078" s="32">
        <v>41908</v>
      </c>
      <c r="C3078" t="s">
        <v>829</v>
      </c>
      <c r="V3078"/>
    </row>
    <row r="3079" spans="1:57" x14ac:dyDescent="0.25">
      <c r="A3079" s="3" t="s">
        <v>828</v>
      </c>
      <c r="B3079" s="32">
        <v>41912</v>
      </c>
      <c r="C3079" t="s">
        <v>829</v>
      </c>
      <c r="R3079">
        <v>370.54545450000001</v>
      </c>
      <c r="V3079"/>
      <c r="AG3079">
        <v>17.306808060000002</v>
      </c>
      <c r="AJ3079">
        <v>2.5702559780000001</v>
      </c>
      <c r="AM3079">
        <v>191.97231379999999</v>
      </c>
      <c r="BD3079">
        <v>161.26633269999999</v>
      </c>
      <c r="BE3079">
        <v>693.1336215</v>
      </c>
    </row>
    <row r="3080" spans="1:57" x14ac:dyDescent="0.25">
      <c r="A3080" s="3" t="s">
        <v>828</v>
      </c>
      <c r="B3080" s="32">
        <v>41925</v>
      </c>
      <c r="C3080" t="s">
        <v>829</v>
      </c>
      <c r="V3080"/>
    </row>
    <row r="3081" spans="1:57" x14ac:dyDescent="0.25">
      <c r="A3081" s="3" t="s">
        <v>828</v>
      </c>
      <c r="B3081" s="32">
        <v>41947</v>
      </c>
      <c r="C3081" t="s">
        <v>829</v>
      </c>
      <c r="V3081"/>
    </row>
    <row r="3082" spans="1:57" x14ac:dyDescent="0.25">
      <c r="A3082" s="3" t="s">
        <v>828</v>
      </c>
      <c r="B3082" s="32">
        <v>41964</v>
      </c>
      <c r="C3082" t="s">
        <v>829</v>
      </c>
      <c r="V3082"/>
    </row>
    <row r="3083" spans="1:57" x14ac:dyDescent="0.25">
      <c r="A3083" s="3" t="s">
        <v>828</v>
      </c>
      <c r="B3083" s="32">
        <v>41969</v>
      </c>
      <c r="C3083" t="s">
        <v>829</v>
      </c>
      <c r="V3083"/>
    </row>
    <row r="3084" spans="1:57" x14ac:dyDescent="0.25">
      <c r="A3084" s="3" t="s">
        <v>828</v>
      </c>
      <c r="B3084" s="32">
        <v>41971</v>
      </c>
      <c r="C3084" t="s">
        <v>829</v>
      </c>
      <c r="R3084">
        <v>2010.761399</v>
      </c>
      <c r="S3084">
        <v>337.41358639999999</v>
      </c>
      <c r="V3084"/>
      <c r="AG3084">
        <v>36.797830089999998</v>
      </c>
      <c r="AJ3084">
        <v>6.5711751270000001</v>
      </c>
      <c r="AM3084">
        <v>401.50049569999999</v>
      </c>
      <c r="AY3084">
        <v>337.41358639999999</v>
      </c>
      <c r="BD3084">
        <v>1235.049487</v>
      </c>
      <c r="BE3084">
        <v>684.00755400000003</v>
      </c>
    </row>
    <row r="3085" spans="1:57" x14ac:dyDescent="0.25">
      <c r="A3085" s="3" t="s">
        <v>828</v>
      </c>
      <c r="B3085" s="32">
        <v>41984</v>
      </c>
      <c r="C3085" t="s">
        <v>829</v>
      </c>
      <c r="V3085"/>
    </row>
    <row r="3086" spans="1:57" x14ac:dyDescent="0.25">
      <c r="A3086" s="3" t="s">
        <v>828</v>
      </c>
      <c r="B3086" s="32">
        <v>41996</v>
      </c>
      <c r="C3086" t="s">
        <v>829</v>
      </c>
      <c r="V3086"/>
    </row>
    <row r="3087" spans="1:57" x14ac:dyDescent="0.25">
      <c r="A3087" s="3" t="s">
        <v>828</v>
      </c>
      <c r="B3087" s="32">
        <v>42016</v>
      </c>
      <c r="C3087" t="s">
        <v>829</v>
      </c>
      <c r="V3087"/>
    </row>
    <row r="3088" spans="1:57" x14ac:dyDescent="0.25">
      <c r="A3088" s="3" t="s">
        <v>828</v>
      </c>
      <c r="B3088" s="32">
        <v>42024</v>
      </c>
      <c r="C3088" t="s">
        <v>829</v>
      </c>
      <c r="V3088"/>
    </row>
    <row r="3089" spans="1:57" x14ac:dyDescent="0.25">
      <c r="A3089" s="3" t="s">
        <v>828</v>
      </c>
      <c r="B3089" s="32">
        <v>42037</v>
      </c>
      <c r="C3089" t="s">
        <v>829</v>
      </c>
      <c r="R3089">
        <v>2980.6783009999999</v>
      </c>
      <c r="S3089">
        <v>1803.0228119999999</v>
      </c>
      <c r="V3089"/>
      <c r="W3089">
        <v>4.2146733999999998E-2</v>
      </c>
      <c r="Y3089">
        <v>33742.836029999999</v>
      </c>
      <c r="AA3089">
        <v>1224.137923</v>
      </c>
      <c r="AQ3089" t="s">
        <v>925</v>
      </c>
      <c r="AY3089">
        <v>578.88488910000001</v>
      </c>
      <c r="BD3089">
        <v>952.78596889999994</v>
      </c>
      <c r="BE3089">
        <v>588.06631770000001</v>
      </c>
    </row>
    <row r="3090" spans="1:57" x14ac:dyDescent="0.25">
      <c r="A3090" s="3" t="s">
        <v>885</v>
      </c>
      <c r="B3090" s="32">
        <v>41710</v>
      </c>
      <c r="C3090" t="s">
        <v>829</v>
      </c>
      <c r="V3090"/>
    </row>
    <row r="3091" spans="1:57" x14ac:dyDescent="0.25">
      <c r="A3091" s="3" t="s">
        <v>885</v>
      </c>
      <c r="B3091" s="32">
        <v>41722</v>
      </c>
      <c r="C3091" t="s">
        <v>829</v>
      </c>
      <c r="V3091"/>
    </row>
    <row r="3092" spans="1:57" x14ac:dyDescent="0.25">
      <c r="A3092" s="3" t="s">
        <v>885</v>
      </c>
      <c r="B3092" s="32">
        <v>41731</v>
      </c>
      <c r="C3092" t="s">
        <v>829</v>
      </c>
      <c r="V3092"/>
    </row>
    <row r="3093" spans="1:57" x14ac:dyDescent="0.25">
      <c r="A3093" s="3" t="s">
        <v>885</v>
      </c>
      <c r="B3093" s="32">
        <v>41738</v>
      </c>
      <c r="C3093" t="s">
        <v>829</v>
      </c>
      <c r="V3093"/>
    </row>
    <row r="3094" spans="1:57" x14ac:dyDescent="0.25">
      <c r="A3094" s="3" t="s">
        <v>885</v>
      </c>
      <c r="B3094" s="32">
        <v>41760</v>
      </c>
      <c r="C3094" t="s">
        <v>829</v>
      </c>
      <c r="V3094"/>
    </row>
    <row r="3095" spans="1:57" x14ac:dyDescent="0.25">
      <c r="A3095" s="3" t="s">
        <v>885</v>
      </c>
      <c r="B3095" s="32">
        <v>41768</v>
      </c>
      <c r="C3095" t="s">
        <v>829</v>
      </c>
      <c r="V3095"/>
    </row>
    <row r="3096" spans="1:57" x14ac:dyDescent="0.25">
      <c r="A3096" s="3" t="s">
        <v>885</v>
      </c>
      <c r="B3096" s="32">
        <v>41808</v>
      </c>
      <c r="C3096" t="s">
        <v>829</v>
      </c>
      <c r="V3096"/>
    </row>
    <row r="3097" spans="1:57" x14ac:dyDescent="0.25">
      <c r="A3097" s="3" t="s">
        <v>885</v>
      </c>
      <c r="B3097" s="32">
        <v>41835</v>
      </c>
      <c r="C3097" t="s">
        <v>829</v>
      </c>
      <c r="V3097"/>
    </row>
    <row r="3098" spans="1:57" x14ac:dyDescent="0.25">
      <c r="A3098" s="3" t="s">
        <v>885</v>
      </c>
      <c r="B3098" s="32">
        <v>41844</v>
      </c>
      <c r="C3098" t="s">
        <v>829</v>
      </c>
      <c r="R3098">
        <v>517.40909090000002</v>
      </c>
      <c r="V3098"/>
      <c r="AG3098">
        <v>144.54862309999999</v>
      </c>
      <c r="AJ3098">
        <v>2.9688354129999999</v>
      </c>
      <c r="AM3098">
        <v>207.96126820000001</v>
      </c>
      <c r="BD3098">
        <v>164.8991997</v>
      </c>
      <c r="BE3098">
        <v>869.31008399999996</v>
      </c>
    </row>
    <row r="3099" spans="1:57" x14ac:dyDescent="0.25">
      <c r="A3099" s="3" t="s">
        <v>885</v>
      </c>
      <c r="B3099" s="32">
        <v>41855</v>
      </c>
      <c r="C3099" t="s">
        <v>829</v>
      </c>
      <c r="V3099"/>
    </row>
    <row r="3100" spans="1:57" x14ac:dyDescent="0.25">
      <c r="A3100" s="3" t="s">
        <v>885</v>
      </c>
      <c r="B3100" s="32">
        <v>41870</v>
      </c>
      <c r="C3100" t="s">
        <v>829</v>
      </c>
      <c r="V3100"/>
    </row>
    <row r="3101" spans="1:57" x14ac:dyDescent="0.25">
      <c r="A3101" s="3" t="s">
        <v>885</v>
      </c>
      <c r="B3101" s="32">
        <v>41883</v>
      </c>
      <c r="C3101" t="s">
        <v>829</v>
      </c>
      <c r="V3101"/>
    </row>
    <row r="3102" spans="1:57" x14ac:dyDescent="0.25">
      <c r="A3102" s="3" t="s">
        <v>885</v>
      </c>
      <c r="B3102" s="32">
        <v>41891</v>
      </c>
      <c r="C3102" t="s">
        <v>829</v>
      </c>
      <c r="V3102"/>
    </row>
    <row r="3103" spans="1:57" x14ac:dyDescent="0.25">
      <c r="A3103" s="3" t="s">
        <v>885</v>
      </c>
      <c r="B3103" s="32">
        <v>41908</v>
      </c>
      <c r="C3103" t="s">
        <v>829</v>
      </c>
      <c r="V3103"/>
    </row>
    <row r="3104" spans="1:57" x14ac:dyDescent="0.25">
      <c r="A3104" s="3" t="s">
        <v>885</v>
      </c>
      <c r="B3104" s="32">
        <v>41912</v>
      </c>
      <c r="C3104" t="s">
        <v>829</v>
      </c>
      <c r="V3104"/>
    </row>
    <row r="3105" spans="1:57" x14ac:dyDescent="0.25">
      <c r="A3105" s="3" t="s">
        <v>885</v>
      </c>
      <c r="B3105" s="32">
        <v>41925</v>
      </c>
      <c r="C3105" t="s">
        <v>829</v>
      </c>
      <c r="V3105"/>
    </row>
    <row r="3106" spans="1:57" x14ac:dyDescent="0.25">
      <c r="A3106" s="3" t="s">
        <v>885</v>
      </c>
      <c r="B3106" s="32">
        <v>41947</v>
      </c>
      <c r="C3106" t="s">
        <v>829</v>
      </c>
      <c r="V3106"/>
    </row>
    <row r="3107" spans="1:57" x14ac:dyDescent="0.25">
      <c r="A3107" s="3" t="s">
        <v>885</v>
      </c>
      <c r="B3107" s="32">
        <v>41964</v>
      </c>
      <c r="C3107" t="s">
        <v>829</v>
      </c>
      <c r="R3107">
        <v>2273.8829249999999</v>
      </c>
      <c r="S3107">
        <v>291.5797139</v>
      </c>
      <c r="V3107"/>
      <c r="AG3107">
        <v>208.1229946</v>
      </c>
      <c r="AJ3107">
        <v>3.6870015550000002</v>
      </c>
      <c r="AM3107">
        <v>317.60925859999998</v>
      </c>
      <c r="AY3107">
        <v>291.5797139</v>
      </c>
      <c r="BD3107">
        <v>1456.5709569999999</v>
      </c>
      <c r="BE3107">
        <v>569.47956799999997</v>
      </c>
    </row>
    <row r="3108" spans="1:57" x14ac:dyDescent="0.25">
      <c r="A3108" s="3" t="s">
        <v>885</v>
      </c>
      <c r="B3108" s="32">
        <v>41969</v>
      </c>
      <c r="C3108" t="s">
        <v>829</v>
      </c>
      <c r="V3108"/>
    </row>
    <row r="3109" spans="1:57" x14ac:dyDescent="0.25">
      <c r="A3109" s="3" t="s">
        <v>885</v>
      </c>
      <c r="B3109" s="32">
        <v>41971</v>
      </c>
      <c r="C3109" t="s">
        <v>829</v>
      </c>
      <c r="V3109"/>
    </row>
    <row r="3110" spans="1:57" x14ac:dyDescent="0.25">
      <c r="A3110" s="3" t="s">
        <v>885</v>
      </c>
      <c r="B3110" s="32">
        <v>42027</v>
      </c>
      <c r="C3110" t="s">
        <v>829</v>
      </c>
      <c r="R3110">
        <v>2761.0489029999999</v>
      </c>
      <c r="S3110">
        <v>1465.01965</v>
      </c>
      <c r="V3110"/>
      <c r="W3110">
        <v>4.1913187999999997E-2</v>
      </c>
      <c r="Y3110">
        <v>27490.45635</v>
      </c>
      <c r="AA3110">
        <v>994.75277440000002</v>
      </c>
      <c r="AQ3110" t="s">
        <v>925</v>
      </c>
      <c r="AY3110">
        <v>470.26687600000002</v>
      </c>
      <c r="BD3110">
        <v>994.05373489999999</v>
      </c>
      <c r="BE3110">
        <v>562.39712999999995</v>
      </c>
    </row>
    <row r="3111" spans="1:57" x14ac:dyDescent="0.25">
      <c r="A3111" s="3" t="s">
        <v>886</v>
      </c>
      <c r="B3111" s="32">
        <v>41722</v>
      </c>
      <c r="C3111" t="s">
        <v>829</v>
      </c>
      <c r="V3111"/>
    </row>
    <row r="3112" spans="1:57" x14ac:dyDescent="0.25">
      <c r="A3112" s="3" t="s">
        <v>886</v>
      </c>
      <c r="B3112" s="32">
        <v>41731</v>
      </c>
      <c r="C3112" t="s">
        <v>829</v>
      </c>
      <c r="V3112"/>
    </row>
    <row r="3113" spans="1:57" x14ac:dyDescent="0.25">
      <c r="A3113" s="3" t="s">
        <v>886</v>
      </c>
      <c r="B3113" s="32">
        <v>41738</v>
      </c>
      <c r="C3113" t="s">
        <v>829</v>
      </c>
      <c r="V3113"/>
    </row>
    <row r="3114" spans="1:57" x14ac:dyDescent="0.25">
      <c r="A3114" s="3" t="s">
        <v>886</v>
      </c>
      <c r="B3114" s="32">
        <v>41760</v>
      </c>
      <c r="C3114" t="s">
        <v>829</v>
      </c>
      <c r="V3114"/>
    </row>
    <row r="3115" spans="1:57" x14ac:dyDescent="0.25">
      <c r="A3115" s="3" t="s">
        <v>886</v>
      </c>
      <c r="B3115" s="32">
        <v>41768</v>
      </c>
      <c r="C3115" t="s">
        <v>829</v>
      </c>
      <c r="V3115"/>
    </row>
    <row r="3116" spans="1:57" x14ac:dyDescent="0.25">
      <c r="A3116" s="3" t="s">
        <v>886</v>
      </c>
      <c r="B3116" s="32">
        <v>41808</v>
      </c>
      <c r="C3116" t="s">
        <v>829</v>
      </c>
      <c r="V3116"/>
    </row>
    <row r="3117" spans="1:57" x14ac:dyDescent="0.25">
      <c r="A3117" s="3" t="s">
        <v>886</v>
      </c>
      <c r="B3117" s="32">
        <v>41835</v>
      </c>
      <c r="C3117" t="s">
        <v>829</v>
      </c>
      <c r="V3117"/>
    </row>
    <row r="3118" spans="1:57" x14ac:dyDescent="0.25">
      <c r="A3118" s="3" t="s">
        <v>886</v>
      </c>
      <c r="B3118" s="32">
        <v>41855</v>
      </c>
      <c r="C3118" t="s">
        <v>829</v>
      </c>
      <c r="V3118"/>
    </row>
    <row r="3119" spans="1:57" x14ac:dyDescent="0.25">
      <c r="A3119" s="3" t="s">
        <v>886</v>
      </c>
      <c r="B3119" s="32">
        <v>41870</v>
      </c>
      <c r="C3119" t="s">
        <v>829</v>
      </c>
      <c r="R3119">
        <v>564.77272730000004</v>
      </c>
      <c r="V3119"/>
      <c r="AG3119">
        <v>194.68574849999999</v>
      </c>
      <c r="AJ3119">
        <v>3.023632358</v>
      </c>
      <c r="AM3119">
        <v>217.0022783</v>
      </c>
      <c r="BD3119">
        <v>153.0847004</v>
      </c>
      <c r="BE3119">
        <v>845.33537139999999</v>
      </c>
    </row>
    <row r="3120" spans="1:57" x14ac:dyDescent="0.25">
      <c r="A3120" s="3" t="s">
        <v>886</v>
      </c>
      <c r="B3120" s="32">
        <v>41883</v>
      </c>
      <c r="C3120" t="s">
        <v>829</v>
      </c>
      <c r="V3120"/>
    </row>
    <row r="3121" spans="1:57" x14ac:dyDescent="0.25">
      <c r="A3121" s="3" t="s">
        <v>886</v>
      </c>
      <c r="B3121" s="32">
        <v>41891</v>
      </c>
      <c r="C3121" t="s">
        <v>829</v>
      </c>
      <c r="V3121"/>
    </row>
    <row r="3122" spans="1:57" x14ac:dyDescent="0.25">
      <c r="A3122" s="3" t="s">
        <v>886</v>
      </c>
      <c r="B3122" s="32">
        <v>41908</v>
      </c>
      <c r="C3122" t="s">
        <v>829</v>
      </c>
      <c r="V3122"/>
    </row>
    <row r="3123" spans="1:57" x14ac:dyDescent="0.25">
      <c r="A3123" s="3" t="s">
        <v>886</v>
      </c>
      <c r="B3123" s="32">
        <v>41912</v>
      </c>
      <c r="C3123" t="s">
        <v>829</v>
      </c>
      <c r="V3123"/>
    </row>
    <row r="3124" spans="1:57" x14ac:dyDescent="0.25">
      <c r="A3124" s="3" t="s">
        <v>886</v>
      </c>
      <c r="B3124" s="32">
        <v>41925</v>
      </c>
      <c r="C3124" t="s">
        <v>829</v>
      </c>
      <c r="V3124"/>
    </row>
    <row r="3125" spans="1:57" x14ac:dyDescent="0.25">
      <c r="A3125" s="3" t="s">
        <v>886</v>
      </c>
      <c r="B3125" s="32">
        <v>41947</v>
      </c>
      <c r="C3125" t="s">
        <v>829</v>
      </c>
      <c r="V3125"/>
    </row>
    <row r="3126" spans="1:57" x14ac:dyDescent="0.25">
      <c r="A3126" s="3" t="s">
        <v>886</v>
      </c>
      <c r="B3126" s="32">
        <v>41964</v>
      </c>
      <c r="C3126" t="s">
        <v>829</v>
      </c>
      <c r="R3126">
        <v>2371.0571319999999</v>
      </c>
      <c r="S3126">
        <v>312.68116780000003</v>
      </c>
      <c r="V3126"/>
      <c r="AG3126">
        <v>197.9097434</v>
      </c>
      <c r="AJ3126">
        <v>4.4780406529999999</v>
      </c>
      <c r="AM3126">
        <v>360.3273044</v>
      </c>
      <c r="AY3126">
        <v>312.68116780000003</v>
      </c>
      <c r="BD3126">
        <v>1500.1389160000001</v>
      </c>
      <c r="BE3126">
        <v>647.22354180000002</v>
      </c>
    </row>
    <row r="3127" spans="1:57" x14ac:dyDescent="0.25">
      <c r="A3127" s="3" t="s">
        <v>886</v>
      </c>
      <c r="B3127" s="32">
        <v>41969</v>
      </c>
      <c r="C3127" t="s">
        <v>829</v>
      </c>
      <c r="V3127"/>
    </row>
    <row r="3128" spans="1:57" x14ac:dyDescent="0.25">
      <c r="A3128" s="3" t="s">
        <v>886</v>
      </c>
      <c r="B3128" s="32">
        <v>41971</v>
      </c>
      <c r="C3128" t="s">
        <v>829</v>
      </c>
      <c r="V3128"/>
    </row>
    <row r="3129" spans="1:57" x14ac:dyDescent="0.25">
      <c r="A3129" s="3" t="s">
        <v>886</v>
      </c>
      <c r="B3129" s="32">
        <v>41984</v>
      </c>
      <c r="C3129" t="s">
        <v>829</v>
      </c>
      <c r="V3129"/>
    </row>
    <row r="3130" spans="1:57" x14ac:dyDescent="0.25">
      <c r="A3130" s="3" t="s">
        <v>886</v>
      </c>
      <c r="B3130" s="32">
        <v>41996</v>
      </c>
      <c r="C3130" t="s">
        <v>829</v>
      </c>
      <c r="V3130"/>
    </row>
    <row r="3131" spans="1:57" x14ac:dyDescent="0.25">
      <c r="A3131" s="3" t="s">
        <v>886</v>
      </c>
      <c r="B3131" s="32">
        <v>42016</v>
      </c>
      <c r="C3131" t="s">
        <v>829</v>
      </c>
      <c r="V3131"/>
    </row>
    <row r="3132" spans="1:57" x14ac:dyDescent="0.25">
      <c r="A3132" s="3" t="s">
        <v>886</v>
      </c>
      <c r="B3132" s="32">
        <v>42024</v>
      </c>
      <c r="C3132" t="s">
        <v>829</v>
      </c>
      <c r="V3132"/>
    </row>
    <row r="3133" spans="1:57" x14ac:dyDescent="0.25">
      <c r="A3133" s="3" t="s">
        <v>886</v>
      </c>
      <c r="B3133" s="32">
        <v>42027</v>
      </c>
      <c r="C3133" t="s">
        <v>829</v>
      </c>
      <c r="R3133">
        <v>2691.5891590000001</v>
      </c>
      <c r="S3133">
        <v>1456.348133</v>
      </c>
      <c r="V3133"/>
      <c r="W3133">
        <v>4.3874744E-2</v>
      </c>
      <c r="Y3133">
        <v>26957.677930000002</v>
      </c>
      <c r="AA3133">
        <v>1019.044354</v>
      </c>
      <c r="AQ3133" t="s">
        <v>925</v>
      </c>
      <c r="AY3133">
        <v>437.3037789</v>
      </c>
      <c r="BD3133">
        <v>940.21599170000002</v>
      </c>
      <c r="BE3133">
        <v>595.42218270000001</v>
      </c>
    </row>
    <row r="3134" spans="1:57" x14ac:dyDescent="0.25">
      <c r="A3134" s="3" t="s">
        <v>887</v>
      </c>
      <c r="B3134" s="32">
        <v>41738</v>
      </c>
      <c r="C3134" t="s">
        <v>829</v>
      </c>
      <c r="V3134"/>
    </row>
    <row r="3135" spans="1:57" x14ac:dyDescent="0.25">
      <c r="A3135" s="3" t="s">
        <v>887</v>
      </c>
      <c r="B3135" s="32">
        <v>41760</v>
      </c>
      <c r="C3135" t="s">
        <v>829</v>
      </c>
      <c r="V3135"/>
    </row>
    <row r="3136" spans="1:57" x14ac:dyDescent="0.25">
      <c r="A3136" s="3" t="s">
        <v>887</v>
      </c>
      <c r="B3136" s="32">
        <v>41768</v>
      </c>
      <c r="C3136" t="s">
        <v>829</v>
      </c>
      <c r="V3136"/>
    </row>
    <row r="3137" spans="1:57" x14ac:dyDescent="0.25">
      <c r="A3137" s="3" t="s">
        <v>887</v>
      </c>
      <c r="B3137" s="32">
        <v>41808</v>
      </c>
      <c r="C3137" t="s">
        <v>829</v>
      </c>
      <c r="V3137"/>
    </row>
    <row r="3138" spans="1:57" x14ac:dyDescent="0.25">
      <c r="A3138" s="3" t="s">
        <v>887</v>
      </c>
      <c r="B3138" s="32">
        <v>41835</v>
      </c>
      <c r="C3138" t="s">
        <v>829</v>
      </c>
      <c r="V3138"/>
    </row>
    <row r="3139" spans="1:57" x14ac:dyDescent="0.25">
      <c r="A3139" s="3" t="s">
        <v>887</v>
      </c>
      <c r="B3139" s="32">
        <v>41855</v>
      </c>
      <c r="C3139" t="s">
        <v>829</v>
      </c>
      <c r="V3139"/>
    </row>
    <row r="3140" spans="1:57" x14ac:dyDescent="0.25">
      <c r="A3140" s="3" t="s">
        <v>887</v>
      </c>
      <c r="B3140" s="32">
        <v>41870</v>
      </c>
      <c r="C3140" t="s">
        <v>829</v>
      </c>
      <c r="V3140"/>
    </row>
    <row r="3141" spans="1:57" x14ac:dyDescent="0.25">
      <c r="A3141" s="3" t="s">
        <v>887</v>
      </c>
      <c r="B3141" s="32">
        <v>41883</v>
      </c>
      <c r="C3141" t="s">
        <v>829</v>
      </c>
      <c r="V3141"/>
    </row>
    <row r="3142" spans="1:57" x14ac:dyDescent="0.25">
      <c r="A3142" s="3" t="s">
        <v>887</v>
      </c>
      <c r="B3142" s="32">
        <v>41891</v>
      </c>
      <c r="C3142" t="s">
        <v>829</v>
      </c>
      <c r="R3142">
        <v>640.86363640000002</v>
      </c>
      <c r="V3142"/>
      <c r="AG3142">
        <v>60.748123890000002</v>
      </c>
      <c r="AJ3142">
        <v>4.5732674749999997</v>
      </c>
      <c r="AM3142">
        <v>285.34190710000001</v>
      </c>
      <c r="BD3142">
        <v>294.77360540000001</v>
      </c>
      <c r="BE3142">
        <v>930.55183039999997</v>
      </c>
    </row>
    <row r="3143" spans="1:57" x14ac:dyDescent="0.25">
      <c r="A3143" s="3" t="s">
        <v>887</v>
      </c>
      <c r="B3143" s="32">
        <v>41908</v>
      </c>
      <c r="C3143" t="s">
        <v>829</v>
      </c>
      <c r="V3143"/>
    </row>
    <row r="3144" spans="1:57" x14ac:dyDescent="0.25">
      <c r="A3144" s="3" t="s">
        <v>887</v>
      </c>
      <c r="B3144" s="32">
        <v>41912</v>
      </c>
      <c r="C3144" t="s">
        <v>829</v>
      </c>
      <c r="V3144"/>
    </row>
    <row r="3145" spans="1:57" x14ac:dyDescent="0.25">
      <c r="A3145" s="3" t="s">
        <v>887</v>
      </c>
      <c r="B3145" s="32">
        <v>41925</v>
      </c>
      <c r="C3145" t="s">
        <v>829</v>
      </c>
      <c r="V3145"/>
    </row>
    <row r="3146" spans="1:57" x14ac:dyDescent="0.25">
      <c r="A3146" s="3" t="s">
        <v>887</v>
      </c>
      <c r="B3146" s="32">
        <v>41947</v>
      </c>
      <c r="C3146" t="s">
        <v>829</v>
      </c>
      <c r="V3146"/>
    </row>
    <row r="3147" spans="1:57" x14ac:dyDescent="0.25">
      <c r="A3147" s="3" t="s">
        <v>887</v>
      </c>
      <c r="B3147" s="32">
        <v>41964</v>
      </c>
      <c r="C3147" t="s">
        <v>829</v>
      </c>
      <c r="V3147"/>
    </row>
    <row r="3148" spans="1:57" x14ac:dyDescent="0.25">
      <c r="A3148" s="3" t="s">
        <v>887</v>
      </c>
      <c r="B3148" s="32">
        <v>41969</v>
      </c>
      <c r="C3148" t="s">
        <v>829</v>
      </c>
      <c r="V3148"/>
    </row>
    <row r="3149" spans="1:57" x14ac:dyDescent="0.25">
      <c r="A3149" s="3" t="s">
        <v>887</v>
      </c>
      <c r="B3149" s="32">
        <v>41971</v>
      </c>
      <c r="C3149" t="s">
        <v>829</v>
      </c>
      <c r="R3149">
        <v>2298.4065169999999</v>
      </c>
      <c r="S3149">
        <v>393.63013519999998</v>
      </c>
      <c r="V3149"/>
      <c r="AG3149">
        <v>57.272572410000002</v>
      </c>
      <c r="AJ3149">
        <v>6.2916969780000001</v>
      </c>
      <c r="AM3149">
        <v>387.08198950000002</v>
      </c>
      <c r="AY3149">
        <v>393.63013519999998</v>
      </c>
      <c r="BD3149">
        <v>1460.4218189999999</v>
      </c>
      <c r="BE3149">
        <v>645.55024360000004</v>
      </c>
    </row>
    <row r="3150" spans="1:57" x14ac:dyDescent="0.25">
      <c r="A3150" s="3" t="s">
        <v>887</v>
      </c>
      <c r="B3150" s="32">
        <v>41984</v>
      </c>
      <c r="C3150" t="s">
        <v>829</v>
      </c>
      <c r="V3150"/>
    </row>
    <row r="3151" spans="1:57" x14ac:dyDescent="0.25">
      <c r="A3151" s="3" t="s">
        <v>887</v>
      </c>
      <c r="B3151" s="32">
        <v>41996</v>
      </c>
      <c r="C3151" t="s">
        <v>829</v>
      </c>
      <c r="V3151"/>
    </row>
    <row r="3152" spans="1:57" x14ac:dyDescent="0.25">
      <c r="A3152" s="3" t="s">
        <v>887</v>
      </c>
      <c r="B3152" s="32">
        <v>42016</v>
      </c>
      <c r="C3152" t="s">
        <v>829</v>
      </c>
      <c r="V3152"/>
    </row>
    <row r="3153" spans="1:57" x14ac:dyDescent="0.25">
      <c r="A3153" s="3" t="s">
        <v>887</v>
      </c>
      <c r="B3153" s="32">
        <v>42024</v>
      </c>
      <c r="C3153" t="s">
        <v>829</v>
      </c>
      <c r="V3153"/>
    </row>
    <row r="3154" spans="1:57" x14ac:dyDescent="0.25">
      <c r="A3154" s="3" t="s">
        <v>887</v>
      </c>
      <c r="B3154" s="32">
        <v>42027</v>
      </c>
      <c r="C3154" t="s">
        <v>829</v>
      </c>
      <c r="R3154">
        <v>3015.5377859999999</v>
      </c>
      <c r="S3154">
        <v>1751.946418</v>
      </c>
      <c r="V3154"/>
      <c r="W3154">
        <v>4.2867982999999998E-2</v>
      </c>
      <c r="Y3154">
        <v>32998.349139999998</v>
      </c>
      <c r="AA3154">
        <v>1215.2531879999999</v>
      </c>
      <c r="AQ3154" t="s">
        <v>925</v>
      </c>
      <c r="AY3154">
        <v>536.69323020000002</v>
      </c>
      <c r="BD3154">
        <v>935.41681940000001</v>
      </c>
      <c r="BE3154">
        <v>646.7065116</v>
      </c>
    </row>
    <row r="3155" spans="1:57" x14ac:dyDescent="0.25">
      <c r="A3155" s="3" t="s">
        <v>888</v>
      </c>
      <c r="B3155" s="32">
        <v>41760</v>
      </c>
      <c r="C3155" t="s">
        <v>829</v>
      </c>
      <c r="V3155"/>
    </row>
    <row r="3156" spans="1:57" x14ac:dyDescent="0.25">
      <c r="A3156" s="3" t="s">
        <v>888</v>
      </c>
      <c r="B3156" s="32">
        <v>41768</v>
      </c>
      <c r="C3156" t="s">
        <v>829</v>
      </c>
      <c r="V3156"/>
    </row>
    <row r="3157" spans="1:57" x14ac:dyDescent="0.25">
      <c r="A3157" s="3" t="s">
        <v>888</v>
      </c>
      <c r="B3157" s="32">
        <v>41808</v>
      </c>
      <c r="C3157" t="s">
        <v>829</v>
      </c>
      <c r="V3157"/>
    </row>
    <row r="3158" spans="1:57" x14ac:dyDescent="0.25">
      <c r="A3158" s="3" t="s">
        <v>888</v>
      </c>
      <c r="B3158" s="32">
        <v>41835</v>
      </c>
      <c r="C3158" t="s">
        <v>829</v>
      </c>
      <c r="V3158"/>
    </row>
    <row r="3159" spans="1:57" x14ac:dyDescent="0.25">
      <c r="A3159" s="3" t="s">
        <v>888</v>
      </c>
      <c r="B3159" s="32">
        <v>41855</v>
      </c>
      <c r="C3159" t="s">
        <v>829</v>
      </c>
      <c r="V3159"/>
    </row>
    <row r="3160" spans="1:57" x14ac:dyDescent="0.25">
      <c r="A3160" s="3" t="s">
        <v>888</v>
      </c>
      <c r="B3160" s="32">
        <v>41870</v>
      </c>
      <c r="C3160" t="s">
        <v>829</v>
      </c>
      <c r="V3160"/>
    </row>
    <row r="3161" spans="1:57" x14ac:dyDescent="0.25">
      <c r="A3161" s="3" t="s">
        <v>888</v>
      </c>
      <c r="B3161" s="32">
        <v>41883</v>
      </c>
      <c r="C3161" t="s">
        <v>829</v>
      </c>
      <c r="V3161"/>
    </row>
    <row r="3162" spans="1:57" x14ac:dyDescent="0.25">
      <c r="A3162" s="3" t="s">
        <v>888</v>
      </c>
      <c r="B3162" s="32">
        <v>41891</v>
      </c>
      <c r="C3162" t="s">
        <v>829</v>
      </c>
      <c r="V3162"/>
    </row>
    <row r="3163" spans="1:57" x14ac:dyDescent="0.25">
      <c r="A3163" s="3" t="s">
        <v>888</v>
      </c>
      <c r="B3163" s="32">
        <v>41908</v>
      </c>
      <c r="C3163" t="s">
        <v>829</v>
      </c>
      <c r="V3163"/>
    </row>
    <row r="3164" spans="1:57" x14ac:dyDescent="0.25">
      <c r="A3164" s="3" t="s">
        <v>888</v>
      </c>
      <c r="B3164" s="32">
        <v>41912</v>
      </c>
      <c r="C3164" t="s">
        <v>829</v>
      </c>
      <c r="R3164">
        <v>429.69696970000001</v>
      </c>
      <c r="V3164"/>
      <c r="AG3164">
        <v>34.920665409999998</v>
      </c>
      <c r="AJ3164">
        <v>2.8740609500000001</v>
      </c>
      <c r="AM3164">
        <v>212.5628548</v>
      </c>
      <c r="BD3164">
        <v>182.2134495</v>
      </c>
      <c r="BE3164">
        <v>840.61667720000003</v>
      </c>
    </row>
    <row r="3165" spans="1:57" x14ac:dyDescent="0.25">
      <c r="A3165" s="3" t="s">
        <v>888</v>
      </c>
      <c r="B3165" s="32">
        <v>41925</v>
      </c>
      <c r="C3165" t="s">
        <v>829</v>
      </c>
      <c r="V3165"/>
    </row>
    <row r="3166" spans="1:57" x14ac:dyDescent="0.25">
      <c r="A3166" s="3" t="s">
        <v>888</v>
      </c>
      <c r="B3166" s="32">
        <v>41947</v>
      </c>
      <c r="C3166" t="s">
        <v>829</v>
      </c>
      <c r="V3166"/>
    </row>
    <row r="3167" spans="1:57" x14ac:dyDescent="0.25">
      <c r="A3167" s="3" t="s">
        <v>888</v>
      </c>
      <c r="B3167" s="32">
        <v>41964</v>
      </c>
      <c r="C3167" t="s">
        <v>829</v>
      </c>
      <c r="V3167"/>
    </row>
    <row r="3168" spans="1:57" x14ac:dyDescent="0.25">
      <c r="A3168" s="3" t="s">
        <v>888</v>
      </c>
      <c r="B3168" s="32">
        <v>41969</v>
      </c>
      <c r="C3168" t="s">
        <v>829</v>
      </c>
      <c r="V3168"/>
    </row>
    <row r="3169" spans="1:57" x14ac:dyDescent="0.25">
      <c r="A3169" s="3" t="s">
        <v>888</v>
      </c>
      <c r="B3169" s="32">
        <v>41971</v>
      </c>
      <c r="C3169" t="s">
        <v>829</v>
      </c>
      <c r="R3169">
        <v>1998.7773970000001</v>
      </c>
      <c r="S3169">
        <v>343.52555790000002</v>
      </c>
      <c r="V3169"/>
      <c r="AG3169">
        <v>51.553299920000001</v>
      </c>
      <c r="AJ3169">
        <v>6.4288101329999998</v>
      </c>
      <c r="AM3169">
        <v>388.89287860000002</v>
      </c>
      <c r="AY3169">
        <v>343.52555790000002</v>
      </c>
      <c r="BD3169">
        <v>1214.8056610000001</v>
      </c>
      <c r="BE3169">
        <v>664.14297750000003</v>
      </c>
    </row>
    <row r="3170" spans="1:57" x14ac:dyDescent="0.25">
      <c r="A3170" s="3" t="s">
        <v>888</v>
      </c>
      <c r="B3170" s="32">
        <v>41984</v>
      </c>
      <c r="C3170" t="s">
        <v>829</v>
      </c>
      <c r="V3170"/>
    </row>
    <row r="3171" spans="1:57" x14ac:dyDescent="0.25">
      <c r="A3171" s="3" t="s">
        <v>888</v>
      </c>
      <c r="B3171" s="32">
        <v>41996</v>
      </c>
      <c r="C3171" t="s">
        <v>829</v>
      </c>
      <c r="V3171"/>
    </row>
    <row r="3172" spans="1:57" x14ac:dyDescent="0.25">
      <c r="A3172" s="3" t="s">
        <v>888</v>
      </c>
      <c r="B3172" s="32">
        <v>42016</v>
      </c>
      <c r="C3172" t="s">
        <v>829</v>
      </c>
      <c r="V3172"/>
    </row>
    <row r="3173" spans="1:57" x14ac:dyDescent="0.25">
      <c r="A3173" s="3" t="s">
        <v>888</v>
      </c>
      <c r="B3173" s="32">
        <v>42024</v>
      </c>
      <c r="C3173" t="s">
        <v>829</v>
      </c>
      <c r="V3173"/>
    </row>
    <row r="3174" spans="1:57" x14ac:dyDescent="0.25">
      <c r="A3174" s="3" t="s">
        <v>888</v>
      </c>
      <c r="B3174" s="32">
        <v>42037</v>
      </c>
      <c r="C3174" t="s">
        <v>829</v>
      </c>
      <c r="R3174">
        <v>3067.1805169999998</v>
      </c>
      <c r="S3174">
        <v>1839.1172180000001</v>
      </c>
      <c r="V3174"/>
      <c r="W3174">
        <v>4.1937158000000002E-2</v>
      </c>
      <c r="Y3174">
        <v>34981.613590000001</v>
      </c>
      <c r="AA3174">
        <v>1262.758572</v>
      </c>
      <c r="AQ3174" t="s">
        <v>925</v>
      </c>
      <c r="AY3174">
        <v>576.3586464</v>
      </c>
      <c r="BD3174">
        <v>966.0769841</v>
      </c>
      <c r="BE3174">
        <v>632.93122770000002</v>
      </c>
    </row>
    <row r="3175" spans="1:57" x14ac:dyDescent="0.25">
      <c r="A3175" s="3" t="s">
        <v>738</v>
      </c>
      <c r="B3175" s="32">
        <v>41709</v>
      </c>
      <c r="C3175" t="s">
        <v>829</v>
      </c>
      <c r="V3175"/>
      <c r="AB3175">
        <v>2.9</v>
      </c>
      <c r="AI3175">
        <v>1.3</v>
      </c>
      <c r="AU3175">
        <v>12</v>
      </c>
    </row>
    <row r="3176" spans="1:57" x14ac:dyDescent="0.25">
      <c r="A3176" s="3" t="s">
        <v>738</v>
      </c>
      <c r="B3176" s="32">
        <v>41710</v>
      </c>
      <c r="C3176" t="s">
        <v>829</v>
      </c>
      <c r="V3176"/>
    </row>
    <row r="3177" spans="1:57" x14ac:dyDescent="0.25">
      <c r="A3177" s="3" t="s">
        <v>738</v>
      </c>
      <c r="B3177" s="32">
        <v>41722</v>
      </c>
      <c r="C3177" t="s">
        <v>829</v>
      </c>
      <c r="V3177"/>
      <c r="AB3177">
        <v>5</v>
      </c>
      <c r="AC3177">
        <v>0.26328512599999998</v>
      </c>
      <c r="AI3177">
        <v>4</v>
      </c>
      <c r="AU3177">
        <v>22</v>
      </c>
    </row>
    <row r="3178" spans="1:57" x14ac:dyDescent="0.25">
      <c r="A3178" s="3" t="s">
        <v>738</v>
      </c>
      <c r="B3178" s="32">
        <v>41731</v>
      </c>
      <c r="C3178" t="s">
        <v>829</v>
      </c>
      <c r="V3178"/>
      <c r="AB3178">
        <v>6.9</v>
      </c>
      <c r="AC3178">
        <v>0.68744451200000001</v>
      </c>
      <c r="AI3178">
        <v>4.95</v>
      </c>
      <c r="AU3178">
        <v>24.25</v>
      </c>
    </row>
    <row r="3179" spans="1:57" x14ac:dyDescent="0.25">
      <c r="A3179" s="3" t="s">
        <v>738</v>
      </c>
      <c r="B3179" s="32">
        <v>41738</v>
      </c>
      <c r="C3179" t="s">
        <v>829</v>
      </c>
      <c r="V3179"/>
      <c r="AB3179">
        <v>7.45</v>
      </c>
      <c r="AI3179">
        <v>6</v>
      </c>
      <c r="AU3179">
        <v>25.75</v>
      </c>
    </row>
    <row r="3180" spans="1:57" x14ac:dyDescent="0.25">
      <c r="A3180" s="3" t="s">
        <v>738</v>
      </c>
      <c r="B3180" s="32">
        <v>41745</v>
      </c>
      <c r="C3180" t="s">
        <v>829</v>
      </c>
      <c r="V3180"/>
      <c r="AB3180">
        <v>8.0500000000000007</v>
      </c>
      <c r="AI3180">
        <v>6.9</v>
      </c>
      <c r="AU3180">
        <v>28.25</v>
      </c>
    </row>
    <row r="3181" spans="1:57" x14ac:dyDescent="0.25">
      <c r="A3181" s="3" t="s">
        <v>738</v>
      </c>
      <c r="B3181" s="32">
        <v>41760</v>
      </c>
      <c r="C3181" t="s">
        <v>829</v>
      </c>
      <c r="V3181"/>
      <c r="AB3181">
        <v>8.8666666670000005</v>
      </c>
      <c r="AI3181">
        <v>7.8666666669999996</v>
      </c>
      <c r="AU3181">
        <v>26</v>
      </c>
    </row>
    <row r="3182" spans="1:57" x14ac:dyDescent="0.25">
      <c r="A3182" s="3" t="s">
        <v>738</v>
      </c>
      <c r="B3182" s="32">
        <v>41768</v>
      </c>
      <c r="C3182" t="s">
        <v>829</v>
      </c>
      <c r="V3182"/>
      <c r="AB3182">
        <v>9.6666666669999994</v>
      </c>
      <c r="AI3182">
        <v>8.5</v>
      </c>
      <c r="AU3182">
        <v>24.75</v>
      </c>
    </row>
    <row r="3183" spans="1:57" x14ac:dyDescent="0.25">
      <c r="A3183" s="3" t="s">
        <v>738</v>
      </c>
      <c r="B3183" s="32">
        <v>41788</v>
      </c>
      <c r="C3183" t="s">
        <v>829</v>
      </c>
      <c r="V3183"/>
      <c r="AB3183">
        <v>10.6875</v>
      </c>
      <c r="AH3183">
        <v>7.1875</v>
      </c>
      <c r="AI3183">
        <v>9.6875</v>
      </c>
      <c r="AU3183">
        <v>30.5</v>
      </c>
    </row>
    <row r="3184" spans="1:57" x14ac:dyDescent="0.25">
      <c r="A3184" s="3" t="s">
        <v>738</v>
      </c>
      <c r="B3184" s="32">
        <v>41806</v>
      </c>
      <c r="C3184" t="s">
        <v>829</v>
      </c>
      <c r="V3184"/>
      <c r="AB3184">
        <v>11.3125</v>
      </c>
      <c r="AH3184">
        <v>8.875</v>
      </c>
      <c r="AI3184">
        <v>10.3125</v>
      </c>
      <c r="AU3184">
        <v>31</v>
      </c>
    </row>
    <row r="3185" spans="1:57" x14ac:dyDescent="0.25">
      <c r="A3185" s="3" t="s">
        <v>738</v>
      </c>
      <c r="B3185" s="32">
        <v>41808</v>
      </c>
      <c r="C3185" t="s">
        <v>829</v>
      </c>
      <c r="V3185"/>
    </row>
    <row r="3186" spans="1:57" x14ac:dyDescent="0.25">
      <c r="A3186" s="3" t="s">
        <v>738</v>
      </c>
      <c r="B3186" s="32">
        <v>41835</v>
      </c>
      <c r="C3186" t="s">
        <v>829</v>
      </c>
      <c r="V3186"/>
      <c r="AB3186">
        <v>12.33333333</v>
      </c>
      <c r="AH3186">
        <v>9.3333333330000006</v>
      </c>
      <c r="AI3186">
        <v>11.06666667</v>
      </c>
      <c r="AU3186">
        <v>31.75</v>
      </c>
    </row>
    <row r="3187" spans="1:57" x14ac:dyDescent="0.25">
      <c r="A3187" s="3" t="s">
        <v>738</v>
      </c>
      <c r="B3187" s="32">
        <v>41844</v>
      </c>
      <c r="C3187" t="s">
        <v>829</v>
      </c>
      <c r="R3187">
        <v>527.86363640000002</v>
      </c>
      <c r="V3187"/>
      <c r="AG3187">
        <v>178.91721250000001</v>
      </c>
      <c r="AJ3187">
        <v>2.6340206610000001</v>
      </c>
      <c r="AM3187">
        <v>183.0189968</v>
      </c>
      <c r="BD3187">
        <v>165.92742699999999</v>
      </c>
      <c r="BE3187">
        <v>850.29103220000002</v>
      </c>
    </row>
    <row r="3188" spans="1:57" x14ac:dyDescent="0.25">
      <c r="A3188" s="3" t="s">
        <v>738</v>
      </c>
      <c r="B3188" s="32">
        <v>41855</v>
      </c>
      <c r="C3188" t="s">
        <v>829</v>
      </c>
      <c r="V3188"/>
      <c r="AB3188">
        <v>13.266666669999999</v>
      </c>
      <c r="AH3188">
        <v>10.06666667</v>
      </c>
      <c r="AI3188">
        <v>12.06666667</v>
      </c>
      <c r="AU3188">
        <v>32</v>
      </c>
    </row>
    <row r="3189" spans="1:57" x14ac:dyDescent="0.25">
      <c r="A3189" s="3" t="s">
        <v>738</v>
      </c>
      <c r="B3189" s="32">
        <v>41870</v>
      </c>
      <c r="C3189" t="s">
        <v>829</v>
      </c>
      <c r="V3189"/>
    </row>
    <row r="3190" spans="1:57" x14ac:dyDescent="0.25">
      <c r="A3190" s="3" t="s">
        <v>738</v>
      </c>
      <c r="B3190" s="32">
        <v>41883</v>
      </c>
      <c r="C3190" t="s">
        <v>829</v>
      </c>
      <c r="V3190"/>
      <c r="AB3190">
        <v>14.33333333</v>
      </c>
      <c r="AH3190">
        <v>10.66666667</v>
      </c>
      <c r="AI3190">
        <v>13.266666669999999</v>
      </c>
      <c r="AU3190">
        <v>32</v>
      </c>
    </row>
    <row r="3191" spans="1:57" x14ac:dyDescent="0.25">
      <c r="A3191" s="3" t="s">
        <v>738</v>
      </c>
      <c r="B3191" s="32">
        <v>41891</v>
      </c>
      <c r="C3191" t="s">
        <v>829</v>
      </c>
      <c r="V3191"/>
    </row>
    <row r="3192" spans="1:57" x14ac:dyDescent="0.25">
      <c r="A3192" s="3" t="s">
        <v>738</v>
      </c>
      <c r="B3192" s="32">
        <v>41908</v>
      </c>
      <c r="C3192" t="s">
        <v>829</v>
      </c>
      <c r="V3192"/>
      <c r="AB3192">
        <v>15.866666670000001</v>
      </c>
      <c r="AH3192">
        <v>11.866666670000001</v>
      </c>
      <c r="AI3192">
        <v>14.46666667</v>
      </c>
      <c r="AU3192">
        <v>33</v>
      </c>
    </row>
    <row r="3193" spans="1:57" x14ac:dyDescent="0.25">
      <c r="A3193" s="3" t="s">
        <v>738</v>
      </c>
      <c r="B3193" s="32">
        <v>41912</v>
      </c>
      <c r="C3193" t="s">
        <v>829</v>
      </c>
      <c r="V3193"/>
    </row>
    <row r="3194" spans="1:57" x14ac:dyDescent="0.25">
      <c r="A3194" s="3" t="s">
        <v>738</v>
      </c>
      <c r="B3194" s="32">
        <v>41925</v>
      </c>
      <c r="C3194" t="s">
        <v>829</v>
      </c>
      <c r="V3194"/>
      <c r="AB3194">
        <v>16.666666670000001</v>
      </c>
      <c r="AH3194">
        <v>12.33333333</v>
      </c>
      <c r="AI3194">
        <v>15.33333333</v>
      </c>
      <c r="AU3194">
        <v>33.75</v>
      </c>
    </row>
    <row r="3195" spans="1:57" x14ac:dyDescent="0.25">
      <c r="A3195" s="3" t="s">
        <v>738</v>
      </c>
      <c r="B3195" s="32">
        <v>41947</v>
      </c>
      <c r="C3195" t="s">
        <v>829</v>
      </c>
      <c r="V3195"/>
      <c r="AB3195">
        <v>17.333333329999999</v>
      </c>
      <c r="AH3195">
        <v>12.46666667</v>
      </c>
      <c r="AI3195">
        <v>17.266666669999999</v>
      </c>
      <c r="AU3195">
        <v>46.5</v>
      </c>
    </row>
    <row r="3196" spans="1:57" x14ac:dyDescent="0.25">
      <c r="A3196" s="3" t="s">
        <v>738</v>
      </c>
      <c r="B3196" s="32">
        <v>41964</v>
      </c>
      <c r="C3196" t="s">
        <v>829</v>
      </c>
      <c r="R3196">
        <v>2261.866325</v>
      </c>
      <c r="S3196">
        <v>290.26863029999998</v>
      </c>
      <c r="V3196"/>
      <c r="AG3196">
        <v>201.25032780000001</v>
      </c>
      <c r="AJ3196">
        <v>3.5885695759999998</v>
      </c>
      <c r="AM3196">
        <v>316.21153399999997</v>
      </c>
      <c r="AY3196">
        <v>290.26863029999998</v>
      </c>
      <c r="BD3196">
        <v>1454.135833</v>
      </c>
      <c r="BE3196">
        <v>622.14804930000003</v>
      </c>
    </row>
    <row r="3197" spans="1:57" x14ac:dyDescent="0.25">
      <c r="A3197" s="3" t="s">
        <v>738</v>
      </c>
      <c r="B3197" s="32">
        <v>41969</v>
      </c>
      <c r="C3197" t="s">
        <v>829</v>
      </c>
      <c r="V3197"/>
      <c r="AB3197">
        <v>17.333333329999999</v>
      </c>
      <c r="AH3197">
        <v>12.6</v>
      </c>
      <c r="AI3197">
        <v>17.333333329999999</v>
      </c>
      <c r="AU3197">
        <v>70.424999999999997</v>
      </c>
    </row>
    <row r="3198" spans="1:57" x14ac:dyDescent="0.25">
      <c r="A3198" s="3" t="s">
        <v>738</v>
      </c>
      <c r="B3198" s="32">
        <v>41971</v>
      </c>
      <c r="C3198" t="s">
        <v>829</v>
      </c>
      <c r="V3198"/>
    </row>
    <row r="3199" spans="1:57" x14ac:dyDescent="0.25">
      <c r="A3199" s="3" t="s">
        <v>738</v>
      </c>
      <c r="B3199" s="32">
        <v>41984</v>
      </c>
      <c r="C3199" t="s">
        <v>829</v>
      </c>
      <c r="V3199"/>
      <c r="AB3199">
        <v>17.333333329999999</v>
      </c>
      <c r="AH3199">
        <v>12.733333330000001</v>
      </c>
      <c r="AI3199">
        <v>17.333333329999999</v>
      </c>
      <c r="AU3199">
        <v>81</v>
      </c>
    </row>
    <row r="3200" spans="1:57" x14ac:dyDescent="0.25">
      <c r="A3200" s="3" t="s">
        <v>738</v>
      </c>
      <c r="B3200" s="32">
        <v>41996</v>
      </c>
      <c r="C3200" t="s">
        <v>829</v>
      </c>
      <c r="V3200"/>
      <c r="AB3200">
        <v>17.333333329999999</v>
      </c>
      <c r="AH3200">
        <v>13.133333329999999</v>
      </c>
      <c r="AI3200">
        <v>17.333333329999999</v>
      </c>
      <c r="AU3200">
        <v>82</v>
      </c>
    </row>
    <row r="3201" spans="1:57" x14ac:dyDescent="0.25">
      <c r="A3201" s="3" t="s">
        <v>738</v>
      </c>
      <c r="B3201" s="32">
        <v>42016</v>
      </c>
      <c r="C3201" t="s">
        <v>829</v>
      </c>
      <c r="V3201"/>
      <c r="AB3201">
        <v>17.333333329999999</v>
      </c>
      <c r="AH3201">
        <v>17.333333329999999</v>
      </c>
      <c r="AI3201">
        <v>17.333333329999999</v>
      </c>
      <c r="AU3201">
        <v>87</v>
      </c>
    </row>
    <row r="3202" spans="1:57" x14ac:dyDescent="0.25">
      <c r="A3202" s="3" t="s">
        <v>738</v>
      </c>
      <c r="B3202" s="32">
        <v>42024</v>
      </c>
      <c r="C3202" t="s">
        <v>829</v>
      </c>
      <c r="V3202"/>
      <c r="AB3202">
        <v>17.333333329999999</v>
      </c>
      <c r="AH3202">
        <v>17.333333329999999</v>
      </c>
      <c r="AI3202">
        <v>17.333333329999999</v>
      </c>
      <c r="AU3202">
        <v>92</v>
      </c>
    </row>
    <row r="3203" spans="1:57" x14ac:dyDescent="0.25">
      <c r="A3203" s="3" t="s">
        <v>738</v>
      </c>
      <c r="B3203" s="32">
        <v>42027</v>
      </c>
      <c r="C3203" t="s">
        <v>829</v>
      </c>
      <c r="R3203">
        <v>3021.214172</v>
      </c>
      <c r="S3203">
        <v>1581.1031869999999</v>
      </c>
      <c r="V3203"/>
      <c r="W3203">
        <v>4.1457581E-2</v>
      </c>
      <c r="Y3203">
        <v>29651.433410000001</v>
      </c>
      <c r="AA3203">
        <v>1060.152012</v>
      </c>
      <c r="AQ3203" t="s">
        <v>925</v>
      </c>
      <c r="AY3203">
        <v>520.95117560000006</v>
      </c>
      <c r="BD3203">
        <v>1114.6496910000001</v>
      </c>
      <c r="BE3203">
        <v>640.80285830000003</v>
      </c>
    </row>
    <row r="3204" spans="1:57" x14ac:dyDescent="0.25">
      <c r="A3204" s="3" t="s">
        <v>739</v>
      </c>
      <c r="B3204" s="32">
        <v>41722</v>
      </c>
      <c r="C3204" t="s">
        <v>829</v>
      </c>
      <c r="V3204"/>
      <c r="AB3204">
        <v>2</v>
      </c>
      <c r="AI3204">
        <v>1</v>
      </c>
      <c r="AU3204">
        <v>12</v>
      </c>
    </row>
    <row r="3205" spans="1:57" x14ac:dyDescent="0.25">
      <c r="A3205" s="3" t="s">
        <v>739</v>
      </c>
      <c r="B3205" s="32">
        <v>41731</v>
      </c>
      <c r="C3205" t="s">
        <v>829</v>
      </c>
      <c r="V3205"/>
      <c r="AB3205">
        <v>3.9</v>
      </c>
      <c r="AC3205">
        <v>0.19532469099999999</v>
      </c>
      <c r="AI3205">
        <v>1.95</v>
      </c>
      <c r="AU3205">
        <v>15</v>
      </c>
    </row>
    <row r="3206" spans="1:57" x14ac:dyDescent="0.25">
      <c r="A3206" s="3" t="s">
        <v>739</v>
      </c>
      <c r="B3206" s="32">
        <v>41738</v>
      </c>
      <c r="C3206" t="s">
        <v>829</v>
      </c>
      <c r="V3206"/>
      <c r="AB3206">
        <v>5</v>
      </c>
      <c r="AI3206">
        <v>3.35</v>
      </c>
      <c r="AU3206">
        <v>22</v>
      </c>
    </row>
    <row r="3207" spans="1:57" x14ac:dyDescent="0.25">
      <c r="A3207" s="3" t="s">
        <v>739</v>
      </c>
      <c r="B3207" s="32">
        <v>41745</v>
      </c>
      <c r="C3207" t="s">
        <v>829</v>
      </c>
      <c r="V3207"/>
      <c r="AB3207">
        <v>5.9</v>
      </c>
      <c r="AI3207">
        <v>4</v>
      </c>
      <c r="AU3207">
        <v>23.25</v>
      </c>
    </row>
    <row r="3208" spans="1:57" x14ac:dyDescent="0.25">
      <c r="A3208" s="3" t="s">
        <v>739</v>
      </c>
      <c r="B3208" s="32">
        <v>41760</v>
      </c>
      <c r="C3208" t="s">
        <v>829</v>
      </c>
      <c r="V3208"/>
      <c r="AB3208">
        <v>7</v>
      </c>
      <c r="AI3208">
        <v>5.9333333330000002</v>
      </c>
      <c r="AU3208">
        <v>25.333333329999999</v>
      </c>
    </row>
    <row r="3209" spans="1:57" x14ac:dyDescent="0.25">
      <c r="A3209" s="3" t="s">
        <v>739</v>
      </c>
      <c r="B3209" s="32">
        <v>41768</v>
      </c>
      <c r="C3209" t="s">
        <v>829</v>
      </c>
      <c r="V3209"/>
      <c r="AB3209">
        <v>7.5789473679999997</v>
      </c>
      <c r="AI3209">
        <v>6.2105263160000002</v>
      </c>
      <c r="AU3209">
        <v>23.75</v>
      </c>
    </row>
    <row r="3210" spans="1:57" x14ac:dyDescent="0.25">
      <c r="A3210" s="3" t="s">
        <v>739</v>
      </c>
      <c r="B3210" s="32">
        <v>41788</v>
      </c>
      <c r="C3210" t="s">
        <v>829</v>
      </c>
      <c r="V3210"/>
      <c r="AB3210">
        <v>8.8421052630000005</v>
      </c>
      <c r="AH3210">
        <v>4.8947368420000004</v>
      </c>
      <c r="AI3210">
        <v>7.736842105</v>
      </c>
      <c r="AU3210">
        <v>24.5</v>
      </c>
    </row>
    <row r="3211" spans="1:57" x14ac:dyDescent="0.25">
      <c r="A3211" s="3" t="s">
        <v>739</v>
      </c>
      <c r="B3211" s="32">
        <v>41806</v>
      </c>
      <c r="C3211" t="s">
        <v>829</v>
      </c>
      <c r="V3211"/>
      <c r="AB3211">
        <v>9.1578947369999995</v>
      </c>
      <c r="AH3211">
        <v>6.1052631579999996</v>
      </c>
      <c r="AI3211">
        <v>8.1052631579999996</v>
      </c>
      <c r="AU3211">
        <v>30</v>
      </c>
    </row>
    <row r="3212" spans="1:57" x14ac:dyDescent="0.25">
      <c r="A3212" s="3" t="s">
        <v>739</v>
      </c>
      <c r="B3212" s="32">
        <v>41808</v>
      </c>
      <c r="C3212" t="s">
        <v>829</v>
      </c>
      <c r="V3212"/>
    </row>
    <row r="3213" spans="1:57" x14ac:dyDescent="0.25">
      <c r="A3213" s="3" t="s">
        <v>739</v>
      </c>
      <c r="B3213" s="32">
        <v>41835</v>
      </c>
      <c r="C3213" t="s">
        <v>829</v>
      </c>
      <c r="V3213"/>
      <c r="AB3213">
        <v>10</v>
      </c>
      <c r="AH3213">
        <v>7</v>
      </c>
      <c r="AI3213">
        <v>9</v>
      </c>
      <c r="AU3213">
        <v>31</v>
      </c>
    </row>
    <row r="3214" spans="1:57" x14ac:dyDescent="0.25">
      <c r="A3214" s="3" t="s">
        <v>739</v>
      </c>
      <c r="B3214" s="32">
        <v>41855</v>
      </c>
      <c r="C3214" t="s">
        <v>829</v>
      </c>
      <c r="V3214"/>
      <c r="AB3214">
        <v>11</v>
      </c>
      <c r="AH3214">
        <v>7.8947368420000004</v>
      </c>
      <c r="AI3214">
        <v>9.8947368420000004</v>
      </c>
      <c r="AU3214">
        <v>31</v>
      </c>
    </row>
    <row r="3215" spans="1:57" x14ac:dyDescent="0.25">
      <c r="A3215" s="3" t="s">
        <v>739</v>
      </c>
      <c r="B3215" s="32">
        <v>41870</v>
      </c>
      <c r="C3215" t="s">
        <v>829</v>
      </c>
      <c r="R3215">
        <v>589.90909090000002</v>
      </c>
      <c r="V3215"/>
      <c r="AG3215">
        <v>195.26411630000001</v>
      </c>
      <c r="AJ3215">
        <v>3.5578963880000001</v>
      </c>
      <c r="AM3215">
        <v>238.96730350000001</v>
      </c>
      <c r="BD3215">
        <v>155.6776711</v>
      </c>
      <c r="BE3215">
        <v>952.60174380000001</v>
      </c>
    </row>
    <row r="3216" spans="1:57" x14ac:dyDescent="0.25">
      <c r="A3216" s="3" t="s">
        <v>739</v>
      </c>
      <c r="B3216" s="32">
        <v>41883</v>
      </c>
      <c r="C3216" t="s">
        <v>829</v>
      </c>
      <c r="V3216"/>
      <c r="AB3216">
        <v>12</v>
      </c>
      <c r="AH3216">
        <v>8.9473684210000002</v>
      </c>
      <c r="AI3216">
        <v>11</v>
      </c>
      <c r="AU3216">
        <v>32</v>
      </c>
    </row>
    <row r="3217" spans="1:57" x14ac:dyDescent="0.25">
      <c r="A3217" s="3" t="s">
        <v>739</v>
      </c>
      <c r="B3217" s="32">
        <v>41891</v>
      </c>
      <c r="C3217" t="s">
        <v>829</v>
      </c>
      <c r="V3217"/>
    </row>
    <row r="3218" spans="1:57" x14ac:dyDescent="0.25">
      <c r="A3218" s="3" t="s">
        <v>739</v>
      </c>
      <c r="B3218" s="32">
        <v>41908</v>
      </c>
      <c r="C3218" t="s">
        <v>829</v>
      </c>
      <c r="V3218"/>
      <c r="AB3218">
        <v>13.73684211</v>
      </c>
      <c r="AH3218">
        <v>10</v>
      </c>
      <c r="AI3218">
        <v>12.31578947</v>
      </c>
      <c r="AU3218">
        <v>33</v>
      </c>
    </row>
    <row r="3219" spans="1:57" x14ac:dyDescent="0.25">
      <c r="A3219" s="3" t="s">
        <v>739</v>
      </c>
      <c r="B3219" s="32">
        <v>41912</v>
      </c>
      <c r="C3219" t="s">
        <v>829</v>
      </c>
      <c r="V3219"/>
    </row>
    <row r="3220" spans="1:57" x14ac:dyDescent="0.25">
      <c r="A3220" s="3" t="s">
        <v>739</v>
      </c>
      <c r="B3220" s="32">
        <v>41925</v>
      </c>
      <c r="C3220" t="s">
        <v>829</v>
      </c>
      <c r="V3220"/>
      <c r="AB3220">
        <v>14.57894737</v>
      </c>
      <c r="AH3220">
        <v>10.31578947</v>
      </c>
      <c r="AI3220">
        <v>13.15789474</v>
      </c>
      <c r="AU3220">
        <v>33.25</v>
      </c>
    </row>
    <row r="3221" spans="1:57" x14ac:dyDescent="0.25">
      <c r="A3221" s="3" t="s">
        <v>739</v>
      </c>
      <c r="B3221" s="32">
        <v>41947</v>
      </c>
      <c r="C3221" t="s">
        <v>829</v>
      </c>
      <c r="V3221"/>
      <c r="AB3221">
        <v>15.277777779999999</v>
      </c>
      <c r="AH3221">
        <v>10.61111111</v>
      </c>
      <c r="AI3221">
        <v>15.222222220000001</v>
      </c>
      <c r="AU3221">
        <v>45</v>
      </c>
    </row>
    <row r="3222" spans="1:57" x14ac:dyDescent="0.25">
      <c r="A3222" s="3" t="s">
        <v>739</v>
      </c>
      <c r="B3222" s="32">
        <v>41964</v>
      </c>
      <c r="C3222" t="s">
        <v>829</v>
      </c>
      <c r="R3222">
        <v>2391.968531</v>
      </c>
      <c r="S3222">
        <v>305.99704250000002</v>
      </c>
      <c r="V3222"/>
      <c r="AG3222">
        <v>204.79173040000001</v>
      </c>
      <c r="AJ3222">
        <v>4.4381877269999999</v>
      </c>
      <c r="AM3222">
        <v>353.14785929999999</v>
      </c>
      <c r="AY3222">
        <v>305.99704250000002</v>
      </c>
      <c r="BD3222">
        <v>1528.0318990000001</v>
      </c>
      <c r="BE3222">
        <v>727.65341909999995</v>
      </c>
    </row>
    <row r="3223" spans="1:57" x14ac:dyDescent="0.25">
      <c r="A3223" s="3" t="s">
        <v>739</v>
      </c>
      <c r="B3223" s="32">
        <v>41969</v>
      </c>
      <c r="C3223" t="s">
        <v>829</v>
      </c>
      <c r="V3223"/>
      <c r="AB3223">
        <v>15.277777779999999</v>
      </c>
      <c r="AH3223">
        <v>10.777777779999999</v>
      </c>
      <c r="AI3223">
        <v>15.277777779999999</v>
      </c>
      <c r="AU3223">
        <v>70.275000000000006</v>
      </c>
    </row>
    <row r="3224" spans="1:57" x14ac:dyDescent="0.25">
      <c r="A3224" s="3" t="s">
        <v>739</v>
      </c>
      <c r="B3224" s="32">
        <v>41971</v>
      </c>
      <c r="C3224" t="s">
        <v>829</v>
      </c>
      <c r="V3224"/>
    </row>
    <row r="3225" spans="1:57" x14ac:dyDescent="0.25">
      <c r="A3225" s="3" t="s">
        <v>739</v>
      </c>
      <c r="B3225" s="32">
        <v>41984</v>
      </c>
      <c r="C3225" t="s">
        <v>829</v>
      </c>
      <c r="V3225"/>
      <c r="AB3225">
        <v>15.277777779999999</v>
      </c>
      <c r="AH3225">
        <v>10.94444444</v>
      </c>
      <c r="AI3225">
        <v>15.277777779999999</v>
      </c>
      <c r="AU3225">
        <v>81</v>
      </c>
    </row>
    <row r="3226" spans="1:57" x14ac:dyDescent="0.25">
      <c r="A3226" s="3" t="s">
        <v>739</v>
      </c>
      <c r="B3226" s="32">
        <v>41996</v>
      </c>
      <c r="C3226" t="s">
        <v>829</v>
      </c>
      <c r="V3226"/>
      <c r="AB3226">
        <v>15.277777779999999</v>
      </c>
      <c r="AH3226">
        <v>11.44444444</v>
      </c>
      <c r="AI3226">
        <v>15.277777779999999</v>
      </c>
      <c r="AU3226">
        <v>82</v>
      </c>
    </row>
    <row r="3227" spans="1:57" x14ac:dyDescent="0.25">
      <c r="A3227" s="3" t="s">
        <v>739</v>
      </c>
      <c r="B3227" s="32">
        <v>42016</v>
      </c>
      <c r="C3227" t="s">
        <v>829</v>
      </c>
      <c r="V3227"/>
      <c r="AB3227">
        <v>15.277777779999999</v>
      </c>
      <c r="AH3227">
        <v>14.55555556</v>
      </c>
      <c r="AI3227">
        <v>15.277777779999999</v>
      </c>
      <c r="AU3227">
        <v>87</v>
      </c>
    </row>
    <row r="3228" spans="1:57" x14ac:dyDescent="0.25">
      <c r="A3228" s="3" t="s">
        <v>739</v>
      </c>
      <c r="B3228" s="32">
        <v>42024</v>
      </c>
      <c r="C3228" t="s">
        <v>829</v>
      </c>
      <c r="V3228"/>
      <c r="AB3228">
        <v>15.277777779999999</v>
      </c>
      <c r="AH3228">
        <v>15.277777779999999</v>
      </c>
      <c r="AI3228">
        <v>15.277777779999999</v>
      </c>
      <c r="AU3228">
        <v>92</v>
      </c>
    </row>
    <row r="3229" spans="1:57" x14ac:dyDescent="0.25">
      <c r="A3229" s="3" t="s">
        <v>739</v>
      </c>
      <c r="B3229" s="32">
        <v>42027</v>
      </c>
      <c r="C3229" t="s">
        <v>829</v>
      </c>
      <c r="R3229">
        <v>2837.868849</v>
      </c>
      <c r="S3229">
        <v>1519.5364750000001</v>
      </c>
      <c r="V3229"/>
      <c r="W3229">
        <v>4.2706175999999998E-2</v>
      </c>
      <c r="Y3229">
        <v>28532.837490000002</v>
      </c>
      <c r="AA3229">
        <v>1049.7761069999999</v>
      </c>
      <c r="AQ3229" t="s">
        <v>925</v>
      </c>
      <c r="AY3229">
        <v>469.7603676</v>
      </c>
      <c r="BD3229">
        <v>1029.795922</v>
      </c>
      <c r="BE3229">
        <v>585.79287450000004</v>
      </c>
    </row>
    <row r="3230" spans="1:57" x14ac:dyDescent="0.25">
      <c r="A3230" s="3" t="s">
        <v>741</v>
      </c>
      <c r="B3230" s="32">
        <v>41738</v>
      </c>
      <c r="C3230" t="s">
        <v>829</v>
      </c>
      <c r="V3230"/>
      <c r="AB3230">
        <v>1.65</v>
      </c>
      <c r="AI3230">
        <v>0</v>
      </c>
      <c r="AU3230">
        <v>11</v>
      </c>
    </row>
    <row r="3231" spans="1:57" x14ac:dyDescent="0.25">
      <c r="A3231" s="3" t="s">
        <v>741</v>
      </c>
      <c r="B3231" s="32">
        <v>41745</v>
      </c>
      <c r="C3231" t="s">
        <v>829</v>
      </c>
      <c r="V3231"/>
      <c r="AB3231">
        <v>2.65</v>
      </c>
      <c r="AI3231">
        <v>1</v>
      </c>
      <c r="AU3231">
        <v>12</v>
      </c>
    </row>
    <row r="3232" spans="1:57" x14ac:dyDescent="0.25">
      <c r="A3232" s="3" t="s">
        <v>741</v>
      </c>
      <c r="B3232" s="32">
        <v>41760</v>
      </c>
      <c r="C3232" t="s">
        <v>829</v>
      </c>
      <c r="V3232"/>
      <c r="AB3232">
        <v>4.1333333330000004</v>
      </c>
      <c r="AI3232">
        <v>3.1333333329999999</v>
      </c>
      <c r="AU3232">
        <v>21</v>
      </c>
    </row>
    <row r="3233" spans="1:57" x14ac:dyDescent="0.25">
      <c r="A3233" s="3" t="s">
        <v>741</v>
      </c>
      <c r="B3233" s="32">
        <v>41768</v>
      </c>
      <c r="C3233" t="s">
        <v>829</v>
      </c>
      <c r="V3233"/>
      <c r="AB3233">
        <v>5.15</v>
      </c>
      <c r="AI3233">
        <v>4.05</v>
      </c>
      <c r="AU3233">
        <v>22.25</v>
      </c>
    </row>
    <row r="3234" spans="1:57" x14ac:dyDescent="0.25">
      <c r="A3234" s="3" t="s">
        <v>741</v>
      </c>
      <c r="B3234" s="32">
        <v>41788</v>
      </c>
      <c r="C3234" t="s">
        <v>829</v>
      </c>
      <c r="V3234"/>
      <c r="AB3234">
        <v>7.05</v>
      </c>
      <c r="AH3234">
        <v>1.95</v>
      </c>
      <c r="AI3234">
        <v>5.8</v>
      </c>
      <c r="AU3234">
        <v>25.25</v>
      </c>
    </row>
    <row r="3235" spans="1:57" x14ac:dyDescent="0.25">
      <c r="A3235" s="3" t="s">
        <v>741</v>
      </c>
      <c r="B3235" s="32">
        <v>41806</v>
      </c>
      <c r="C3235" t="s">
        <v>829</v>
      </c>
      <c r="V3235"/>
      <c r="AB3235">
        <v>8</v>
      </c>
      <c r="AH3235">
        <v>3.9</v>
      </c>
      <c r="AI3235">
        <v>6.7</v>
      </c>
      <c r="AU3235">
        <v>26.75</v>
      </c>
    </row>
    <row r="3236" spans="1:57" x14ac:dyDescent="0.25">
      <c r="A3236" s="3" t="s">
        <v>741</v>
      </c>
      <c r="B3236" s="32">
        <v>41808</v>
      </c>
      <c r="C3236" t="s">
        <v>829</v>
      </c>
      <c r="V3236"/>
    </row>
    <row r="3237" spans="1:57" x14ac:dyDescent="0.25">
      <c r="A3237" s="3" t="s">
        <v>741</v>
      </c>
      <c r="B3237" s="32">
        <v>41835</v>
      </c>
      <c r="C3237" t="s">
        <v>829</v>
      </c>
      <c r="V3237"/>
      <c r="AB3237">
        <v>9</v>
      </c>
      <c r="AH3237">
        <v>4.9000000000000004</v>
      </c>
      <c r="AI3237">
        <v>8</v>
      </c>
      <c r="AU3237">
        <v>26</v>
      </c>
    </row>
    <row r="3238" spans="1:57" x14ac:dyDescent="0.25">
      <c r="A3238" s="3" t="s">
        <v>741</v>
      </c>
      <c r="B3238" s="32">
        <v>41855</v>
      </c>
      <c r="C3238" t="s">
        <v>829</v>
      </c>
      <c r="V3238"/>
      <c r="AB3238">
        <v>9.9499999999999993</v>
      </c>
      <c r="AH3238">
        <v>5.9</v>
      </c>
      <c r="AI3238">
        <v>8.85</v>
      </c>
      <c r="AU3238">
        <v>30.5</v>
      </c>
    </row>
    <row r="3239" spans="1:57" x14ac:dyDescent="0.25">
      <c r="A3239" s="3" t="s">
        <v>741</v>
      </c>
      <c r="B3239" s="32">
        <v>41870</v>
      </c>
      <c r="C3239" t="s">
        <v>829</v>
      </c>
      <c r="V3239"/>
    </row>
    <row r="3240" spans="1:57" x14ac:dyDescent="0.25">
      <c r="A3240" s="3" t="s">
        <v>741</v>
      </c>
      <c r="B3240" s="32">
        <v>41883</v>
      </c>
      <c r="C3240" t="s">
        <v>829</v>
      </c>
      <c r="V3240"/>
      <c r="AB3240">
        <v>11</v>
      </c>
      <c r="AH3240">
        <v>7.3</v>
      </c>
      <c r="AI3240">
        <v>9.9499999999999993</v>
      </c>
      <c r="AU3240">
        <v>31.5</v>
      </c>
    </row>
    <row r="3241" spans="1:57" x14ac:dyDescent="0.25">
      <c r="A3241" s="3" t="s">
        <v>741</v>
      </c>
      <c r="B3241" s="32">
        <v>41891</v>
      </c>
      <c r="C3241" t="s">
        <v>829</v>
      </c>
      <c r="R3241">
        <v>691.40909090000002</v>
      </c>
      <c r="V3241"/>
      <c r="AG3241">
        <v>82.62829241</v>
      </c>
      <c r="AJ3241">
        <v>4.671109564</v>
      </c>
      <c r="AM3241">
        <v>303.67652399999997</v>
      </c>
      <c r="BD3241">
        <v>305.10427449999997</v>
      </c>
      <c r="BE3241">
        <v>1048.568041</v>
      </c>
    </row>
    <row r="3242" spans="1:57" x14ac:dyDescent="0.25">
      <c r="A3242" s="3" t="s">
        <v>741</v>
      </c>
      <c r="B3242" s="32">
        <v>41908</v>
      </c>
      <c r="C3242" t="s">
        <v>829</v>
      </c>
      <c r="V3242"/>
      <c r="AB3242">
        <v>12.3</v>
      </c>
      <c r="AH3242">
        <v>8.85</v>
      </c>
      <c r="AI3242">
        <v>11.25</v>
      </c>
      <c r="AU3242">
        <v>32.75</v>
      </c>
    </row>
    <row r="3243" spans="1:57" x14ac:dyDescent="0.25">
      <c r="A3243" s="3" t="s">
        <v>741</v>
      </c>
      <c r="B3243" s="32">
        <v>41912</v>
      </c>
      <c r="C3243" t="s">
        <v>829</v>
      </c>
      <c r="V3243"/>
    </row>
    <row r="3244" spans="1:57" x14ac:dyDescent="0.25">
      <c r="A3244" s="3" t="s">
        <v>741</v>
      </c>
      <c r="B3244" s="32">
        <v>41925</v>
      </c>
      <c r="C3244" t="s">
        <v>829</v>
      </c>
      <c r="V3244"/>
      <c r="AB3244">
        <v>13.5</v>
      </c>
      <c r="AH3244">
        <v>9.25</v>
      </c>
      <c r="AI3244">
        <v>12.45</v>
      </c>
      <c r="AU3244">
        <v>33.25</v>
      </c>
    </row>
    <row r="3245" spans="1:57" x14ac:dyDescent="0.25">
      <c r="A3245" s="3" t="s">
        <v>741</v>
      </c>
      <c r="B3245" s="32">
        <v>41947</v>
      </c>
      <c r="C3245" t="s">
        <v>829</v>
      </c>
      <c r="V3245"/>
      <c r="AB3245">
        <v>14.45</v>
      </c>
      <c r="AH3245">
        <v>9.35</v>
      </c>
      <c r="AI3245">
        <v>14.45</v>
      </c>
      <c r="AU3245">
        <v>43.5</v>
      </c>
    </row>
    <row r="3246" spans="1:57" x14ac:dyDescent="0.25">
      <c r="A3246" s="3" t="s">
        <v>741</v>
      </c>
      <c r="B3246" s="32">
        <v>41964</v>
      </c>
      <c r="C3246" t="s">
        <v>829</v>
      </c>
      <c r="V3246"/>
    </row>
    <row r="3247" spans="1:57" x14ac:dyDescent="0.25">
      <c r="A3247" s="3" t="s">
        <v>741</v>
      </c>
      <c r="B3247" s="32">
        <v>41969</v>
      </c>
      <c r="C3247" t="s">
        <v>829</v>
      </c>
      <c r="V3247"/>
      <c r="AB3247">
        <v>14.45</v>
      </c>
      <c r="AH3247">
        <v>9.4499999999999993</v>
      </c>
      <c r="AI3247">
        <v>14.45</v>
      </c>
      <c r="AU3247">
        <v>70.2</v>
      </c>
    </row>
    <row r="3248" spans="1:57" x14ac:dyDescent="0.25">
      <c r="A3248" s="3" t="s">
        <v>741</v>
      </c>
      <c r="B3248" s="32">
        <v>41971</v>
      </c>
      <c r="C3248" t="s">
        <v>829</v>
      </c>
      <c r="R3248">
        <v>2294.9421189999998</v>
      </c>
      <c r="S3248">
        <v>406.99484089999999</v>
      </c>
      <c r="V3248"/>
      <c r="AG3248">
        <v>92.588550940000005</v>
      </c>
      <c r="AJ3248">
        <v>5.8905807369999996</v>
      </c>
      <c r="AM3248">
        <v>354.8419801</v>
      </c>
      <c r="AY3248">
        <v>406.99484089999999</v>
      </c>
      <c r="BD3248">
        <v>1440.5167469999999</v>
      </c>
      <c r="BE3248">
        <v>671.73371050000003</v>
      </c>
    </row>
    <row r="3249" spans="1:57" x14ac:dyDescent="0.25">
      <c r="A3249" s="3" t="s">
        <v>741</v>
      </c>
      <c r="B3249" s="32">
        <v>41984</v>
      </c>
      <c r="C3249" t="s">
        <v>829</v>
      </c>
      <c r="V3249"/>
      <c r="AB3249">
        <v>14.45</v>
      </c>
      <c r="AH3249">
        <v>9.6</v>
      </c>
      <c r="AI3249">
        <v>14.45</v>
      </c>
      <c r="AU3249">
        <v>78</v>
      </c>
    </row>
    <row r="3250" spans="1:57" x14ac:dyDescent="0.25">
      <c r="A3250" s="3" t="s">
        <v>741</v>
      </c>
      <c r="B3250" s="32">
        <v>41996</v>
      </c>
      <c r="C3250" t="s">
        <v>829</v>
      </c>
      <c r="V3250"/>
      <c r="AB3250">
        <v>14.45</v>
      </c>
      <c r="AH3250">
        <v>9.8000000000000007</v>
      </c>
      <c r="AI3250">
        <v>14.45</v>
      </c>
      <c r="AU3250">
        <v>82</v>
      </c>
    </row>
    <row r="3251" spans="1:57" x14ac:dyDescent="0.25">
      <c r="A3251" s="3" t="s">
        <v>741</v>
      </c>
      <c r="B3251" s="32">
        <v>42016</v>
      </c>
      <c r="C3251" t="s">
        <v>829</v>
      </c>
      <c r="V3251"/>
      <c r="AB3251">
        <v>14.45</v>
      </c>
      <c r="AH3251">
        <v>13.6</v>
      </c>
      <c r="AI3251">
        <v>14.45</v>
      </c>
      <c r="AU3251">
        <v>86</v>
      </c>
    </row>
    <row r="3252" spans="1:57" x14ac:dyDescent="0.25">
      <c r="A3252" s="3" t="s">
        <v>741</v>
      </c>
      <c r="B3252" s="32">
        <v>42024</v>
      </c>
      <c r="C3252" t="s">
        <v>829</v>
      </c>
      <c r="V3252"/>
      <c r="AB3252">
        <v>14.45</v>
      </c>
      <c r="AH3252">
        <v>14.45</v>
      </c>
      <c r="AI3252">
        <v>14.45</v>
      </c>
      <c r="AU3252">
        <v>92</v>
      </c>
    </row>
    <row r="3253" spans="1:57" x14ac:dyDescent="0.25">
      <c r="A3253" s="3" t="s">
        <v>741</v>
      </c>
      <c r="B3253" s="32">
        <v>42027</v>
      </c>
      <c r="C3253" t="s">
        <v>829</v>
      </c>
      <c r="R3253">
        <v>3036.0845989999998</v>
      </c>
      <c r="S3253">
        <v>1739.8328289999999</v>
      </c>
      <c r="V3253"/>
      <c r="W3253">
        <v>4.3087091000000001E-2</v>
      </c>
      <c r="Y3253">
        <v>32316.074489999999</v>
      </c>
      <c r="AA3253">
        <v>1195.976447</v>
      </c>
      <c r="AQ3253" t="s">
        <v>925</v>
      </c>
      <c r="AY3253">
        <v>543.8563815</v>
      </c>
      <c r="BD3253">
        <v>957.96260740000002</v>
      </c>
      <c r="BE3253">
        <v>658.89292409999996</v>
      </c>
    </row>
    <row r="3254" spans="1:57" x14ac:dyDescent="0.25">
      <c r="A3254" s="3" t="s">
        <v>743</v>
      </c>
      <c r="B3254" s="32">
        <v>41760</v>
      </c>
      <c r="C3254" t="s">
        <v>829</v>
      </c>
      <c r="V3254"/>
    </row>
    <row r="3255" spans="1:57" x14ac:dyDescent="0.25">
      <c r="A3255" s="3" t="s">
        <v>743</v>
      </c>
      <c r="B3255" s="32">
        <v>41768</v>
      </c>
      <c r="C3255" t="s">
        <v>829</v>
      </c>
      <c r="V3255"/>
    </row>
    <row r="3256" spans="1:57" x14ac:dyDescent="0.25">
      <c r="A3256" s="3" t="s">
        <v>743</v>
      </c>
      <c r="B3256" s="32">
        <v>41788</v>
      </c>
      <c r="C3256" t="s">
        <v>829</v>
      </c>
      <c r="V3256"/>
      <c r="AB3256">
        <v>2.95</v>
      </c>
      <c r="AH3256">
        <v>0</v>
      </c>
      <c r="AI3256">
        <v>1.6</v>
      </c>
      <c r="AU3256">
        <v>12</v>
      </c>
    </row>
    <row r="3257" spans="1:57" x14ac:dyDescent="0.25">
      <c r="A3257" s="3" t="s">
        <v>743</v>
      </c>
      <c r="B3257" s="32">
        <v>41806</v>
      </c>
      <c r="C3257" t="s">
        <v>829</v>
      </c>
      <c r="V3257"/>
      <c r="AB3257">
        <v>4.05</v>
      </c>
      <c r="AH3257">
        <v>0</v>
      </c>
      <c r="AI3257">
        <v>2.95</v>
      </c>
      <c r="AU3257">
        <v>13.5</v>
      </c>
    </row>
    <row r="3258" spans="1:57" x14ac:dyDescent="0.25">
      <c r="A3258" s="3" t="s">
        <v>743</v>
      </c>
      <c r="B3258" s="32">
        <v>41808</v>
      </c>
      <c r="C3258" t="s">
        <v>829</v>
      </c>
      <c r="V3258"/>
    </row>
    <row r="3259" spans="1:57" x14ac:dyDescent="0.25">
      <c r="A3259" s="3" t="s">
        <v>743</v>
      </c>
      <c r="B3259" s="32">
        <v>41835</v>
      </c>
      <c r="C3259" t="s">
        <v>829</v>
      </c>
      <c r="V3259"/>
      <c r="AB3259">
        <v>6.05</v>
      </c>
      <c r="AH3259">
        <v>0.15</v>
      </c>
      <c r="AI3259">
        <v>4.8499999999999996</v>
      </c>
      <c r="AU3259">
        <v>23.5</v>
      </c>
    </row>
    <row r="3260" spans="1:57" x14ac:dyDescent="0.25">
      <c r="A3260" s="3" t="s">
        <v>743</v>
      </c>
      <c r="B3260" s="32">
        <v>41855</v>
      </c>
      <c r="C3260" t="s">
        <v>829</v>
      </c>
      <c r="V3260"/>
      <c r="AB3260">
        <v>7</v>
      </c>
      <c r="AH3260">
        <v>1.3</v>
      </c>
      <c r="AI3260">
        <v>5.85</v>
      </c>
      <c r="AU3260">
        <v>25</v>
      </c>
    </row>
    <row r="3261" spans="1:57" x14ac:dyDescent="0.25">
      <c r="A3261" s="3" t="s">
        <v>743</v>
      </c>
      <c r="B3261" s="32">
        <v>41870</v>
      </c>
      <c r="C3261" t="s">
        <v>829</v>
      </c>
      <c r="V3261"/>
    </row>
    <row r="3262" spans="1:57" x14ac:dyDescent="0.25">
      <c r="A3262" s="3" t="s">
        <v>743</v>
      </c>
      <c r="B3262" s="32">
        <v>41883</v>
      </c>
      <c r="C3262" t="s">
        <v>829</v>
      </c>
      <c r="V3262"/>
      <c r="AB3262">
        <v>8.6</v>
      </c>
      <c r="AH3262">
        <v>4.05</v>
      </c>
      <c r="AI3262">
        <v>7.1</v>
      </c>
      <c r="AU3262">
        <v>27</v>
      </c>
    </row>
    <row r="3263" spans="1:57" x14ac:dyDescent="0.25">
      <c r="A3263" s="3" t="s">
        <v>743</v>
      </c>
      <c r="B3263" s="32">
        <v>41891</v>
      </c>
      <c r="C3263" t="s">
        <v>829</v>
      </c>
      <c r="V3263"/>
    </row>
    <row r="3264" spans="1:57" x14ac:dyDescent="0.25">
      <c r="A3264" s="3" t="s">
        <v>743</v>
      </c>
      <c r="B3264" s="32">
        <v>41908</v>
      </c>
      <c r="C3264" t="s">
        <v>829</v>
      </c>
      <c r="V3264"/>
      <c r="AB3264">
        <v>10.15</v>
      </c>
      <c r="AH3264">
        <v>6.4</v>
      </c>
      <c r="AI3264">
        <v>8.9499999999999993</v>
      </c>
      <c r="AU3264">
        <v>31.75</v>
      </c>
    </row>
    <row r="3265" spans="1:76" x14ac:dyDescent="0.25">
      <c r="A3265" s="3" t="s">
        <v>743</v>
      </c>
      <c r="B3265" s="32">
        <v>41912</v>
      </c>
      <c r="C3265" t="s">
        <v>829</v>
      </c>
      <c r="R3265">
        <v>410.40909090000002</v>
      </c>
      <c r="V3265"/>
      <c r="AG3265">
        <v>31.770634940000001</v>
      </c>
      <c r="AJ3265">
        <v>2.7601937250000002</v>
      </c>
      <c r="AM3265">
        <v>194.04776140000001</v>
      </c>
      <c r="BD3265">
        <v>184.59069460000001</v>
      </c>
      <c r="BE3265">
        <v>690.03934449999997</v>
      </c>
    </row>
    <row r="3266" spans="1:76" x14ac:dyDescent="0.25">
      <c r="A3266" s="3" t="s">
        <v>743</v>
      </c>
      <c r="B3266" s="32">
        <v>41925</v>
      </c>
      <c r="C3266" t="s">
        <v>829</v>
      </c>
      <c r="V3266"/>
      <c r="AB3266">
        <v>11.55</v>
      </c>
      <c r="AH3266">
        <v>7.2</v>
      </c>
      <c r="AI3266">
        <v>10</v>
      </c>
      <c r="AU3266">
        <v>32.25</v>
      </c>
    </row>
    <row r="3267" spans="1:76" x14ac:dyDescent="0.25">
      <c r="A3267" s="3" t="s">
        <v>743</v>
      </c>
      <c r="B3267" s="32">
        <v>41947</v>
      </c>
      <c r="C3267" t="s">
        <v>829</v>
      </c>
      <c r="V3267"/>
      <c r="AB3267">
        <v>12.95</v>
      </c>
      <c r="AH3267">
        <v>7.85</v>
      </c>
      <c r="AI3267">
        <v>12.05</v>
      </c>
      <c r="AU3267">
        <v>38</v>
      </c>
    </row>
    <row r="3268" spans="1:76" x14ac:dyDescent="0.25">
      <c r="A3268" s="3" t="s">
        <v>743</v>
      </c>
      <c r="B3268" s="32">
        <v>41964</v>
      </c>
      <c r="C3268" t="s">
        <v>829</v>
      </c>
      <c r="V3268"/>
    </row>
    <row r="3269" spans="1:76" x14ac:dyDescent="0.25">
      <c r="A3269" s="3" t="s">
        <v>743</v>
      </c>
      <c r="B3269" s="32">
        <v>41969</v>
      </c>
      <c r="C3269" t="s">
        <v>829</v>
      </c>
      <c r="V3269"/>
      <c r="AB3269">
        <v>12.95</v>
      </c>
      <c r="AH3269">
        <v>7.95</v>
      </c>
      <c r="AI3269">
        <v>12.95</v>
      </c>
      <c r="AU3269">
        <v>60</v>
      </c>
    </row>
    <row r="3270" spans="1:76" x14ac:dyDescent="0.25">
      <c r="A3270" s="3" t="s">
        <v>743</v>
      </c>
      <c r="B3270" s="32">
        <v>41971</v>
      </c>
      <c r="C3270" t="s">
        <v>829</v>
      </c>
      <c r="R3270">
        <v>1944.5915399999999</v>
      </c>
      <c r="S3270">
        <v>333.77765190000002</v>
      </c>
      <c r="V3270"/>
      <c r="AG3270">
        <v>57.181739149999999</v>
      </c>
      <c r="AJ3270">
        <v>6.4718159630000001</v>
      </c>
      <c r="AM3270">
        <v>380.27514200000002</v>
      </c>
      <c r="AY3270">
        <v>333.77765190000002</v>
      </c>
      <c r="BD3270">
        <v>1173.3570070000001</v>
      </c>
      <c r="BE3270">
        <v>709.80376779999995</v>
      </c>
    </row>
    <row r="3271" spans="1:76" x14ac:dyDescent="0.25">
      <c r="A3271" s="3" t="s">
        <v>743</v>
      </c>
      <c r="B3271" s="32">
        <v>41984</v>
      </c>
      <c r="C3271" t="s">
        <v>829</v>
      </c>
      <c r="V3271"/>
      <c r="AB3271">
        <v>12.95</v>
      </c>
      <c r="AH3271">
        <v>8.15</v>
      </c>
      <c r="AI3271">
        <v>12.95</v>
      </c>
      <c r="AU3271">
        <v>70.724999999999994</v>
      </c>
    </row>
    <row r="3272" spans="1:76" x14ac:dyDescent="0.25">
      <c r="A3272" s="3" t="s">
        <v>743</v>
      </c>
      <c r="B3272" s="32">
        <v>41996</v>
      </c>
      <c r="C3272" t="s">
        <v>829</v>
      </c>
      <c r="V3272"/>
      <c r="AB3272">
        <v>12.95</v>
      </c>
      <c r="AH3272">
        <v>8.4499999999999993</v>
      </c>
      <c r="AI3272">
        <v>12.95</v>
      </c>
      <c r="AU3272">
        <v>81</v>
      </c>
    </row>
    <row r="3273" spans="1:76" x14ac:dyDescent="0.25">
      <c r="A3273" s="3" t="s">
        <v>743</v>
      </c>
      <c r="B3273" s="32">
        <v>42016</v>
      </c>
      <c r="C3273" t="s">
        <v>829</v>
      </c>
      <c r="V3273"/>
      <c r="AB3273">
        <v>12.95</v>
      </c>
      <c r="AH3273">
        <v>10.4</v>
      </c>
      <c r="AI3273">
        <v>12.95</v>
      </c>
      <c r="AU3273">
        <v>85</v>
      </c>
    </row>
    <row r="3274" spans="1:76" x14ac:dyDescent="0.25">
      <c r="A3274" s="3" t="s">
        <v>743</v>
      </c>
      <c r="B3274" s="32">
        <v>42024</v>
      </c>
      <c r="C3274" t="s">
        <v>829</v>
      </c>
      <c r="V3274"/>
      <c r="AB3274">
        <v>12.95</v>
      </c>
      <c r="AH3274">
        <v>12.5</v>
      </c>
      <c r="AI3274">
        <v>12.95</v>
      </c>
      <c r="AU3274">
        <v>89</v>
      </c>
    </row>
    <row r="3275" spans="1:76" x14ac:dyDescent="0.25">
      <c r="A3275" s="3" t="s">
        <v>743</v>
      </c>
      <c r="B3275" s="32">
        <v>42037</v>
      </c>
      <c r="C3275" t="s">
        <v>829</v>
      </c>
      <c r="R3275">
        <v>2832.8489810000001</v>
      </c>
      <c r="S3275">
        <v>1698.0688250000001</v>
      </c>
      <c r="V3275"/>
      <c r="W3275">
        <v>4.1032933000000001E-2</v>
      </c>
      <c r="Y3275">
        <v>33122.61621</v>
      </c>
      <c r="AA3275">
        <v>1164.576397</v>
      </c>
      <c r="AQ3275" t="s">
        <v>925</v>
      </c>
      <c r="AY3275">
        <v>533.49242779999997</v>
      </c>
      <c r="BD3275">
        <v>883.82920530000001</v>
      </c>
      <c r="BE3275">
        <v>597.76562030000002</v>
      </c>
    </row>
    <row r="3276" spans="1:76" x14ac:dyDescent="0.25">
      <c r="A3276" s="3" t="s">
        <v>737</v>
      </c>
      <c r="C3276" t="s">
        <v>829</v>
      </c>
      <c r="V3276"/>
      <c r="AQ3276" t="s">
        <v>925</v>
      </c>
      <c r="BG3276">
        <v>192.14999999999998</v>
      </c>
      <c r="BH3276">
        <v>356.91100000000006</v>
      </c>
      <c r="BI3276">
        <v>486.9020000000001</v>
      </c>
      <c r="BJ3276">
        <v>696.82333333333327</v>
      </c>
      <c r="BK3276">
        <v>909.50999999999988</v>
      </c>
      <c r="BL3276">
        <v>1225.124</v>
      </c>
      <c r="BM3276">
        <v>1486.923157894737</v>
      </c>
      <c r="BN3276">
        <v>1915.3036842105262</v>
      </c>
      <c r="BO3276">
        <v>2068.6063157894737</v>
      </c>
      <c r="BP3276">
        <v>2224.6378947368421</v>
      </c>
      <c r="BQ3276">
        <v>2283.4868421052638</v>
      </c>
      <c r="BR3276">
        <v>2214.1715789473687</v>
      </c>
      <c r="BS3276">
        <v>1896.7468421052629</v>
      </c>
      <c r="BT3276">
        <v>1715.7694736842104</v>
      </c>
      <c r="BU3276">
        <v>1819.6621052631574</v>
      </c>
      <c r="BV3276">
        <v>1890.0368421052628</v>
      </c>
      <c r="BW3276">
        <v>1766.6242105263154</v>
      </c>
      <c r="BX3276">
        <v>1549.2373333333335</v>
      </c>
    </row>
    <row r="3277" spans="1:76" x14ac:dyDescent="0.25">
      <c r="A3277" s="3" t="s">
        <v>740</v>
      </c>
      <c r="C3277" t="s">
        <v>829</v>
      </c>
      <c r="V3277"/>
      <c r="AQ3277" t="s">
        <v>925</v>
      </c>
      <c r="BG3277">
        <v>245.76899999999995</v>
      </c>
      <c r="BH3277">
        <v>458.20150000000001</v>
      </c>
      <c r="BI3277">
        <v>687.43949999999984</v>
      </c>
      <c r="BJ3277">
        <v>872.94049999999982</v>
      </c>
      <c r="BK3277">
        <v>1152.5949999999998</v>
      </c>
      <c r="BL3277">
        <v>1489.4505555555554</v>
      </c>
      <c r="BM3277">
        <v>1495.7538888888889</v>
      </c>
      <c r="BN3277">
        <v>1520.7977777777778</v>
      </c>
      <c r="BO3277">
        <v>1603.1138888888891</v>
      </c>
      <c r="BP3277">
        <v>1600.4366666666665</v>
      </c>
      <c r="BQ3277">
        <v>1484.096111111111</v>
      </c>
      <c r="BR3277">
        <v>1662.3177777777773</v>
      </c>
      <c r="BS3277">
        <v>1904.6233333333325</v>
      </c>
      <c r="BT3277">
        <v>1930.5144444444441</v>
      </c>
      <c r="BU3277">
        <v>1774.7949999999996</v>
      </c>
      <c r="BV3277">
        <v>1517.141764705882</v>
      </c>
      <c r="BW3277">
        <v>1260.4633333333331</v>
      </c>
    </row>
    <row r="3278" spans="1:76" x14ac:dyDescent="0.25">
      <c r="A3278" s="3" t="s">
        <v>742</v>
      </c>
      <c r="C3278" t="s">
        <v>829</v>
      </c>
      <c r="V3278"/>
      <c r="AQ3278" t="s">
        <v>925</v>
      </c>
      <c r="BG3278">
        <v>238.571</v>
      </c>
      <c r="BH3278">
        <v>471.94736842105254</v>
      </c>
      <c r="BI3278">
        <v>624.15842105263164</v>
      </c>
      <c r="BJ3278">
        <v>675.88</v>
      </c>
      <c r="BK3278">
        <v>774.5474999999999</v>
      </c>
      <c r="BL3278">
        <v>850.75736842105255</v>
      </c>
      <c r="BM3278">
        <v>947.36388888888871</v>
      </c>
      <c r="BN3278">
        <v>1032.2216666666666</v>
      </c>
      <c r="BO3278">
        <v>1253.7194444444444</v>
      </c>
      <c r="BP3278">
        <v>1760.5955555555554</v>
      </c>
      <c r="BQ3278">
        <v>2228.1944444444443</v>
      </c>
      <c r="BR3278">
        <v>2382.3888888888887</v>
      </c>
      <c r="BS3278">
        <v>2202.0661111111112</v>
      </c>
      <c r="BT3278">
        <v>1973.7905555555558</v>
      </c>
      <c r="BU3278">
        <v>1693.1566666666668</v>
      </c>
      <c r="BV3278">
        <v>1665.3</v>
      </c>
    </row>
    <row r="3279" spans="1:76" x14ac:dyDescent="0.25">
      <c r="A3279" s="3" t="s">
        <v>744</v>
      </c>
      <c r="C3279" t="s">
        <v>829</v>
      </c>
      <c r="V3279"/>
      <c r="AQ3279" t="s">
        <v>925</v>
      </c>
      <c r="BG3279">
        <v>133.53454545454545</v>
      </c>
      <c r="BH3279">
        <v>231.02947368421044</v>
      </c>
      <c r="BI3279">
        <v>312.68599999999998</v>
      </c>
      <c r="BJ3279">
        <v>351.3599999999999</v>
      </c>
      <c r="BK3279">
        <v>425.16999999999996</v>
      </c>
      <c r="BL3279">
        <v>586.24049999999988</v>
      </c>
      <c r="BM3279">
        <v>902.76187500000003</v>
      </c>
      <c r="BN3279">
        <v>1327.001176470588</v>
      </c>
      <c r="BO3279">
        <v>1922.076111111111</v>
      </c>
      <c r="BP3279">
        <v>2315.9259999999995</v>
      </c>
      <c r="BQ3279">
        <v>2395.0735</v>
      </c>
      <c r="BR3279">
        <v>2426.4579999999996</v>
      </c>
      <c r="BS3279">
        <v>2130.7299999999996</v>
      </c>
      <c r="BT3279">
        <v>1549.4</v>
      </c>
    </row>
    <row r="3280" spans="1:76" x14ac:dyDescent="0.25">
      <c r="A3280" s="2" t="s">
        <v>274</v>
      </c>
      <c r="B3280" s="32">
        <v>33753</v>
      </c>
      <c r="V3280"/>
      <c r="AU3280">
        <v>10</v>
      </c>
    </row>
    <row r="3281" spans="1:47" x14ac:dyDescent="0.25">
      <c r="A3281" s="2" t="s">
        <v>276</v>
      </c>
      <c r="B3281" s="32">
        <v>33834</v>
      </c>
      <c r="V3281"/>
      <c r="AU3281">
        <v>10</v>
      </c>
    </row>
    <row r="3282" spans="1:47" x14ac:dyDescent="0.25">
      <c r="A3282" s="2" t="s">
        <v>274</v>
      </c>
      <c r="B3282" s="32">
        <v>33934</v>
      </c>
      <c r="V3282"/>
      <c r="AU3282">
        <v>65</v>
      </c>
    </row>
    <row r="3283" spans="1:47" x14ac:dyDescent="0.25">
      <c r="A3283" s="2" t="s">
        <v>276</v>
      </c>
      <c r="B3283" s="32">
        <v>33950</v>
      </c>
      <c r="V3283"/>
      <c r="AU3283">
        <v>65</v>
      </c>
    </row>
    <row r="3284" spans="1:47" x14ac:dyDescent="0.25">
      <c r="A3284" s="13" t="s">
        <v>915</v>
      </c>
      <c r="B3284" s="32">
        <v>33925</v>
      </c>
      <c r="E3284">
        <f>F3284*200+G3284*200+H3284*200+I3284*200+J3284*200+K3284*400</f>
        <v>329.34666666666669</v>
      </c>
      <c r="F3284" s="25">
        <v>0.125</v>
      </c>
      <c r="G3284" s="25">
        <v>0.18909999999999999</v>
      </c>
      <c r="H3284" s="25">
        <v>0.25033333333333335</v>
      </c>
      <c r="I3284" s="25">
        <v>0.30483333333333335</v>
      </c>
      <c r="J3284" s="25">
        <v>0.30593333333333333</v>
      </c>
      <c r="K3284" s="25">
        <v>0.23576666666666668</v>
      </c>
      <c r="V3284"/>
    </row>
    <row r="3285" spans="1:47" x14ac:dyDescent="0.25">
      <c r="A3285" s="13" t="s">
        <v>916</v>
      </c>
      <c r="B3285" s="32">
        <v>33925</v>
      </c>
      <c r="E3285">
        <f t="shared" ref="E3285:E3307" si="2">F3285*200+G3285*200+H3285*200+I3285*200+J3285*200+K3285*400</f>
        <v>333</v>
      </c>
      <c r="F3285" s="25">
        <v>0.14433333333333334</v>
      </c>
      <c r="G3285" s="25">
        <v>0.18226666666666666</v>
      </c>
      <c r="H3285" s="25">
        <v>0.24066666666666667</v>
      </c>
      <c r="I3285" s="25">
        <v>0.29089999999999999</v>
      </c>
      <c r="J3285" s="25">
        <v>0.27229999999999999</v>
      </c>
      <c r="K3285" s="25">
        <v>0.26726666666666665</v>
      </c>
      <c r="V3285"/>
    </row>
    <row r="3286" spans="1:47" x14ac:dyDescent="0.25">
      <c r="A3286" s="13" t="s">
        <v>917</v>
      </c>
      <c r="B3286" s="32">
        <v>33925</v>
      </c>
      <c r="E3286">
        <f t="shared" si="2"/>
        <v>312.7967605633803</v>
      </c>
      <c r="F3286" s="25">
        <v>0.13433333333333333</v>
      </c>
      <c r="G3286" s="25">
        <v>0.18809718309859158</v>
      </c>
      <c r="H3286" s="25">
        <v>0.21242394366197181</v>
      </c>
      <c r="I3286" s="25">
        <v>0.25487417840375587</v>
      </c>
      <c r="J3286" s="25">
        <v>0.25362558685446013</v>
      </c>
      <c r="K3286" s="25">
        <v>0.26031478873239439</v>
      </c>
      <c r="V3286"/>
    </row>
    <row r="3287" spans="1:47" x14ac:dyDescent="0.25">
      <c r="A3287" s="13" t="s">
        <v>918</v>
      </c>
      <c r="B3287" s="32">
        <v>33925</v>
      </c>
      <c r="E3287">
        <f t="shared" si="2"/>
        <v>342.20666666666671</v>
      </c>
      <c r="F3287" s="25">
        <v>0.13133333333333333</v>
      </c>
      <c r="G3287" s="25">
        <v>0.17780000000000001</v>
      </c>
      <c r="H3287" s="25">
        <v>0.22913333333333333</v>
      </c>
      <c r="I3287" s="25">
        <v>0.28050000000000003</v>
      </c>
      <c r="J3287" s="25">
        <v>0.28806666666666664</v>
      </c>
      <c r="K3287" s="25">
        <v>0.30210000000000004</v>
      </c>
      <c r="V3287"/>
    </row>
    <row r="3288" spans="1:47" x14ac:dyDescent="0.25">
      <c r="A3288" s="13" t="s">
        <v>915</v>
      </c>
      <c r="B3288" s="32">
        <v>33932</v>
      </c>
      <c r="E3288">
        <f t="shared" si="2"/>
        <v>328.01061032863851</v>
      </c>
      <c r="F3288" s="25">
        <v>0.16500000000000001</v>
      </c>
      <c r="G3288" s="25">
        <v>0.19658215962441317</v>
      </c>
      <c r="H3288" s="25">
        <v>0.24452558685446013</v>
      </c>
      <c r="I3288" s="25">
        <v>0.29990633802816907</v>
      </c>
      <c r="J3288" s="25">
        <v>0.29927605633802817</v>
      </c>
      <c r="K3288" s="25">
        <v>0.21738145539906104</v>
      </c>
      <c r="V3288"/>
    </row>
    <row r="3289" spans="1:47" x14ac:dyDescent="0.25">
      <c r="A3289" s="13" t="s">
        <v>916</v>
      </c>
      <c r="B3289" s="32">
        <v>33932</v>
      </c>
      <c r="E3289">
        <f t="shared" si="2"/>
        <v>332.81342723004695</v>
      </c>
      <c r="F3289" s="25">
        <v>0.18733333333333335</v>
      </c>
      <c r="G3289" s="25">
        <v>0.19032136150234746</v>
      </c>
      <c r="H3289" s="25">
        <v>0.23477723004694837</v>
      </c>
      <c r="I3289" s="25">
        <v>0.28024154929577466</v>
      </c>
      <c r="J3289" s="25">
        <v>0.25990446009389673</v>
      </c>
      <c r="K3289" s="25">
        <v>0.25574460093896717</v>
      </c>
      <c r="V3289"/>
    </row>
    <row r="3290" spans="1:47" x14ac:dyDescent="0.25">
      <c r="A3290" s="13" t="s">
        <v>917</v>
      </c>
      <c r="B3290" s="32">
        <v>33932</v>
      </c>
      <c r="E3290">
        <f t="shared" si="2"/>
        <v>318.36873239436625</v>
      </c>
      <c r="F3290" s="25">
        <v>0.16166666666666668</v>
      </c>
      <c r="G3290" s="25">
        <v>0.20733896713615024</v>
      </c>
      <c r="H3290" s="25">
        <v>0.2183478873239437</v>
      </c>
      <c r="I3290" s="25">
        <v>0.25637488262910801</v>
      </c>
      <c r="J3290" s="25">
        <v>0.26654342723004698</v>
      </c>
      <c r="K3290" s="25">
        <v>0.24078591549295777</v>
      </c>
      <c r="V3290"/>
    </row>
    <row r="3291" spans="1:47" x14ac:dyDescent="0.25">
      <c r="A3291" s="13" t="s">
        <v>918</v>
      </c>
      <c r="B3291" s="32">
        <v>33932</v>
      </c>
      <c r="E3291">
        <f t="shared" si="2"/>
        <v>343.1950704225352</v>
      </c>
      <c r="F3291" s="25">
        <v>0.16566666666666666</v>
      </c>
      <c r="G3291" s="25">
        <v>0.18784225352112677</v>
      </c>
      <c r="H3291" s="25">
        <v>0.22166737089201882</v>
      </c>
      <c r="I3291" s="25">
        <v>0.27015704225352116</v>
      </c>
      <c r="J3291" s="25">
        <v>0.27435892018779345</v>
      </c>
      <c r="K3291" s="25">
        <v>0.29814154929577463</v>
      </c>
      <c r="V3291"/>
    </row>
    <row r="3292" spans="1:47" x14ac:dyDescent="0.25">
      <c r="A3292" s="13" t="s">
        <v>915</v>
      </c>
      <c r="B3292" s="32">
        <v>33939</v>
      </c>
      <c r="E3292">
        <f t="shared" si="2"/>
        <v>375.62</v>
      </c>
      <c r="F3292" s="25">
        <v>0.28800000000000003</v>
      </c>
      <c r="G3292" s="25">
        <v>0.2790333333333333</v>
      </c>
      <c r="H3292" s="25">
        <v>0.27279999999999999</v>
      </c>
      <c r="I3292" s="25">
        <v>0.30649999999999999</v>
      </c>
      <c r="J3292" s="25">
        <v>0.2999</v>
      </c>
      <c r="K3292" s="25">
        <v>0.21593333333333334</v>
      </c>
      <c r="V3292"/>
    </row>
    <row r="3293" spans="1:47" x14ac:dyDescent="0.25">
      <c r="A3293" s="13" t="s">
        <v>916</v>
      </c>
      <c r="B3293" s="32">
        <v>33939</v>
      </c>
      <c r="E3293">
        <f t="shared" si="2"/>
        <v>376.38</v>
      </c>
      <c r="F3293" s="25">
        <v>0.29799999999999999</v>
      </c>
      <c r="G3293" s="25">
        <v>0.2666</v>
      </c>
      <c r="H3293" s="25">
        <v>0.26863333333333334</v>
      </c>
      <c r="I3293" s="25">
        <v>0.2888</v>
      </c>
      <c r="J3293" s="25">
        <v>0.25280000000000002</v>
      </c>
      <c r="K3293" s="25">
        <v>0.25353333333333333</v>
      </c>
      <c r="V3293"/>
    </row>
    <row r="3294" spans="1:47" x14ac:dyDescent="0.25">
      <c r="A3294" s="13" t="s">
        <v>917</v>
      </c>
      <c r="B3294" s="32">
        <v>33939</v>
      </c>
      <c r="E3294">
        <f t="shared" si="2"/>
        <v>301.13333333333333</v>
      </c>
      <c r="F3294" s="25">
        <v>0.14433333333333334</v>
      </c>
      <c r="G3294" s="25">
        <v>0.1711</v>
      </c>
      <c r="H3294" s="25">
        <v>0.20053333333333334</v>
      </c>
      <c r="I3294" s="25">
        <v>0.24156666666666665</v>
      </c>
      <c r="J3294" s="25">
        <v>0.24633333333333332</v>
      </c>
      <c r="K3294" s="25">
        <v>0.25090000000000001</v>
      </c>
      <c r="V3294"/>
    </row>
    <row r="3295" spans="1:47" x14ac:dyDescent="0.25">
      <c r="A3295" s="13" t="s">
        <v>918</v>
      </c>
      <c r="B3295" s="32">
        <v>33939</v>
      </c>
      <c r="E3295">
        <f t="shared" si="2"/>
        <v>328.71333333333337</v>
      </c>
      <c r="F3295" s="25">
        <v>0.14866666666666667</v>
      </c>
      <c r="G3295" s="25">
        <v>0.17333333333333331</v>
      </c>
      <c r="H3295" s="25">
        <v>0.2104</v>
      </c>
      <c r="I3295" s="25">
        <v>0.25730000000000003</v>
      </c>
      <c r="J3295" s="25">
        <v>0.26793333333333336</v>
      </c>
      <c r="K3295" s="25">
        <v>0.29296666666666665</v>
      </c>
      <c r="V3295"/>
    </row>
    <row r="3296" spans="1:47" x14ac:dyDescent="0.25">
      <c r="A3296" s="13" t="s">
        <v>915</v>
      </c>
      <c r="B3296" s="32">
        <v>33946</v>
      </c>
      <c r="E3296">
        <f t="shared" si="2"/>
        <v>370.87487789120041</v>
      </c>
      <c r="F3296" s="25">
        <v>0.27600000000000002</v>
      </c>
      <c r="G3296" s="25">
        <v>0.26991246069690311</v>
      </c>
      <c r="H3296" s="25">
        <v>0.27484917948055304</v>
      </c>
      <c r="I3296" s="25">
        <v>0.31045781970108111</v>
      </c>
      <c r="J3296" s="25">
        <v>0.30157756816126113</v>
      </c>
      <c r="K3296" s="25">
        <v>0.21078868070810181</v>
      </c>
      <c r="V3296"/>
    </row>
    <row r="3297" spans="1:28" x14ac:dyDescent="0.25">
      <c r="A3297" s="13" t="s">
        <v>916</v>
      </c>
      <c r="B3297" s="32">
        <v>33946</v>
      </c>
      <c r="E3297">
        <f t="shared" si="2"/>
        <v>367.747631476935</v>
      </c>
      <c r="F3297" s="25">
        <v>0.29766666666666663</v>
      </c>
      <c r="G3297" s="25">
        <v>0.26149959081707375</v>
      </c>
      <c r="H3297" s="25">
        <v>0.26275567902829822</v>
      </c>
      <c r="I3297" s="25">
        <v>0.28752690700779598</v>
      </c>
      <c r="J3297" s="25">
        <v>0.25016558556230345</v>
      </c>
      <c r="K3297" s="25">
        <v>0.23956186415126848</v>
      </c>
      <c r="V3297"/>
    </row>
    <row r="3298" spans="1:28" x14ac:dyDescent="0.25">
      <c r="A3298" s="13" t="s">
        <v>917</v>
      </c>
      <c r="B3298" s="32">
        <v>33946</v>
      </c>
      <c r="E3298">
        <f t="shared" si="2"/>
        <v>294.41687211956753</v>
      </c>
      <c r="F3298" s="25">
        <v>0.14866666666666664</v>
      </c>
      <c r="G3298" s="25">
        <v>0.17424527716759272</v>
      </c>
      <c r="H3298" s="25">
        <v>0.19627063789464613</v>
      </c>
      <c r="I3298" s="25">
        <v>0.23208375759142008</v>
      </c>
      <c r="J3298" s="25">
        <v>0.24105164319248826</v>
      </c>
      <c r="K3298" s="25">
        <v>0.23988318904251194</v>
      </c>
      <c r="V3298"/>
    </row>
    <row r="3299" spans="1:28" x14ac:dyDescent="0.25">
      <c r="A3299" s="13" t="s">
        <v>918</v>
      </c>
      <c r="B3299" s="32">
        <v>33946</v>
      </c>
      <c r="E3299">
        <f t="shared" si="2"/>
        <v>319.73415686781237</v>
      </c>
      <c r="F3299" s="25">
        <v>0.15066666666666667</v>
      </c>
      <c r="G3299" s="25">
        <v>0.17526767454882197</v>
      </c>
      <c r="H3299" s="25">
        <v>0.20731252961192229</v>
      </c>
      <c r="I3299" s="25">
        <v>0.24581309385364172</v>
      </c>
      <c r="J3299" s="25">
        <v>0.25191826678726797</v>
      </c>
      <c r="K3299" s="25">
        <v>0.28384627643537064</v>
      </c>
      <c r="V3299"/>
    </row>
    <row r="3300" spans="1:28" x14ac:dyDescent="0.25">
      <c r="A3300" s="13" t="s">
        <v>915</v>
      </c>
      <c r="B3300" s="32">
        <v>33953</v>
      </c>
      <c r="E3300">
        <f t="shared" si="2"/>
        <v>340.28000000000003</v>
      </c>
      <c r="F3300" s="25">
        <v>0.16699999999999998</v>
      </c>
      <c r="G3300" s="25">
        <v>0.2462333333333333</v>
      </c>
      <c r="H3300" s="25">
        <v>0.27006666666666668</v>
      </c>
      <c r="I3300" s="25">
        <v>0.30579999999999996</v>
      </c>
      <c r="J3300" s="25">
        <v>0.29736666666666667</v>
      </c>
      <c r="K3300" s="25">
        <v>0.20746666666666666</v>
      </c>
      <c r="V3300"/>
    </row>
    <row r="3301" spans="1:28" x14ac:dyDescent="0.25">
      <c r="A3301" s="13" t="s">
        <v>916</v>
      </c>
      <c r="B3301" s="32">
        <v>33953</v>
      </c>
      <c r="E3301">
        <f t="shared" si="2"/>
        <v>329.02666666666664</v>
      </c>
      <c r="F3301" s="25">
        <v>0.17433333333333334</v>
      </c>
      <c r="G3301" s="25">
        <v>0.22703333333333334</v>
      </c>
      <c r="H3301" s="25">
        <v>0.25513333333333338</v>
      </c>
      <c r="I3301" s="25">
        <v>0.28239999999999998</v>
      </c>
      <c r="J3301" s="25">
        <v>0.24376666666666666</v>
      </c>
      <c r="K3301" s="25">
        <v>0.23123333333333335</v>
      </c>
      <c r="V3301"/>
    </row>
    <row r="3302" spans="1:28" x14ac:dyDescent="0.25">
      <c r="A3302" s="13" t="s">
        <v>917</v>
      </c>
      <c r="B3302" s="32">
        <v>33953</v>
      </c>
      <c r="E3302">
        <f t="shared" si="2"/>
        <v>266.36</v>
      </c>
      <c r="F3302" s="25">
        <v>0.11066666666666666</v>
      </c>
      <c r="G3302" s="25">
        <v>0.14990000000000001</v>
      </c>
      <c r="H3302" s="25">
        <v>0.16830000000000001</v>
      </c>
      <c r="I3302" s="25">
        <v>0.20963333333333334</v>
      </c>
      <c r="J3302" s="25">
        <v>0.23043333333333332</v>
      </c>
      <c r="K3302" s="25">
        <v>0.2314333333333333</v>
      </c>
      <c r="V3302"/>
    </row>
    <row r="3303" spans="1:28" x14ac:dyDescent="0.25">
      <c r="A3303" s="13" t="s">
        <v>918</v>
      </c>
      <c r="B3303" s="32">
        <v>33953</v>
      </c>
      <c r="E3303">
        <f t="shared" si="2"/>
        <v>294.40666666666669</v>
      </c>
      <c r="F3303" s="25">
        <v>0.10099999999999999</v>
      </c>
      <c r="G3303" s="25">
        <v>0.1583</v>
      </c>
      <c r="H3303" s="25">
        <v>0.18846666666666667</v>
      </c>
      <c r="I3303" s="25">
        <v>0.2311</v>
      </c>
      <c r="J3303" s="25">
        <v>0.23923333333333333</v>
      </c>
      <c r="K3303" s="25">
        <v>0.27696666666666669</v>
      </c>
      <c r="V3303"/>
    </row>
    <row r="3304" spans="1:28" x14ac:dyDescent="0.25">
      <c r="A3304" s="13" t="s">
        <v>915</v>
      </c>
      <c r="B3304" s="32">
        <v>33976</v>
      </c>
      <c r="E3304">
        <f t="shared" si="2"/>
        <v>366.70666666666659</v>
      </c>
      <c r="F3304" s="25">
        <v>0.28866666666666668</v>
      </c>
      <c r="G3304" s="25">
        <v>0.25823333333333331</v>
      </c>
      <c r="H3304" s="25">
        <v>0.27293333333333331</v>
      </c>
      <c r="I3304" s="25">
        <v>0.30959999999999999</v>
      </c>
      <c r="J3304" s="25">
        <v>0.29236666666666666</v>
      </c>
      <c r="K3304" s="25">
        <v>0.20586666666666667</v>
      </c>
      <c r="V3304"/>
    </row>
    <row r="3305" spans="1:28" x14ac:dyDescent="0.25">
      <c r="A3305" s="13" t="s">
        <v>916</v>
      </c>
      <c r="B3305" s="32">
        <v>33976</v>
      </c>
      <c r="E3305">
        <f t="shared" si="2"/>
        <v>324.80666666666667</v>
      </c>
      <c r="F3305" s="25">
        <v>0.25900000000000001</v>
      </c>
      <c r="G3305" s="25">
        <v>0.20836666666666667</v>
      </c>
      <c r="H3305" s="25">
        <v>0.23923333333333333</v>
      </c>
      <c r="I3305" s="25">
        <v>0.26433333333333331</v>
      </c>
      <c r="J3305" s="25">
        <v>0.22829999999999998</v>
      </c>
      <c r="K3305" s="25">
        <v>0.21239999999999998</v>
      </c>
      <c r="V3305"/>
    </row>
    <row r="3306" spans="1:28" x14ac:dyDescent="0.25">
      <c r="A3306" s="13" t="s">
        <v>917</v>
      </c>
      <c r="B3306" s="32">
        <v>33976</v>
      </c>
      <c r="E3306">
        <f t="shared" si="2"/>
        <v>233.36666666666667</v>
      </c>
      <c r="F3306" s="25">
        <v>0.14599999999999999</v>
      </c>
      <c r="G3306" s="25">
        <v>0.13116666666666668</v>
      </c>
      <c r="H3306" s="25">
        <v>0.13223333333333331</v>
      </c>
      <c r="I3306" s="25">
        <v>0.16516666666666666</v>
      </c>
      <c r="J3306" s="25">
        <v>0.20246666666666666</v>
      </c>
      <c r="K3306" s="25">
        <v>0.19489999999999999</v>
      </c>
      <c r="V3306"/>
    </row>
    <row r="3307" spans="1:28" x14ac:dyDescent="0.25">
      <c r="A3307" s="13" t="s">
        <v>918</v>
      </c>
      <c r="B3307" s="32">
        <v>33976</v>
      </c>
      <c r="E3307">
        <f t="shared" si="2"/>
        <v>277.10000000000002</v>
      </c>
      <c r="F3307" s="25">
        <v>0.14766666666666667</v>
      </c>
      <c r="G3307" s="25">
        <v>0.15003333333333335</v>
      </c>
      <c r="H3307" s="25">
        <v>0.16833333333333333</v>
      </c>
      <c r="I3307" s="25">
        <v>0.19920000000000002</v>
      </c>
      <c r="J3307" s="25">
        <v>0.214</v>
      </c>
      <c r="K3307" s="25">
        <v>0.25313333333333332</v>
      </c>
      <c r="V3307"/>
    </row>
    <row r="3308" spans="1:28" x14ac:dyDescent="0.25">
      <c r="A3308" t="s">
        <v>918</v>
      </c>
      <c r="B3308" s="32">
        <v>33813</v>
      </c>
      <c r="V3308"/>
      <c r="AB3308">
        <v>3.05</v>
      </c>
    </row>
    <row r="3309" spans="1:28" x14ac:dyDescent="0.25">
      <c r="A3309" t="s">
        <v>917</v>
      </c>
      <c r="B3309" s="32">
        <v>33813</v>
      </c>
      <c r="V3309"/>
      <c r="AB3309">
        <v>2.87</v>
      </c>
    </row>
    <row r="3310" spans="1:28" x14ac:dyDescent="0.25">
      <c r="A3310" t="s">
        <v>918</v>
      </c>
      <c r="B3310" s="32">
        <v>33813</v>
      </c>
      <c r="V3310"/>
      <c r="AB3310">
        <v>3.21</v>
      </c>
    </row>
    <row r="3311" spans="1:28" x14ac:dyDescent="0.25">
      <c r="A3311" t="s">
        <v>917</v>
      </c>
      <c r="B3311" s="32">
        <v>33813</v>
      </c>
      <c r="V3311"/>
      <c r="AB3311">
        <v>3.0199999999999996</v>
      </c>
    </row>
    <row r="3312" spans="1:28" x14ac:dyDescent="0.25">
      <c r="A3312" t="s">
        <v>918</v>
      </c>
      <c r="B3312" s="32">
        <v>33813</v>
      </c>
      <c r="V3312"/>
      <c r="AB3312">
        <v>3.18</v>
      </c>
    </row>
    <row r="3313" spans="1:28" x14ac:dyDescent="0.25">
      <c r="A3313" t="s">
        <v>917</v>
      </c>
      <c r="B3313" s="32">
        <v>33813</v>
      </c>
      <c r="V3313"/>
      <c r="AB3313">
        <v>3.18</v>
      </c>
    </row>
    <row r="3314" spans="1:28" x14ac:dyDescent="0.25">
      <c r="A3314" t="s">
        <v>918</v>
      </c>
      <c r="B3314" s="32">
        <v>33841</v>
      </c>
      <c r="V3314"/>
      <c r="AB3314">
        <v>4.7</v>
      </c>
    </row>
    <row r="3315" spans="1:28" x14ac:dyDescent="0.25">
      <c r="A3315" t="s">
        <v>917</v>
      </c>
      <c r="B3315" s="32">
        <v>33841</v>
      </c>
      <c r="V3315"/>
      <c r="AB3315">
        <v>5.55</v>
      </c>
    </row>
    <row r="3316" spans="1:28" x14ac:dyDescent="0.25">
      <c r="A3316" t="s">
        <v>918</v>
      </c>
      <c r="B3316" s="32">
        <v>33841</v>
      </c>
      <c r="V3316"/>
      <c r="AB3316">
        <v>4.5999999999999996</v>
      </c>
    </row>
    <row r="3317" spans="1:28" x14ac:dyDescent="0.25">
      <c r="A3317" t="s">
        <v>917</v>
      </c>
      <c r="B3317" s="32">
        <v>33841</v>
      </c>
      <c r="V3317"/>
      <c r="AB3317">
        <v>5.1100000000000003</v>
      </c>
    </row>
    <row r="3318" spans="1:28" x14ac:dyDescent="0.25">
      <c r="A3318" t="s">
        <v>918</v>
      </c>
      <c r="B3318" s="32">
        <v>33841</v>
      </c>
      <c r="V3318"/>
      <c r="AB3318">
        <v>5.1100000000000003</v>
      </c>
    </row>
    <row r="3319" spans="1:28" x14ac:dyDescent="0.25">
      <c r="A3319" t="s">
        <v>917</v>
      </c>
      <c r="B3319" s="32">
        <v>33841</v>
      </c>
      <c r="V3319"/>
      <c r="AB3319">
        <v>5.53</v>
      </c>
    </row>
    <row r="3320" spans="1:28" x14ac:dyDescent="0.25">
      <c r="A3320" t="s">
        <v>918</v>
      </c>
      <c r="B3320" s="32">
        <v>33861</v>
      </c>
      <c r="V3320"/>
      <c r="AB3320">
        <v>5.84</v>
      </c>
    </row>
    <row r="3321" spans="1:28" x14ac:dyDescent="0.25">
      <c r="A3321" t="s">
        <v>917</v>
      </c>
      <c r="B3321" s="32">
        <v>33861</v>
      </c>
      <c r="V3321"/>
      <c r="AB3321">
        <v>5.7999999999999989</v>
      </c>
    </row>
    <row r="3322" spans="1:28" x14ac:dyDescent="0.25">
      <c r="A3322" t="s">
        <v>918</v>
      </c>
      <c r="B3322" s="32">
        <v>33861</v>
      </c>
      <c r="V3322"/>
      <c r="AB3322">
        <v>5.42</v>
      </c>
    </row>
    <row r="3323" spans="1:28" x14ac:dyDescent="0.25">
      <c r="A3323" t="s">
        <v>917</v>
      </c>
      <c r="B3323" s="32">
        <v>33861</v>
      </c>
      <c r="V3323"/>
      <c r="AB3323">
        <v>5.09</v>
      </c>
    </row>
    <row r="3324" spans="1:28" x14ac:dyDescent="0.25">
      <c r="A3324" t="s">
        <v>918</v>
      </c>
      <c r="B3324" s="32">
        <v>33861</v>
      </c>
      <c r="V3324"/>
      <c r="AB3324">
        <v>5.89</v>
      </c>
    </row>
    <row r="3325" spans="1:28" x14ac:dyDescent="0.25">
      <c r="A3325" t="s">
        <v>917</v>
      </c>
      <c r="B3325" s="32">
        <v>33861</v>
      </c>
      <c r="V3325"/>
      <c r="AB3325">
        <v>4.74</v>
      </c>
    </row>
    <row r="3326" spans="1:28" x14ac:dyDescent="0.25">
      <c r="A3326" t="s">
        <v>918</v>
      </c>
      <c r="B3326" s="32">
        <v>33870</v>
      </c>
      <c r="V3326"/>
      <c r="AB3326">
        <v>6.3699999999999992</v>
      </c>
    </row>
    <row r="3327" spans="1:28" x14ac:dyDescent="0.25">
      <c r="A3327" t="s">
        <v>917</v>
      </c>
      <c r="B3327" s="32">
        <v>33870</v>
      </c>
      <c r="V3327"/>
      <c r="AB3327">
        <v>6.1399999999999988</v>
      </c>
    </row>
    <row r="3328" spans="1:28" x14ac:dyDescent="0.25">
      <c r="A3328" t="s">
        <v>918</v>
      </c>
      <c r="B3328" s="32">
        <v>33870</v>
      </c>
      <c r="V3328"/>
      <c r="AB3328">
        <v>6.26</v>
      </c>
    </row>
    <row r="3329" spans="1:28" x14ac:dyDescent="0.25">
      <c r="A3329" t="s">
        <v>917</v>
      </c>
      <c r="B3329" s="32">
        <v>33870</v>
      </c>
      <c r="V3329"/>
      <c r="AB3329">
        <v>6.37</v>
      </c>
    </row>
    <row r="3330" spans="1:28" x14ac:dyDescent="0.25">
      <c r="A3330" t="s">
        <v>918</v>
      </c>
      <c r="B3330" s="32">
        <v>33870</v>
      </c>
      <c r="V3330"/>
      <c r="AB3330">
        <v>6.44</v>
      </c>
    </row>
    <row r="3331" spans="1:28" x14ac:dyDescent="0.25">
      <c r="A3331" t="s">
        <v>917</v>
      </c>
      <c r="B3331" s="32">
        <v>33870</v>
      </c>
      <c r="V3331"/>
      <c r="AB3331">
        <v>6.6</v>
      </c>
    </row>
    <row r="3332" spans="1:28" x14ac:dyDescent="0.25">
      <c r="A3332" t="s">
        <v>918</v>
      </c>
      <c r="B3332" s="32">
        <v>33878</v>
      </c>
      <c r="V3332"/>
      <c r="AB3332">
        <v>6.7600000000000007</v>
      </c>
    </row>
    <row r="3333" spans="1:28" x14ac:dyDescent="0.25">
      <c r="A3333" t="s">
        <v>916</v>
      </c>
      <c r="B3333" s="32">
        <v>33878</v>
      </c>
      <c r="V3333"/>
      <c r="AB3333">
        <v>2.7700000000000005</v>
      </c>
    </row>
    <row r="3334" spans="1:28" x14ac:dyDescent="0.25">
      <c r="A3334" t="s">
        <v>915</v>
      </c>
      <c r="B3334" s="32">
        <v>33878</v>
      </c>
      <c r="V3334"/>
      <c r="AB3334">
        <v>3.07</v>
      </c>
    </row>
    <row r="3335" spans="1:28" x14ac:dyDescent="0.25">
      <c r="A3335" t="s">
        <v>917</v>
      </c>
      <c r="B3335" s="32">
        <v>33878</v>
      </c>
      <c r="V3335"/>
      <c r="AB3335">
        <v>7</v>
      </c>
    </row>
    <row r="3336" spans="1:28" x14ac:dyDescent="0.25">
      <c r="A3336" t="s">
        <v>916</v>
      </c>
      <c r="B3336" s="32">
        <v>33878</v>
      </c>
      <c r="V3336"/>
      <c r="AB3336">
        <v>2.94</v>
      </c>
    </row>
    <row r="3337" spans="1:28" x14ac:dyDescent="0.25">
      <c r="A3337" t="s">
        <v>918</v>
      </c>
      <c r="B3337" s="32">
        <v>33878</v>
      </c>
      <c r="V3337"/>
      <c r="AB3337">
        <v>7.0299999999999985</v>
      </c>
    </row>
    <row r="3338" spans="1:28" x14ac:dyDescent="0.25">
      <c r="A3338" t="s">
        <v>917</v>
      </c>
      <c r="B3338" s="32">
        <v>33878</v>
      </c>
      <c r="V3338"/>
      <c r="AB3338">
        <v>6.910000000000001</v>
      </c>
    </row>
    <row r="3339" spans="1:28" x14ac:dyDescent="0.25">
      <c r="A3339" t="s">
        <v>915</v>
      </c>
      <c r="B3339" s="32">
        <v>33878</v>
      </c>
      <c r="V3339"/>
      <c r="AB3339">
        <v>3.1000000000000005</v>
      </c>
    </row>
    <row r="3340" spans="1:28" x14ac:dyDescent="0.25">
      <c r="A3340" t="s">
        <v>918</v>
      </c>
      <c r="B3340" s="32">
        <v>33878</v>
      </c>
      <c r="V3340"/>
      <c r="AB3340">
        <v>7.0510000000000002</v>
      </c>
    </row>
    <row r="3341" spans="1:28" x14ac:dyDescent="0.25">
      <c r="A3341" t="s">
        <v>916</v>
      </c>
      <c r="B3341" s="32">
        <v>33878</v>
      </c>
      <c r="V3341"/>
      <c r="AB3341">
        <v>2.9400000000000004</v>
      </c>
    </row>
    <row r="3342" spans="1:28" x14ac:dyDescent="0.25">
      <c r="A3342" t="s">
        <v>915</v>
      </c>
      <c r="B3342" s="32">
        <v>33878</v>
      </c>
      <c r="V3342"/>
      <c r="AB3342">
        <v>3.17</v>
      </c>
    </row>
    <row r="3343" spans="1:28" x14ac:dyDescent="0.25">
      <c r="A3343" t="s">
        <v>917</v>
      </c>
      <c r="B3343" s="32">
        <v>33878</v>
      </c>
      <c r="V3343"/>
      <c r="AB3343">
        <v>7.4499999999999984</v>
      </c>
    </row>
    <row r="3344" spans="1:28" x14ac:dyDescent="0.25">
      <c r="A3344" t="s">
        <v>918</v>
      </c>
      <c r="B3344" s="32">
        <v>33883</v>
      </c>
      <c r="V3344"/>
      <c r="AB3344">
        <v>7.2899999999999991</v>
      </c>
    </row>
    <row r="3345" spans="1:28" x14ac:dyDescent="0.25">
      <c r="A3345" t="s">
        <v>916</v>
      </c>
      <c r="B3345" s="32">
        <v>33883</v>
      </c>
      <c r="V3345"/>
      <c r="AB3345">
        <v>3.14</v>
      </c>
    </row>
    <row r="3346" spans="1:28" x14ac:dyDescent="0.25">
      <c r="A3346" t="s">
        <v>915</v>
      </c>
      <c r="B3346" s="32">
        <v>33883</v>
      </c>
      <c r="V3346"/>
      <c r="AB3346">
        <v>4.32</v>
      </c>
    </row>
    <row r="3347" spans="1:28" x14ac:dyDescent="0.25">
      <c r="A3347" t="s">
        <v>917</v>
      </c>
      <c r="B3347" s="32">
        <v>33883</v>
      </c>
      <c r="V3347"/>
      <c r="AB3347">
        <v>7.7600000000000007</v>
      </c>
    </row>
    <row r="3348" spans="1:28" x14ac:dyDescent="0.25">
      <c r="A3348" t="s">
        <v>916</v>
      </c>
      <c r="B3348" s="32">
        <v>33883</v>
      </c>
      <c r="V3348"/>
      <c r="AB3348">
        <v>4.1399999999999997</v>
      </c>
    </row>
    <row r="3349" spans="1:28" x14ac:dyDescent="0.25">
      <c r="A3349" t="s">
        <v>918</v>
      </c>
      <c r="B3349" s="32">
        <v>33883</v>
      </c>
      <c r="V3349"/>
      <c r="AB3349">
        <v>7.26</v>
      </c>
    </row>
    <row r="3350" spans="1:28" x14ac:dyDescent="0.25">
      <c r="A3350" t="s">
        <v>917</v>
      </c>
      <c r="B3350" s="32">
        <v>33883</v>
      </c>
      <c r="V3350"/>
      <c r="AB3350">
        <v>7.2299999999999995</v>
      </c>
    </row>
    <row r="3351" spans="1:28" x14ac:dyDescent="0.25">
      <c r="A3351" t="s">
        <v>915</v>
      </c>
      <c r="B3351" s="32">
        <v>33883</v>
      </c>
      <c r="V3351"/>
      <c r="AB3351">
        <v>4.1300000000000008</v>
      </c>
    </row>
    <row r="3352" spans="1:28" x14ac:dyDescent="0.25">
      <c r="A3352" t="s">
        <v>918</v>
      </c>
      <c r="B3352" s="32">
        <v>33883</v>
      </c>
      <c r="V3352"/>
      <c r="AB3352">
        <v>7.4</v>
      </c>
    </row>
    <row r="3353" spans="1:28" x14ac:dyDescent="0.25">
      <c r="A3353" t="s">
        <v>916</v>
      </c>
      <c r="B3353" s="32">
        <v>33883</v>
      </c>
      <c r="V3353"/>
      <c r="AB3353">
        <v>3.5699999999999994</v>
      </c>
    </row>
    <row r="3354" spans="1:28" x14ac:dyDescent="0.25">
      <c r="A3354" t="s">
        <v>915</v>
      </c>
      <c r="B3354" s="32">
        <v>33883</v>
      </c>
      <c r="V3354"/>
      <c r="AB3354">
        <v>4.660000000000001</v>
      </c>
    </row>
    <row r="3355" spans="1:28" x14ac:dyDescent="0.25">
      <c r="A3355" t="s">
        <v>917</v>
      </c>
      <c r="B3355" s="32">
        <v>33883</v>
      </c>
      <c r="V3355"/>
      <c r="AB3355">
        <v>7.9209999999999994</v>
      </c>
    </row>
    <row r="3356" spans="1:28" x14ac:dyDescent="0.25">
      <c r="A3356" t="s">
        <v>918</v>
      </c>
      <c r="B3356" s="32">
        <v>33891</v>
      </c>
      <c r="V3356"/>
      <c r="AB3356">
        <v>8.2399999999999984</v>
      </c>
    </row>
    <row r="3357" spans="1:28" x14ac:dyDescent="0.25">
      <c r="A3357" t="s">
        <v>916</v>
      </c>
      <c r="B3357" s="32">
        <v>33891</v>
      </c>
      <c r="V3357"/>
      <c r="AB3357">
        <v>4.37</v>
      </c>
    </row>
    <row r="3358" spans="1:28" x14ac:dyDescent="0.25">
      <c r="A3358" t="s">
        <v>915</v>
      </c>
      <c r="B3358" s="32">
        <v>33891</v>
      </c>
      <c r="V3358"/>
      <c r="AB3358">
        <v>4.5</v>
      </c>
    </row>
    <row r="3359" spans="1:28" x14ac:dyDescent="0.25">
      <c r="A3359" t="s">
        <v>917</v>
      </c>
      <c r="B3359" s="32">
        <v>33891</v>
      </c>
      <c r="V3359"/>
      <c r="AB3359">
        <v>8.3520000000000003</v>
      </c>
    </row>
    <row r="3360" spans="1:28" x14ac:dyDescent="0.25">
      <c r="A3360" t="s">
        <v>916</v>
      </c>
      <c r="B3360" s="32">
        <v>33891</v>
      </c>
      <c r="V3360"/>
      <c r="AB3360">
        <v>4.1800000000000006</v>
      </c>
    </row>
    <row r="3361" spans="1:28" x14ac:dyDescent="0.25">
      <c r="A3361" t="s">
        <v>918</v>
      </c>
      <c r="B3361" s="32">
        <v>33891</v>
      </c>
      <c r="V3361"/>
      <c r="AB3361">
        <v>8.4000000000000021</v>
      </c>
    </row>
    <row r="3362" spans="1:28" x14ac:dyDescent="0.25">
      <c r="A3362" t="s">
        <v>917</v>
      </c>
      <c r="B3362" s="32">
        <v>33891</v>
      </c>
      <c r="V3362"/>
      <c r="AB3362">
        <v>8.2809999999999988</v>
      </c>
    </row>
    <row r="3363" spans="1:28" x14ac:dyDescent="0.25">
      <c r="A3363" t="s">
        <v>915</v>
      </c>
      <c r="B3363" s="32">
        <v>33891</v>
      </c>
      <c r="V3363"/>
      <c r="AB3363">
        <v>4.63</v>
      </c>
    </row>
    <row r="3364" spans="1:28" x14ac:dyDescent="0.25">
      <c r="A3364" t="s">
        <v>918</v>
      </c>
      <c r="B3364" s="32">
        <v>33891</v>
      </c>
      <c r="V3364"/>
      <c r="AB3364">
        <v>8.5410000000000004</v>
      </c>
    </row>
    <row r="3365" spans="1:28" x14ac:dyDescent="0.25">
      <c r="A3365" t="s">
        <v>916</v>
      </c>
      <c r="B3365" s="32">
        <v>33891</v>
      </c>
      <c r="V3365"/>
      <c r="AB3365">
        <v>4.55</v>
      </c>
    </row>
    <row r="3366" spans="1:28" x14ac:dyDescent="0.25">
      <c r="A3366" t="s">
        <v>915</v>
      </c>
      <c r="B3366" s="32">
        <v>33891</v>
      </c>
      <c r="V3366"/>
      <c r="AB3366">
        <v>4.8000000000000007</v>
      </c>
    </row>
    <row r="3367" spans="1:28" x14ac:dyDescent="0.25">
      <c r="A3367" t="s">
        <v>917</v>
      </c>
      <c r="B3367" s="32">
        <v>33891</v>
      </c>
      <c r="V3367"/>
      <c r="AB3367">
        <v>8.6900000000000013</v>
      </c>
    </row>
    <row r="3368" spans="1:28" x14ac:dyDescent="0.25">
      <c r="A3368" t="s">
        <v>918</v>
      </c>
      <c r="B3368" s="32">
        <v>33904</v>
      </c>
      <c r="V3368"/>
      <c r="AB3368">
        <v>9.331999999999999</v>
      </c>
    </row>
    <row r="3369" spans="1:28" x14ac:dyDescent="0.25">
      <c r="A3369" t="s">
        <v>916</v>
      </c>
      <c r="B3369" s="32">
        <v>33904</v>
      </c>
      <c r="V3369"/>
      <c r="AB3369">
        <v>7.6239999999999997</v>
      </c>
    </row>
    <row r="3370" spans="1:28" x14ac:dyDescent="0.25">
      <c r="A3370" t="s">
        <v>915</v>
      </c>
      <c r="B3370" s="32">
        <v>33904</v>
      </c>
      <c r="V3370"/>
      <c r="AB3370">
        <v>7.8599999999999994</v>
      </c>
    </row>
    <row r="3371" spans="1:28" x14ac:dyDescent="0.25">
      <c r="A3371" t="s">
        <v>917</v>
      </c>
      <c r="B3371" s="32">
        <v>33904</v>
      </c>
      <c r="V3371"/>
      <c r="AB3371">
        <v>9.3309999999999995</v>
      </c>
    </row>
    <row r="3372" spans="1:28" x14ac:dyDescent="0.25">
      <c r="A3372" t="s">
        <v>916</v>
      </c>
      <c r="B3372" s="32">
        <v>33904</v>
      </c>
      <c r="V3372"/>
      <c r="AB3372">
        <v>7.4599999999999991</v>
      </c>
    </row>
    <row r="3373" spans="1:28" x14ac:dyDescent="0.25">
      <c r="A3373" t="s">
        <v>918</v>
      </c>
      <c r="B3373" s="32">
        <v>33904</v>
      </c>
      <c r="V3373"/>
      <c r="AB3373">
        <v>9.4000000000000021</v>
      </c>
    </row>
    <row r="3374" spans="1:28" x14ac:dyDescent="0.25">
      <c r="A3374" t="s">
        <v>917</v>
      </c>
      <c r="B3374" s="32">
        <v>33904</v>
      </c>
      <c r="V3374"/>
      <c r="AB3374">
        <v>9.23</v>
      </c>
    </row>
    <row r="3375" spans="1:28" x14ac:dyDescent="0.25">
      <c r="A3375" t="s">
        <v>915</v>
      </c>
      <c r="B3375" s="32">
        <v>33904</v>
      </c>
      <c r="V3375"/>
      <c r="AB3375">
        <v>7.93</v>
      </c>
    </row>
    <row r="3376" spans="1:28" x14ac:dyDescent="0.25">
      <c r="A3376" t="s">
        <v>918</v>
      </c>
      <c r="B3376" s="32">
        <v>33904</v>
      </c>
      <c r="V3376"/>
      <c r="AB3376">
        <v>9.4</v>
      </c>
    </row>
    <row r="3377" spans="1:28" x14ac:dyDescent="0.25">
      <c r="A3377" t="s">
        <v>916</v>
      </c>
      <c r="B3377" s="32">
        <v>33904</v>
      </c>
      <c r="V3377"/>
      <c r="AB3377">
        <v>7.7509999999999994</v>
      </c>
    </row>
    <row r="3378" spans="1:28" x14ac:dyDescent="0.25">
      <c r="A3378" t="s">
        <v>915</v>
      </c>
      <c r="B3378" s="32">
        <v>33904</v>
      </c>
      <c r="V3378"/>
      <c r="AB3378">
        <v>7.8899999999999988</v>
      </c>
    </row>
    <row r="3379" spans="1:28" x14ac:dyDescent="0.25">
      <c r="A3379" t="s">
        <v>917</v>
      </c>
      <c r="B3379" s="32">
        <v>33904</v>
      </c>
      <c r="V3379"/>
      <c r="AB3379">
        <v>9.5100000000000016</v>
      </c>
    </row>
    <row r="3380" spans="1:28" x14ac:dyDescent="0.25">
      <c r="A3380" t="s">
        <v>918</v>
      </c>
      <c r="B3380" s="32">
        <v>33912</v>
      </c>
      <c r="V3380"/>
      <c r="AB3380">
        <v>10.32</v>
      </c>
    </row>
    <row r="3381" spans="1:28" x14ac:dyDescent="0.25">
      <c r="A3381" t="s">
        <v>916</v>
      </c>
      <c r="B3381" s="32">
        <v>33912</v>
      </c>
      <c r="V3381"/>
      <c r="AB3381">
        <v>8.5599999999999987</v>
      </c>
    </row>
    <row r="3382" spans="1:28" x14ac:dyDescent="0.25">
      <c r="A3382" t="s">
        <v>915</v>
      </c>
      <c r="B3382" s="32">
        <v>33912</v>
      </c>
      <c r="V3382"/>
      <c r="AB3382">
        <v>8.91</v>
      </c>
    </row>
    <row r="3383" spans="1:28" x14ac:dyDescent="0.25">
      <c r="A3383" t="s">
        <v>917</v>
      </c>
      <c r="B3383" s="32">
        <v>33912</v>
      </c>
      <c r="V3383"/>
      <c r="AB3383">
        <v>10.329999999999998</v>
      </c>
    </row>
    <row r="3384" spans="1:28" x14ac:dyDescent="0.25">
      <c r="A3384" t="s">
        <v>916</v>
      </c>
      <c r="B3384" s="32">
        <v>33912</v>
      </c>
      <c r="V3384"/>
      <c r="AB3384">
        <v>8.6999999999999993</v>
      </c>
    </row>
    <row r="3385" spans="1:28" x14ac:dyDescent="0.25">
      <c r="A3385" t="s">
        <v>918</v>
      </c>
      <c r="B3385" s="32">
        <v>33912</v>
      </c>
      <c r="V3385"/>
      <c r="AB3385">
        <v>10.590000000000002</v>
      </c>
    </row>
    <row r="3386" spans="1:28" x14ac:dyDescent="0.25">
      <c r="A3386" t="s">
        <v>917</v>
      </c>
      <c r="B3386" s="32">
        <v>33912</v>
      </c>
      <c r="V3386"/>
      <c r="AB3386">
        <v>10.311000000000002</v>
      </c>
    </row>
    <row r="3387" spans="1:28" x14ac:dyDescent="0.25">
      <c r="A3387" t="s">
        <v>915</v>
      </c>
      <c r="B3387" s="32">
        <v>33912</v>
      </c>
      <c r="V3387"/>
      <c r="AB3387">
        <v>8.7099999999999973</v>
      </c>
    </row>
    <row r="3388" spans="1:28" x14ac:dyDescent="0.25">
      <c r="A3388" t="s">
        <v>918</v>
      </c>
      <c r="B3388" s="32">
        <v>33912</v>
      </c>
      <c r="V3388"/>
      <c r="AB3388">
        <v>10.5</v>
      </c>
    </row>
    <row r="3389" spans="1:28" x14ac:dyDescent="0.25">
      <c r="A3389" t="s">
        <v>916</v>
      </c>
      <c r="B3389" s="32">
        <v>33912</v>
      </c>
      <c r="V3389"/>
      <c r="AB3389">
        <v>9.11</v>
      </c>
    </row>
    <row r="3390" spans="1:28" x14ac:dyDescent="0.25">
      <c r="A3390" t="s">
        <v>915</v>
      </c>
      <c r="B3390" s="32">
        <v>33912</v>
      </c>
      <c r="V3390"/>
      <c r="AB3390">
        <v>8.7899999999999991</v>
      </c>
    </row>
    <row r="3391" spans="1:28" x14ac:dyDescent="0.25">
      <c r="A3391" t="s">
        <v>917</v>
      </c>
      <c r="B3391" s="32">
        <v>33912</v>
      </c>
      <c r="V3391"/>
      <c r="AB3391">
        <v>10.818000000000001</v>
      </c>
    </row>
    <row r="3392" spans="1:28" x14ac:dyDescent="0.25">
      <c r="A3392" t="s">
        <v>918</v>
      </c>
      <c r="B3392" s="32">
        <v>33919</v>
      </c>
      <c r="V3392"/>
      <c r="AB3392">
        <v>10.75</v>
      </c>
    </row>
    <row r="3393" spans="1:28" x14ac:dyDescent="0.25">
      <c r="A3393" t="s">
        <v>916</v>
      </c>
      <c r="B3393" s="32">
        <v>33919</v>
      </c>
      <c r="V3393"/>
      <c r="AB3393">
        <v>9.34</v>
      </c>
    </row>
    <row r="3394" spans="1:28" x14ac:dyDescent="0.25">
      <c r="A3394" t="s">
        <v>915</v>
      </c>
      <c r="B3394" s="32">
        <v>33919</v>
      </c>
      <c r="V3394"/>
      <c r="AB3394">
        <v>9.6999999999999993</v>
      </c>
    </row>
    <row r="3395" spans="1:28" x14ac:dyDescent="0.25">
      <c r="A3395" t="s">
        <v>917</v>
      </c>
      <c r="B3395" s="32">
        <v>33919</v>
      </c>
      <c r="V3395"/>
      <c r="AB3395">
        <v>10.8</v>
      </c>
    </row>
    <row r="3396" spans="1:28" x14ac:dyDescent="0.25">
      <c r="A3396" t="s">
        <v>916</v>
      </c>
      <c r="B3396" s="32">
        <v>33919</v>
      </c>
      <c r="V3396"/>
      <c r="AB3396">
        <v>9.4300000000000015</v>
      </c>
    </row>
    <row r="3397" spans="1:28" x14ac:dyDescent="0.25">
      <c r="A3397" t="s">
        <v>918</v>
      </c>
      <c r="B3397" s="32">
        <v>33919</v>
      </c>
      <c r="V3397"/>
      <c r="AB3397">
        <v>10.5</v>
      </c>
    </row>
    <row r="3398" spans="1:28" x14ac:dyDescent="0.25">
      <c r="A3398" t="s">
        <v>917</v>
      </c>
      <c r="B3398" s="32">
        <v>33919</v>
      </c>
      <c r="V3398"/>
      <c r="AB3398">
        <v>10.3</v>
      </c>
    </row>
    <row r="3399" spans="1:28" x14ac:dyDescent="0.25">
      <c r="A3399" t="s">
        <v>915</v>
      </c>
      <c r="B3399" s="32">
        <v>33919</v>
      </c>
      <c r="V3399"/>
      <c r="AB3399">
        <v>9.82</v>
      </c>
    </row>
    <row r="3400" spans="1:28" x14ac:dyDescent="0.25">
      <c r="A3400" t="s">
        <v>918</v>
      </c>
      <c r="B3400" s="32">
        <v>33919</v>
      </c>
      <c r="V3400"/>
      <c r="AB3400">
        <v>10.129999999999999</v>
      </c>
    </row>
    <row r="3401" spans="1:28" x14ac:dyDescent="0.25">
      <c r="A3401" t="s">
        <v>916</v>
      </c>
      <c r="B3401" s="32">
        <v>33919</v>
      </c>
      <c r="V3401"/>
      <c r="AB3401">
        <v>9.77</v>
      </c>
    </row>
    <row r="3402" spans="1:28" x14ac:dyDescent="0.25">
      <c r="A3402" t="s">
        <v>915</v>
      </c>
      <c r="B3402" s="32">
        <v>33919</v>
      </c>
      <c r="V3402"/>
      <c r="AB3402">
        <v>9.7900000000000027</v>
      </c>
    </row>
    <row r="3403" spans="1:28" x14ac:dyDescent="0.25">
      <c r="A3403" t="s">
        <v>917</v>
      </c>
      <c r="B3403" s="32">
        <v>33919</v>
      </c>
      <c r="V3403"/>
      <c r="AB3403">
        <v>11.2</v>
      </c>
    </row>
    <row r="3404" spans="1:28" x14ac:dyDescent="0.25">
      <c r="A3404" t="s">
        <v>918</v>
      </c>
      <c r="B3404" s="32">
        <v>33925</v>
      </c>
      <c r="V3404"/>
      <c r="AB3404">
        <v>11</v>
      </c>
    </row>
    <row r="3405" spans="1:28" x14ac:dyDescent="0.25">
      <c r="A3405" t="s">
        <v>916</v>
      </c>
      <c r="B3405" s="32">
        <v>33925</v>
      </c>
      <c r="V3405"/>
      <c r="AB3405">
        <v>10.23</v>
      </c>
    </row>
    <row r="3406" spans="1:28" x14ac:dyDescent="0.25">
      <c r="A3406" t="s">
        <v>915</v>
      </c>
      <c r="B3406" s="32">
        <v>33925</v>
      </c>
      <c r="V3406"/>
      <c r="AB3406">
        <v>10.610000000000001</v>
      </c>
    </row>
    <row r="3407" spans="1:28" x14ac:dyDescent="0.25">
      <c r="A3407" t="s">
        <v>917</v>
      </c>
      <c r="B3407" s="32">
        <v>33925</v>
      </c>
      <c r="V3407"/>
      <c r="AB3407">
        <v>10.7</v>
      </c>
    </row>
    <row r="3408" spans="1:28" x14ac:dyDescent="0.25">
      <c r="A3408" t="s">
        <v>916</v>
      </c>
      <c r="B3408" s="32">
        <v>33925</v>
      </c>
      <c r="V3408"/>
      <c r="AB3408">
        <v>10.42</v>
      </c>
    </row>
    <row r="3409" spans="1:57" x14ac:dyDescent="0.25">
      <c r="A3409" t="s">
        <v>918</v>
      </c>
      <c r="B3409" s="32">
        <v>33925</v>
      </c>
      <c r="V3409"/>
      <c r="AB3409">
        <v>11</v>
      </c>
    </row>
    <row r="3410" spans="1:57" x14ac:dyDescent="0.25">
      <c r="A3410" t="s">
        <v>917</v>
      </c>
      <c r="B3410" s="32">
        <v>33925</v>
      </c>
      <c r="V3410"/>
      <c r="AB3410">
        <v>10.8</v>
      </c>
    </row>
    <row r="3411" spans="1:57" x14ac:dyDescent="0.25">
      <c r="A3411" t="s">
        <v>915</v>
      </c>
      <c r="B3411" s="32">
        <v>33925</v>
      </c>
      <c r="V3411"/>
      <c r="AB3411">
        <v>10.5</v>
      </c>
    </row>
    <row r="3412" spans="1:57" x14ac:dyDescent="0.25">
      <c r="A3412" t="s">
        <v>918</v>
      </c>
      <c r="B3412" s="32">
        <v>33925</v>
      </c>
      <c r="V3412"/>
      <c r="AB3412">
        <v>10.97</v>
      </c>
    </row>
    <row r="3413" spans="1:57" x14ac:dyDescent="0.25">
      <c r="A3413" t="s">
        <v>916</v>
      </c>
      <c r="B3413" s="32">
        <v>33925</v>
      </c>
      <c r="V3413"/>
      <c r="AB3413">
        <v>10.7</v>
      </c>
    </row>
    <row r="3414" spans="1:57" x14ac:dyDescent="0.25">
      <c r="A3414" t="s">
        <v>915</v>
      </c>
      <c r="B3414" s="32">
        <v>33925</v>
      </c>
      <c r="V3414"/>
      <c r="AB3414">
        <v>10.44</v>
      </c>
    </row>
    <row r="3415" spans="1:57" x14ac:dyDescent="0.25">
      <c r="A3415" t="s">
        <v>917</v>
      </c>
      <c r="B3415" s="32">
        <v>33925</v>
      </c>
      <c r="V3415"/>
      <c r="AB3415">
        <v>11.1</v>
      </c>
    </row>
    <row r="3416" spans="1:57" x14ac:dyDescent="0.25">
      <c r="A3416" t="s">
        <v>916</v>
      </c>
      <c r="B3416" s="32">
        <v>33932</v>
      </c>
      <c r="V3416"/>
      <c r="AB3416">
        <v>9.8000000000000007</v>
      </c>
    </row>
    <row r="3417" spans="1:57" x14ac:dyDescent="0.25">
      <c r="A3417" t="s">
        <v>915</v>
      </c>
      <c r="B3417" s="32">
        <v>33932</v>
      </c>
      <c r="V3417"/>
      <c r="AB3417">
        <v>10.3</v>
      </c>
    </row>
    <row r="3418" spans="1:57" x14ac:dyDescent="0.25">
      <c r="A3418" t="s">
        <v>916</v>
      </c>
      <c r="B3418" s="32">
        <v>33932</v>
      </c>
      <c r="V3418"/>
      <c r="AB3418">
        <v>10.4</v>
      </c>
    </row>
    <row r="3419" spans="1:57" x14ac:dyDescent="0.25">
      <c r="A3419" t="s">
        <v>915</v>
      </c>
      <c r="B3419" s="32">
        <v>33932</v>
      </c>
      <c r="V3419"/>
      <c r="AB3419">
        <v>11</v>
      </c>
    </row>
    <row r="3420" spans="1:57" x14ac:dyDescent="0.25">
      <c r="A3420" t="s">
        <v>916</v>
      </c>
      <c r="B3420" s="32">
        <v>33932</v>
      </c>
      <c r="V3420"/>
      <c r="AB3420">
        <v>10.6</v>
      </c>
    </row>
    <row r="3421" spans="1:57" x14ac:dyDescent="0.25">
      <c r="A3421" t="s">
        <v>915</v>
      </c>
      <c r="B3421" s="32">
        <v>33932</v>
      </c>
      <c r="V3421"/>
      <c r="AB3421">
        <v>10.4</v>
      </c>
    </row>
    <row r="3422" spans="1:57" x14ac:dyDescent="0.25">
      <c r="A3422" s="3" t="s">
        <v>927</v>
      </c>
      <c r="B3422" s="32">
        <v>33450</v>
      </c>
      <c r="C3422" t="s">
        <v>928</v>
      </c>
      <c r="Q3422">
        <v>5.8</v>
      </c>
      <c r="R3422">
        <v>218</v>
      </c>
      <c r="V3422"/>
      <c r="BE3422">
        <v>549</v>
      </c>
    </row>
    <row r="3423" spans="1:57" x14ac:dyDescent="0.25">
      <c r="A3423" s="3" t="s">
        <v>927</v>
      </c>
      <c r="B3423" s="32">
        <v>33533</v>
      </c>
      <c r="C3423" t="s">
        <v>928</v>
      </c>
      <c r="Q3423">
        <v>8.35</v>
      </c>
      <c r="R3423">
        <v>984</v>
      </c>
      <c r="V3423"/>
      <c r="AN3423">
        <v>10</v>
      </c>
      <c r="AO3423">
        <v>196</v>
      </c>
      <c r="AQ3423" t="s">
        <v>935</v>
      </c>
      <c r="AX3423">
        <v>22.6</v>
      </c>
      <c r="AY3423">
        <v>172</v>
      </c>
      <c r="BC3423">
        <v>181.5</v>
      </c>
      <c r="BD3423">
        <v>617</v>
      </c>
      <c r="BE3423">
        <v>377</v>
      </c>
    </row>
    <row r="3424" spans="1:57" x14ac:dyDescent="0.25">
      <c r="A3424" s="3" t="s">
        <v>927</v>
      </c>
      <c r="B3424" s="32">
        <v>33573</v>
      </c>
      <c r="C3424" t="s">
        <v>928</v>
      </c>
      <c r="Q3424">
        <v>7.63</v>
      </c>
      <c r="R3424">
        <v>1086</v>
      </c>
      <c r="V3424">
        <f>X3424/AA3424</f>
        <v>1.5504812834224599E-2</v>
      </c>
      <c r="W3424">
        <f>AA3424/Y3424</f>
        <v>2.8549618320610686E-2</v>
      </c>
      <c r="X3424">
        <f>Q3424*0.76</f>
        <v>5.7988</v>
      </c>
      <c r="Y3424">
        <v>13100</v>
      </c>
      <c r="Z3424">
        <v>8.8000000000000007</v>
      </c>
      <c r="AA3424">
        <v>374</v>
      </c>
      <c r="AO3424">
        <v>118</v>
      </c>
      <c r="AQ3424" t="s">
        <v>925</v>
      </c>
      <c r="AY3424">
        <v>164</v>
      </c>
      <c r="BD3424">
        <v>423</v>
      </c>
      <c r="BE3424">
        <v>372</v>
      </c>
    </row>
    <row r="3425" spans="1:57" x14ac:dyDescent="0.25">
      <c r="A3425" s="3" t="s">
        <v>929</v>
      </c>
      <c r="B3425" s="32">
        <v>33450</v>
      </c>
      <c r="C3425" t="s">
        <v>928</v>
      </c>
      <c r="Q3425">
        <v>7.74</v>
      </c>
      <c r="R3425">
        <v>286</v>
      </c>
      <c r="V3425"/>
      <c r="BE3425">
        <v>607</v>
      </c>
    </row>
    <row r="3426" spans="1:57" x14ac:dyDescent="0.25">
      <c r="A3426" s="3" t="s">
        <v>929</v>
      </c>
      <c r="B3426" s="32">
        <v>33533</v>
      </c>
      <c r="C3426" t="s">
        <v>928</v>
      </c>
      <c r="V3426"/>
    </row>
    <row r="3427" spans="1:57" x14ac:dyDescent="0.25">
      <c r="A3427" s="3" t="s">
        <v>929</v>
      </c>
      <c r="B3427" s="32">
        <v>33573</v>
      </c>
      <c r="C3427" t="s">
        <v>928</v>
      </c>
      <c r="Q3427">
        <v>10.01</v>
      </c>
      <c r="R3427">
        <v>1158</v>
      </c>
      <c r="V3427">
        <f>X3427/AA3427</f>
        <v>2.0512295081967214E-2</v>
      </c>
      <c r="W3427">
        <f t="shared" ref="W3427:W3454" si="3">AA3427/Y3427</f>
        <v>2.4367509986684421E-2</v>
      </c>
      <c r="X3427">
        <f>Q3427*0.75</f>
        <v>7.5075000000000003</v>
      </c>
      <c r="Y3427">
        <v>15020</v>
      </c>
      <c r="Z3427">
        <v>11.7</v>
      </c>
      <c r="AA3427">
        <v>366</v>
      </c>
      <c r="AQ3427" t="s">
        <v>925</v>
      </c>
      <c r="BE3427">
        <v>380</v>
      </c>
    </row>
    <row r="3428" spans="1:57" x14ac:dyDescent="0.25">
      <c r="A3428" s="3" t="s">
        <v>930</v>
      </c>
      <c r="B3428" s="32">
        <v>33450</v>
      </c>
      <c r="C3428" t="s">
        <v>928</v>
      </c>
      <c r="Q3428">
        <v>8.9600000000000009</v>
      </c>
      <c r="R3428">
        <v>291</v>
      </c>
      <c r="V3428"/>
      <c r="BE3428">
        <v>618</v>
      </c>
    </row>
    <row r="3429" spans="1:57" x14ac:dyDescent="0.25">
      <c r="A3429" s="3" t="s">
        <v>930</v>
      </c>
      <c r="B3429" s="32">
        <v>33533</v>
      </c>
      <c r="C3429" t="s">
        <v>928</v>
      </c>
      <c r="Q3429">
        <v>12.45</v>
      </c>
      <c r="R3429">
        <v>1075</v>
      </c>
      <c r="V3429"/>
      <c r="AN3429">
        <v>11.6</v>
      </c>
      <c r="AO3429">
        <v>258</v>
      </c>
      <c r="AX3429">
        <v>28.5</v>
      </c>
      <c r="AY3429">
        <v>204</v>
      </c>
      <c r="BC3429">
        <v>126.4</v>
      </c>
      <c r="BD3429">
        <v>614</v>
      </c>
      <c r="BE3429">
        <v>421</v>
      </c>
    </row>
    <row r="3430" spans="1:57" x14ac:dyDescent="0.25">
      <c r="A3430" s="3" t="s">
        <v>930</v>
      </c>
      <c r="B3430" s="32">
        <v>33573</v>
      </c>
      <c r="C3430" t="s">
        <v>928</v>
      </c>
      <c r="Q3430">
        <v>11.57</v>
      </c>
      <c r="R3430">
        <v>1148</v>
      </c>
      <c r="V3430">
        <f>X3430/AA3430</f>
        <v>2.3140000000000001E-2</v>
      </c>
      <c r="W3430">
        <f t="shared" si="3"/>
        <v>2.2087067861715749E-2</v>
      </c>
      <c r="X3430">
        <f>Q3430*0.69</f>
        <v>7.9832999999999998</v>
      </c>
      <c r="Y3430">
        <v>15620</v>
      </c>
      <c r="Z3430">
        <v>13.1</v>
      </c>
      <c r="AA3430">
        <v>345</v>
      </c>
      <c r="AO3430">
        <v>140</v>
      </c>
      <c r="AQ3430" t="s">
        <v>925</v>
      </c>
      <c r="AY3430">
        <v>188</v>
      </c>
      <c r="BD3430">
        <v>465</v>
      </c>
      <c r="BE3430">
        <v>382</v>
      </c>
    </row>
    <row r="3431" spans="1:57" x14ac:dyDescent="0.25">
      <c r="A3431" s="3" t="s">
        <v>931</v>
      </c>
      <c r="B3431" s="32">
        <v>33450</v>
      </c>
      <c r="C3431" t="s">
        <v>928</v>
      </c>
      <c r="Q3431">
        <v>10.46</v>
      </c>
      <c r="R3431">
        <v>316</v>
      </c>
      <c r="V3431"/>
      <c r="BE3431">
        <v>691</v>
      </c>
    </row>
    <row r="3432" spans="1:57" x14ac:dyDescent="0.25">
      <c r="A3432" s="3" t="s">
        <v>931</v>
      </c>
      <c r="B3432" s="32">
        <v>33533</v>
      </c>
      <c r="C3432" t="s">
        <v>928</v>
      </c>
      <c r="Q3432">
        <v>14.14</v>
      </c>
      <c r="R3432">
        <v>1092</v>
      </c>
      <c r="V3432"/>
      <c r="AN3432">
        <v>11.9</v>
      </c>
      <c r="AO3432">
        <v>275</v>
      </c>
      <c r="AX3432">
        <v>29.3</v>
      </c>
      <c r="AY3432">
        <v>212</v>
      </c>
      <c r="BC3432">
        <v>110.1</v>
      </c>
      <c r="BD3432">
        <v>604</v>
      </c>
      <c r="BE3432">
        <v>416</v>
      </c>
    </row>
    <row r="3433" spans="1:57" x14ac:dyDescent="0.25">
      <c r="A3433" s="3" t="s">
        <v>931</v>
      </c>
      <c r="B3433" s="32">
        <v>33573</v>
      </c>
      <c r="C3433" t="s">
        <v>928</v>
      </c>
      <c r="Q3433">
        <v>13.62</v>
      </c>
      <c r="R3433">
        <v>1163</v>
      </c>
      <c r="V3433">
        <f>X3433/AA3433</f>
        <v>2.6990853658536585E-2</v>
      </c>
      <c r="W3433">
        <f t="shared" si="3"/>
        <v>2.081218274111675E-2</v>
      </c>
      <c r="X3433">
        <f>Q3433*0.65</f>
        <v>8.8529999999999998</v>
      </c>
      <c r="Y3433">
        <v>15760</v>
      </c>
      <c r="Z3433">
        <v>15.5</v>
      </c>
      <c r="AA3433">
        <v>328</v>
      </c>
      <c r="AO3433">
        <v>162</v>
      </c>
      <c r="AQ3433" t="s">
        <v>925</v>
      </c>
      <c r="AY3433">
        <v>190</v>
      </c>
      <c r="BD3433">
        <v>474</v>
      </c>
      <c r="BE3433">
        <v>376</v>
      </c>
    </row>
    <row r="3434" spans="1:57" x14ac:dyDescent="0.25">
      <c r="A3434" s="3" t="s">
        <v>932</v>
      </c>
      <c r="B3434" s="32">
        <v>33450</v>
      </c>
      <c r="C3434" t="s">
        <v>928</v>
      </c>
      <c r="V3434"/>
    </row>
    <row r="3435" spans="1:57" x14ac:dyDescent="0.25">
      <c r="A3435" s="3" t="s">
        <v>932</v>
      </c>
      <c r="B3435" s="32">
        <v>33533</v>
      </c>
      <c r="C3435" t="s">
        <v>928</v>
      </c>
      <c r="V3435"/>
    </row>
    <row r="3436" spans="1:57" x14ac:dyDescent="0.25">
      <c r="A3436" s="3" t="s">
        <v>932</v>
      </c>
      <c r="B3436" s="32">
        <v>33573</v>
      </c>
      <c r="C3436" t="s">
        <v>928</v>
      </c>
      <c r="Q3436">
        <v>13.68</v>
      </c>
      <c r="R3436">
        <v>1132</v>
      </c>
      <c r="V3436">
        <f>X3436/AA3436</f>
        <v>2.9970318021201415E-2</v>
      </c>
      <c r="W3436">
        <f t="shared" si="3"/>
        <v>1.7490729295426454E-2</v>
      </c>
      <c r="X3436">
        <f>Q3436*0.62</f>
        <v>8.4816000000000003</v>
      </c>
      <c r="Y3436">
        <v>16180</v>
      </c>
      <c r="Z3436">
        <v>17</v>
      </c>
      <c r="AA3436">
        <v>283</v>
      </c>
      <c r="AQ3436" t="s">
        <v>925</v>
      </c>
      <c r="BE3436">
        <v>389</v>
      </c>
    </row>
    <row r="3437" spans="1:57" x14ac:dyDescent="0.25">
      <c r="A3437" s="3" t="s">
        <v>933</v>
      </c>
      <c r="B3437" s="32">
        <v>33450</v>
      </c>
      <c r="C3437" t="s">
        <v>928</v>
      </c>
      <c r="V3437"/>
    </row>
    <row r="3438" spans="1:57" x14ac:dyDescent="0.25">
      <c r="A3438" s="3" t="s">
        <v>933</v>
      </c>
      <c r="B3438" s="32">
        <v>33533</v>
      </c>
      <c r="C3438" t="s">
        <v>928</v>
      </c>
      <c r="Q3438">
        <v>16.420000000000002</v>
      </c>
      <c r="R3438">
        <v>1097</v>
      </c>
      <c r="V3438"/>
      <c r="AN3438">
        <v>11.6</v>
      </c>
      <c r="AO3438">
        <v>311</v>
      </c>
      <c r="AX3438">
        <v>28.8</v>
      </c>
      <c r="AY3438">
        <v>205</v>
      </c>
      <c r="BC3438">
        <v>82.4</v>
      </c>
      <c r="BD3438">
        <v>581</v>
      </c>
      <c r="BE3438">
        <v>420</v>
      </c>
    </row>
    <row r="3439" spans="1:57" x14ac:dyDescent="0.25">
      <c r="A3439" s="3" t="s">
        <v>933</v>
      </c>
      <c r="B3439" s="32">
        <v>33573</v>
      </c>
      <c r="C3439" t="s">
        <v>928</v>
      </c>
      <c r="Q3439">
        <v>15.5</v>
      </c>
      <c r="R3439">
        <v>1106</v>
      </c>
      <c r="V3439">
        <f>X3439/AA3439</f>
        <v>3.110915492957746E-2</v>
      </c>
      <c r="W3439">
        <f t="shared" si="3"/>
        <v>1.7596034696406443E-2</v>
      </c>
      <c r="X3439">
        <f>Q3439*0.57</f>
        <v>8.8349999999999991</v>
      </c>
      <c r="Y3439">
        <v>16140</v>
      </c>
      <c r="Z3439">
        <v>17.8</v>
      </c>
      <c r="AA3439">
        <v>284</v>
      </c>
      <c r="AO3439">
        <v>159</v>
      </c>
      <c r="AQ3439" t="s">
        <v>925</v>
      </c>
      <c r="AY3439">
        <v>186</v>
      </c>
      <c r="BD3439">
        <v>468</v>
      </c>
      <c r="BE3439">
        <v>379</v>
      </c>
    </row>
    <row r="3440" spans="1:57" x14ac:dyDescent="0.25">
      <c r="A3440" s="3" t="s">
        <v>936</v>
      </c>
      <c r="B3440" s="32">
        <v>33487</v>
      </c>
      <c r="C3440" t="s">
        <v>843</v>
      </c>
      <c r="Q3440">
        <v>5.67</v>
      </c>
      <c r="R3440">
        <v>167</v>
      </c>
      <c r="V3440"/>
      <c r="BE3440">
        <v>1056</v>
      </c>
    </row>
    <row r="3441" spans="1:57" x14ac:dyDescent="0.25">
      <c r="A3441" s="3" t="s">
        <v>936</v>
      </c>
      <c r="B3441" s="32">
        <v>33547</v>
      </c>
      <c r="Q3441">
        <v>10.28</v>
      </c>
      <c r="R3441">
        <v>986</v>
      </c>
      <c r="V3441"/>
      <c r="AN3441">
        <v>13.2</v>
      </c>
      <c r="AO3441">
        <v>159</v>
      </c>
      <c r="AX3441">
        <v>26.4</v>
      </c>
      <c r="AY3441">
        <v>196</v>
      </c>
      <c r="BC3441">
        <v>204.7</v>
      </c>
      <c r="BD3441">
        <v>632</v>
      </c>
      <c r="BE3441">
        <v>515</v>
      </c>
    </row>
    <row r="3442" spans="1:57" x14ac:dyDescent="0.25">
      <c r="A3442" s="3" t="s">
        <v>936</v>
      </c>
      <c r="B3442" s="32">
        <v>33592</v>
      </c>
      <c r="C3442" t="s">
        <v>843</v>
      </c>
      <c r="Q3442">
        <v>13.01</v>
      </c>
      <c r="R3442">
        <v>1366</v>
      </c>
      <c r="V3442">
        <f>X3442/AA3442</f>
        <v>1.8432619439868202E-2</v>
      </c>
      <c r="W3442">
        <f t="shared" si="3"/>
        <v>3.9960500329163921E-2</v>
      </c>
      <c r="X3442">
        <f>Q3442*0.86</f>
        <v>11.188599999999999</v>
      </c>
      <c r="Y3442">
        <v>15190</v>
      </c>
      <c r="Z3442">
        <v>10.4</v>
      </c>
      <c r="AA3442">
        <v>607</v>
      </c>
      <c r="AQ3442" t="s">
        <v>925</v>
      </c>
      <c r="BE3442">
        <v>500</v>
      </c>
    </row>
    <row r="3443" spans="1:57" x14ac:dyDescent="0.25">
      <c r="A3443" s="3" t="s">
        <v>938</v>
      </c>
      <c r="B3443" s="32">
        <v>33547</v>
      </c>
      <c r="Q3443">
        <v>13.66</v>
      </c>
      <c r="R3443">
        <v>1086</v>
      </c>
      <c r="V3443"/>
      <c r="AN3443">
        <v>12.8</v>
      </c>
      <c r="AO3443">
        <v>206</v>
      </c>
      <c r="AX3443">
        <v>26.6</v>
      </c>
      <c r="AY3443">
        <v>214</v>
      </c>
      <c r="BC3443">
        <v>182.4</v>
      </c>
      <c r="BD3443">
        <v>667</v>
      </c>
      <c r="BE3443">
        <v>603</v>
      </c>
    </row>
    <row r="3444" spans="1:57" x14ac:dyDescent="0.25">
      <c r="A3444" s="3" t="s">
        <v>938</v>
      </c>
      <c r="B3444" s="32">
        <v>33592</v>
      </c>
      <c r="C3444" t="s">
        <v>843</v>
      </c>
      <c r="Q3444">
        <v>16.22</v>
      </c>
      <c r="R3444">
        <v>1578</v>
      </c>
      <c r="V3444">
        <f>X3444/AA3444</f>
        <v>1.9293499308437066E-2</v>
      </c>
      <c r="W3444">
        <f t="shared" si="3"/>
        <v>3.9038876889848813E-2</v>
      </c>
      <c r="X3444">
        <f>Q3444*0.86</f>
        <v>13.949199999999999</v>
      </c>
      <c r="Y3444">
        <v>18520</v>
      </c>
      <c r="Z3444">
        <v>10.9</v>
      </c>
      <c r="AA3444">
        <v>723</v>
      </c>
      <c r="AQ3444" t="s">
        <v>925</v>
      </c>
      <c r="BE3444">
        <v>557</v>
      </c>
    </row>
    <row r="3445" spans="1:57" x14ac:dyDescent="0.25">
      <c r="A3445" s="3" t="s">
        <v>939</v>
      </c>
      <c r="B3445" s="32">
        <v>33547</v>
      </c>
      <c r="Q3445">
        <v>15.85</v>
      </c>
      <c r="R3445">
        <v>1167</v>
      </c>
      <c r="V3445"/>
      <c r="AN3445">
        <v>13.2</v>
      </c>
      <c r="AO3445">
        <v>228</v>
      </c>
      <c r="AX3445">
        <v>28.4</v>
      </c>
      <c r="AY3445">
        <v>233</v>
      </c>
      <c r="BC3445">
        <v>185</v>
      </c>
      <c r="BD3445">
        <v>706</v>
      </c>
      <c r="BE3445">
        <v>627</v>
      </c>
    </row>
    <row r="3446" spans="1:57" x14ac:dyDescent="0.25">
      <c r="A3446" s="3" t="s">
        <v>939</v>
      </c>
      <c r="B3446" s="32">
        <v>33592</v>
      </c>
      <c r="C3446" t="s">
        <v>843</v>
      </c>
      <c r="Q3446">
        <v>16.97</v>
      </c>
      <c r="R3446">
        <v>1615</v>
      </c>
      <c r="V3446">
        <f>X3446/AA3446</f>
        <v>1.9553909465020572E-2</v>
      </c>
      <c r="W3446">
        <f t="shared" si="3"/>
        <v>3.7346311475409837E-2</v>
      </c>
      <c r="X3446">
        <f>Q3446*0.84</f>
        <v>14.254799999999998</v>
      </c>
      <c r="Y3446">
        <v>19520</v>
      </c>
      <c r="Z3446">
        <v>11.2</v>
      </c>
      <c r="AA3446">
        <v>729</v>
      </c>
      <c r="AQ3446" t="s">
        <v>925</v>
      </c>
      <c r="BE3446">
        <v>606</v>
      </c>
    </row>
    <row r="3447" spans="1:57" x14ac:dyDescent="0.25">
      <c r="A3447" s="3" t="s">
        <v>940</v>
      </c>
      <c r="B3447" s="32">
        <v>33547</v>
      </c>
      <c r="Q3447">
        <v>17.02</v>
      </c>
      <c r="R3447">
        <v>1132</v>
      </c>
      <c r="V3447"/>
      <c r="AN3447">
        <v>11.7</v>
      </c>
      <c r="AO3447">
        <v>232</v>
      </c>
      <c r="AX3447">
        <v>28.2</v>
      </c>
      <c r="AY3447">
        <v>239</v>
      </c>
      <c r="BC3447">
        <v>170</v>
      </c>
      <c r="BD3447">
        <v>662</v>
      </c>
      <c r="BE3447">
        <v>606</v>
      </c>
    </row>
    <row r="3448" spans="1:57" x14ac:dyDescent="0.25">
      <c r="A3448" s="3" t="s">
        <v>940</v>
      </c>
      <c r="B3448" s="32">
        <v>33592</v>
      </c>
      <c r="C3448" t="s">
        <v>843</v>
      </c>
      <c r="Q3448">
        <v>19.239999999999998</v>
      </c>
      <c r="R3448">
        <v>1619</v>
      </c>
      <c r="V3448">
        <f>X3448/AA3448</f>
        <v>2.1126274509803918E-2</v>
      </c>
      <c r="W3448">
        <f t="shared" si="3"/>
        <v>3.6761172513214799E-2</v>
      </c>
      <c r="X3448">
        <f>Q3448*0.84</f>
        <v>16.161599999999996</v>
      </c>
      <c r="Y3448">
        <v>20810</v>
      </c>
      <c r="Z3448">
        <v>12.1</v>
      </c>
      <c r="AA3448">
        <v>765</v>
      </c>
      <c r="AQ3448" t="s">
        <v>925</v>
      </c>
      <c r="BE3448">
        <v>570</v>
      </c>
    </row>
    <row r="3449" spans="1:57" x14ac:dyDescent="0.25">
      <c r="A3449" s="3" t="s">
        <v>941</v>
      </c>
      <c r="B3449" s="32">
        <v>33547</v>
      </c>
      <c r="Q3449">
        <v>18.98</v>
      </c>
      <c r="R3449">
        <v>1163</v>
      </c>
      <c r="V3449"/>
      <c r="AN3449">
        <v>11.6</v>
      </c>
      <c r="AO3449">
        <v>262</v>
      </c>
      <c r="AX3449">
        <v>29.6</v>
      </c>
      <c r="AY3449">
        <v>236</v>
      </c>
      <c r="BC3449">
        <v>163</v>
      </c>
      <c r="BD3449">
        <v>665</v>
      </c>
      <c r="BE3449">
        <v>633</v>
      </c>
    </row>
    <row r="3450" spans="1:57" x14ac:dyDescent="0.25">
      <c r="A3450" s="3" t="s">
        <v>941</v>
      </c>
      <c r="B3450" s="32">
        <v>33592</v>
      </c>
      <c r="C3450" t="s">
        <v>843</v>
      </c>
      <c r="Q3450">
        <v>19.850000000000001</v>
      </c>
      <c r="R3450">
        <v>1683</v>
      </c>
      <c r="V3450">
        <f>X3450/AA3450</f>
        <v>2.1095390524967991E-2</v>
      </c>
      <c r="W3450">
        <f t="shared" si="3"/>
        <v>3.733269598470363E-2</v>
      </c>
      <c r="X3450">
        <f>Q3450*0.83</f>
        <v>16.4755</v>
      </c>
      <c r="Y3450">
        <v>20920</v>
      </c>
      <c r="Z3450">
        <v>12</v>
      </c>
      <c r="AA3450">
        <v>781</v>
      </c>
      <c r="AQ3450" t="s">
        <v>925</v>
      </c>
      <c r="BE3450">
        <v>604</v>
      </c>
    </row>
    <row r="3451" spans="1:57" x14ac:dyDescent="0.25">
      <c r="A3451" s="3" t="s">
        <v>942</v>
      </c>
      <c r="B3451" s="32">
        <v>33547</v>
      </c>
      <c r="Q3451">
        <v>20.149999999999999</v>
      </c>
      <c r="R3451">
        <v>1194</v>
      </c>
      <c r="V3451"/>
      <c r="AN3451">
        <v>10.3</v>
      </c>
      <c r="AO3451">
        <v>262</v>
      </c>
      <c r="AX3451">
        <v>27.6</v>
      </c>
      <c r="AY3451">
        <v>250</v>
      </c>
      <c r="BC3451">
        <v>143.19999999999999</v>
      </c>
      <c r="BD3451">
        <v>681</v>
      </c>
      <c r="BE3451">
        <v>646</v>
      </c>
    </row>
    <row r="3452" spans="1:57" x14ac:dyDescent="0.25">
      <c r="A3452" s="3" t="s">
        <v>942</v>
      </c>
      <c r="B3452" s="32">
        <v>33592</v>
      </c>
      <c r="C3452" t="s">
        <v>843</v>
      </c>
      <c r="Q3452">
        <v>21.08</v>
      </c>
      <c r="R3452">
        <v>1670</v>
      </c>
      <c r="V3452">
        <f>X3452/AA3452</f>
        <v>2.2246589446589447E-2</v>
      </c>
      <c r="W3452">
        <f t="shared" si="3"/>
        <v>3.6223776223776226E-2</v>
      </c>
      <c r="X3452">
        <f>Q3452*0.82</f>
        <v>17.285599999999999</v>
      </c>
      <c r="Y3452">
        <v>21450</v>
      </c>
      <c r="Z3452">
        <v>12.8</v>
      </c>
      <c r="AA3452">
        <v>777</v>
      </c>
      <c r="AQ3452" t="s">
        <v>925</v>
      </c>
      <c r="BE3452">
        <v>620</v>
      </c>
    </row>
    <row r="3453" spans="1:57" x14ac:dyDescent="0.25">
      <c r="A3453" s="3" t="s">
        <v>937</v>
      </c>
      <c r="B3453" s="32">
        <v>33547</v>
      </c>
      <c r="Q3453">
        <v>21.59</v>
      </c>
      <c r="R3453">
        <v>1188</v>
      </c>
      <c r="V3453"/>
      <c r="AN3453">
        <v>11.2</v>
      </c>
      <c r="AO3453">
        <v>280</v>
      </c>
      <c r="AX3453">
        <v>27.7</v>
      </c>
      <c r="AY3453">
        <v>244</v>
      </c>
      <c r="BC3453">
        <v>133.19999999999999</v>
      </c>
      <c r="BD3453">
        <v>664</v>
      </c>
      <c r="BE3453">
        <v>644</v>
      </c>
    </row>
    <row r="3454" spans="1:57" x14ac:dyDescent="0.25">
      <c r="A3454" s="3" t="s">
        <v>937</v>
      </c>
      <c r="B3454" s="32">
        <v>33592</v>
      </c>
      <c r="C3454" t="s">
        <v>843</v>
      </c>
      <c r="Q3454">
        <v>21.43</v>
      </c>
      <c r="R3454">
        <v>1676</v>
      </c>
      <c r="V3454">
        <f>X3454/AA3454</f>
        <v>2.2557894736842107E-2</v>
      </c>
      <c r="W3454">
        <f t="shared" si="3"/>
        <v>3.713355048859935E-2</v>
      </c>
      <c r="X3454">
        <f>Q3454*0.84</f>
        <v>18.001200000000001</v>
      </c>
      <c r="Y3454">
        <v>21490</v>
      </c>
      <c r="Z3454">
        <v>12.8</v>
      </c>
      <c r="AA3454">
        <v>798</v>
      </c>
      <c r="AQ3454" t="s">
        <v>925</v>
      </c>
      <c r="BE3454">
        <v>615</v>
      </c>
    </row>
    <row r="3455" spans="1:57" x14ac:dyDescent="0.25">
      <c r="A3455" t="s">
        <v>946</v>
      </c>
      <c r="B3455" s="32">
        <v>40451</v>
      </c>
      <c r="E3455">
        <v>221.89999999999998</v>
      </c>
      <c r="F3455">
        <v>0.28049999999999997</v>
      </c>
      <c r="G3455">
        <v>0.26974999999999999</v>
      </c>
      <c r="H3455">
        <v>0.10899999999999999</v>
      </c>
      <c r="I3455">
        <v>8.5250000000000006E-2</v>
      </c>
      <c r="J3455">
        <v>7.9750000000000001E-2</v>
      </c>
      <c r="K3455">
        <v>7.9000000000000001E-2</v>
      </c>
      <c r="L3455">
        <v>9.6500000000000002E-2</v>
      </c>
      <c r="M3455">
        <v>0.10975</v>
      </c>
      <c r="V3455"/>
      <c r="AC3455">
        <v>5.6793743799802371E-2</v>
      </c>
    </row>
    <row r="3456" spans="1:57" x14ac:dyDescent="0.25">
      <c r="A3456" t="s">
        <v>947</v>
      </c>
      <c r="B3456" s="32">
        <v>40451</v>
      </c>
      <c r="V3456"/>
      <c r="AC3456">
        <v>0</v>
      </c>
    </row>
    <row r="3457" spans="1:29" x14ac:dyDescent="0.25">
      <c r="A3457" t="s">
        <v>948</v>
      </c>
      <c r="B3457" s="32">
        <v>40451</v>
      </c>
      <c r="E3457">
        <v>266.39999999999998</v>
      </c>
      <c r="F3457">
        <v>0.28625</v>
      </c>
      <c r="G3457">
        <v>0.35</v>
      </c>
      <c r="H3457">
        <v>0.15175</v>
      </c>
      <c r="I3457">
        <v>0.10575</v>
      </c>
      <c r="J3457">
        <v>0.11875000000000002</v>
      </c>
      <c r="K3457">
        <v>0.11825000000000001</v>
      </c>
      <c r="L3457">
        <v>0.10300000000000001</v>
      </c>
      <c r="M3457">
        <v>9.824999999999999E-2</v>
      </c>
      <c r="V3457"/>
      <c r="AC3457">
        <v>5.0785481583436515E-2</v>
      </c>
    </row>
    <row r="3458" spans="1:29" x14ac:dyDescent="0.25">
      <c r="A3458" t="s">
        <v>949</v>
      </c>
      <c r="B3458" s="32">
        <v>40451</v>
      </c>
      <c r="V3458"/>
      <c r="AC3458">
        <v>0</v>
      </c>
    </row>
    <row r="3459" spans="1:29" x14ac:dyDescent="0.25">
      <c r="A3459" t="s">
        <v>950</v>
      </c>
      <c r="B3459" s="32">
        <v>40451</v>
      </c>
      <c r="E3459">
        <v>249.1</v>
      </c>
      <c r="F3459">
        <v>0.24374999999999999</v>
      </c>
      <c r="G3459">
        <v>0.3125</v>
      </c>
      <c r="H3459">
        <v>0.13824999999999998</v>
      </c>
      <c r="I3459">
        <v>9.8750000000000004E-2</v>
      </c>
      <c r="J3459">
        <v>0.12399999999999999</v>
      </c>
      <c r="K3459">
        <v>0.10825000000000001</v>
      </c>
      <c r="L3459">
        <v>0.10275000000000001</v>
      </c>
      <c r="M3459">
        <v>0.11724999999999999</v>
      </c>
      <c r="V3459"/>
      <c r="AC3459">
        <v>6.3565073404114325E-2</v>
      </c>
    </row>
    <row r="3460" spans="1:29" x14ac:dyDescent="0.25">
      <c r="A3460" t="s">
        <v>951</v>
      </c>
      <c r="B3460" s="32">
        <v>40451</v>
      </c>
      <c r="V3460"/>
      <c r="AC3460">
        <v>0</v>
      </c>
    </row>
    <row r="3461" spans="1:29" x14ac:dyDescent="0.25">
      <c r="A3461" t="s">
        <v>952</v>
      </c>
      <c r="B3461" s="32">
        <v>40451</v>
      </c>
      <c r="E3461">
        <v>236.95</v>
      </c>
      <c r="F3461">
        <v>0.27300000000000002</v>
      </c>
      <c r="G3461">
        <v>0.26225000000000004</v>
      </c>
      <c r="H3461">
        <v>0.1285</v>
      </c>
      <c r="I3461">
        <v>9.5250000000000001E-2</v>
      </c>
      <c r="J3461">
        <v>9.4750000000000001E-2</v>
      </c>
      <c r="K3461">
        <v>0.10725000000000001</v>
      </c>
      <c r="L3461">
        <v>0.10800000000000001</v>
      </c>
      <c r="M3461">
        <v>0.11575000000000001</v>
      </c>
      <c r="V3461"/>
      <c r="AC3461">
        <v>6.873867373320644E-2</v>
      </c>
    </row>
    <row r="3462" spans="1:29" x14ac:dyDescent="0.25">
      <c r="A3462" t="s">
        <v>953</v>
      </c>
      <c r="B3462" s="32">
        <v>40451</v>
      </c>
      <c r="V3462"/>
      <c r="AC3462">
        <v>0</v>
      </c>
    </row>
    <row r="3463" spans="1:29" x14ac:dyDescent="0.25">
      <c r="A3463" t="s">
        <v>946</v>
      </c>
      <c r="B3463" s="32">
        <v>40455</v>
      </c>
      <c r="V3463"/>
      <c r="AC3463">
        <v>8.8397338508350548E-2</v>
      </c>
    </row>
    <row r="3464" spans="1:29" x14ac:dyDescent="0.25">
      <c r="A3464" t="s">
        <v>947</v>
      </c>
      <c r="B3464" s="32">
        <v>40455</v>
      </c>
      <c r="V3464"/>
      <c r="AC3464">
        <v>0</v>
      </c>
    </row>
    <row r="3465" spans="1:29" x14ac:dyDescent="0.25">
      <c r="A3465" t="s">
        <v>948</v>
      </c>
      <c r="B3465" s="32">
        <v>40455</v>
      </c>
      <c r="V3465"/>
      <c r="AC3465">
        <v>0.11870256494063883</v>
      </c>
    </row>
    <row r="3466" spans="1:29" x14ac:dyDescent="0.25">
      <c r="A3466" t="s">
        <v>949</v>
      </c>
      <c r="B3466" s="32">
        <v>40455</v>
      </c>
      <c r="V3466"/>
      <c r="AC3466">
        <v>0</v>
      </c>
    </row>
    <row r="3467" spans="1:29" x14ac:dyDescent="0.25">
      <c r="A3467" t="s">
        <v>950</v>
      </c>
      <c r="B3467" s="32">
        <v>40455</v>
      </c>
      <c r="V3467"/>
      <c r="AC3467">
        <v>0.10768390276943077</v>
      </c>
    </row>
    <row r="3468" spans="1:29" x14ac:dyDescent="0.25">
      <c r="A3468" t="s">
        <v>951</v>
      </c>
      <c r="B3468" s="32">
        <v>40455</v>
      </c>
      <c r="V3468"/>
      <c r="AC3468">
        <v>0</v>
      </c>
    </row>
    <row r="3469" spans="1:29" x14ac:dyDescent="0.25">
      <c r="A3469" t="s">
        <v>952</v>
      </c>
      <c r="B3469" s="32">
        <v>40455</v>
      </c>
      <c r="V3469"/>
      <c r="AC3469">
        <v>0.12231553781698565</v>
      </c>
    </row>
    <row r="3470" spans="1:29" x14ac:dyDescent="0.25">
      <c r="A3470" t="s">
        <v>953</v>
      </c>
      <c r="B3470" s="32">
        <v>40455</v>
      </c>
      <c r="V3470"/>
      <c r="AC3470">
        <v>0</v>
      </c>
    </row>
    <row r="3471" spans="1:29" x14ac:dyDescent="0.25">
      <c r="A3471" t="s">
        <v>946</v>
      </c>
      <c r="B3471" s="32">
        <v>40463</v>
      </c>
      <c r="V3471"/>
      <c r="AC3471">
        <v>0.15277132182768263</v>
      </c>
    </row>
    <row r="3472" spans="1:29" x14ac:dyDescent="0.25">
      <c r="A3472" t="s">
        <v>947</v>
      </c>
      <c r="B3472" s="32">
        <v>40463</v>
      </c>
      <c r="V3472"/>
      <c r="AC3472">
        <v>1.2805860911833581E-2</v>
      </c>
    </row>
    <row r="3473" spans="1:29" x14ac:dyDescent="0.25">
      <c r="A3473" t="s">
        <v>948</v>
      </c>
      <c r="B3473" s="32">
        <v>40463</v>
      </c>
      <c r="V3473"/>
      <c r="AC3473">
        <v>0.20736665006664026</v>
      </c>
    </row>
    <row r="3474" spans="1:29" x14ac:dyDescent="0.25">
      <c r="A3474" t="s">
        <v>949</v>
      </c>
      <c r="B3474" s="32">
        <v>40463</v>
      </c>
      <c r="V3474"/>
      <c r="AC3474">
        <v>9.8642134734183429E-3</v>
      </c>
    </row>
    <row r="3475" spans="1:29" x14ac:dyDescent="0.25">
      <c r="A3475" t="s">
        <v>950</v>
      </c>
      <c r="B3475" s="32">
        <v>40463</v>
      </c>
      <c r="V3475"/>
      <c r="AC3475">
        <v>0.21796915675885917</v>
      </c>
    </row>
    <row r="3476" spans="1:29" x14ac:dyDescent="0.25">
      <c r="A3476" t="s">
        <v>951</v>
      </c>
      <c r="B3476" s="32">
        <v>40463</v>
      </c>
      <c r="V3476"/>
      <c r="AC3476">
        <v>1.3384665325941902E-2</v>
      </c>
    </row>
    <row r="3477" spans="1:29" x14ac:dyDescent="0.25">
      <c r="A3477" t="s">
        <v>952</v>
      </c>
      <c r="B3477" s="32">
        <v>40463</v>
      </c>
      <c r="V3477"/>
      <c r="AC3477">
        <v>0.20994113438717957</v>
      </c>
    </row>
    <row r="3478" spans="1:29" x14ac:dyDescent="0.25">
      <c r="A3478" t="s">
        <v>953</v>
      </c>
      <c r="B3478" s="32">
        <v>40463</v>
      </c>
      <c r="V3478"/>
      <c r="AC3478">
        <v>7.2233530383029876E-3</v>
      </c>
    </row>
    <row r="3479" spans="1:29" x14ac:dyDescent="0.25">
      <c r="A3479" t="s">
        <v>946</v>
      </c>
      <c r="B3479" s="32">
        <v>40473</v>
      </c>
      <c r="V3479"/>
      <c r="AC3479">
        <v>0.38507945523796977</v>
      </c>
    </row>
    <row r="3480" spans="1:29" x14ac:dyDescent="0.25">
      <c r="A3480" t="s">
        <v>947</v>
      </c>
      <c r="B3480" s="32">
        <v>40473</v>
      </c>
      <c r="V3480"/>
      <c r="AC3480">
        <v>5.7260433076929018E-2</v>
      </c>
    </row>
    <row r="3481" spans="1:29" x14ac:dyDescent="0.25">
      <c r="A3481" t="s">
        <v>948</v>
      </c>
      <c r="B3481" s="32">
        <v>40473</v>
      </c>
      <c r="V3481"/>
      <c r="AC3481">
        <v>0.44843006929895679</v>
      </c>
    </row>
    <row r="3482" spans="1:29" x14ac:dyDescent="0.25">
      <c r="A3482" t="s">
        <v>949</v>
      </c>
      <c r="B3482" s="32">
        <v>40473</v>
      </c>
      <c r="V3482"/>
      <c r="AC3482">
        <v>4.4218304887928703E-2</v>
      </c>
    </row>
    <row r="3483" spans="1:29" x14ac:dyDescent="0.25">
      <c r="A3483" t="s">
        <v>950</v>
      </c>
      <c r="B3483" s="32">
        <v>40473</v>
      </c>
      <c r="V3483"/>
      <c r="AC3483">
        <v>0.46254780828741787</v>
      </c>
    </row>
    <row r="3484" spans="1:29" x14ac:dyDescent="0.25">
      <c r="A3484" t="s">
        <v>951</v>
      </c>
      <c r="B3484" s="32">
        <v>40473</v>
      </c>
      <c r="V3484"/>
      <c r="AC3484">
        <v>8.0975076452538874E-2</v>
      </c>
    </row>
    <row r="3485" spans="1:29" x14ac:dyDescent="0.25">
      <c r="A3485" t="s">
        <v>952</v>
      </c>
      <c r="B3485" s="32">
        <v>40473</v>
      </c>
      <c r="V3485"/>
      <c r="AC3485">
        <v>0.44496217720639719</v>
      </c>
    </row>
    <row r="3486" spans="1:29" x14ac:dyDescent="0.25">
      <c r="A3486" t="s">
        <v>953</v>
      </c>
      <c r="B3486" s="32">
        <v>40473</v>
      </c>
      <c r="V3486"/>
      <c r="AC3486">
        <v>7.3085452802043968E-2</v>
      </c>
    </row>
    <row r="3487" spans="1:29" x14ac:dyDescent="0.25">
      <c r="A3487" t="s">
        <v>946</v>
      </c>
      <c r="B3487" s="32">
        <v>40479</v>
      </c>
      <c r="V3487"/>
      <c r="AC3487">
        <v>0.53127775203816496</v>
      </c>
    </row>
    <row r="3488" spans="1:29" x14ac:dyDescent="0.25">
      <c r="A3488" t="s">
        <v>947</v>
      </c>
      <c r="B3488" s="32">
        <v>40479</v>
      </c>
      <c r="V3488"/>
      <c r="AC3488">
        <v>0.20570889295211811</v>
      </c>
    </row>
    <row r="3489" spans="1:56" x14ac:dyDescent="0.25">
      <c r="A3489" t="s">
        <v>948</v>
      </c>
      <c r="B3489" s="32">
        <v>40479</v>
      </c>
      <c r="V3489"/>
      <c r="AC3489">
        <v>0.63063247413660928</v>
      </c>
    </row>
    <row r="3490" spans="1:56" x14ac:dyDescent="0.25">
      <c r="A3490" t="s">
        <v>949</v>
      </c>
      <c r="B3490" s="32">
        <v>40479</v>
      </c>
      <c r="V3490"/>
      <c r="AC3490">
        <v>0.13109701576113064</v>
      </c>
    </row>
    <row r="3491" spans="1:56" x14ac:dyDescent="0.25">
      <c r="A3491" t="s">
        <v>950</v>
      </c>
      <c r="B3491" s="32">
        <v>40479</v>
      </c>
      <c r="V3491"/>
      <c r="AC3491">
        <v>0.5953935673682702</v>
      </c>
    </row>
    <row r="3492" spans="1:56" x14ac:dyDescent="0.25">
      <c r="A3492" t="s">
        <v>951</v>
      </c>
      <c r="B3492" s="32">
        <v>40479</v>
      </c>
      <c r="V3492"/>
      <c r="AC3492">
        <v>0.26542988742004842</v>
      </c>
    </row>
    <row r="3493" spans="1:56" x14ac:dyDescent="0.25">
      <c r="A3493" t="s">
        <v>952</v>
      </c>
      <c r="B3493" s="32">
        <v>40479</v>
      </c>
      <c r="V3493"/>
      <c r="AC3493">
        <v>0.64512952616091956</v>
      </c>
    </row>
    <row r="3494" spans="1:56" x14ac:dyDescent="0.25">
      <c r="A3494" t="s">
        <v>953</v>
      </c>
      <c r="B3494" s="32">
        <v>40479</v>
      </c>
      <c r="V3494"/>
      <c r="AC3494">
        <v>0.19179787670772355</v>
      </c>
    </row>
    <row r="3495" spans="1:56" x14ac:dyDescent="0.25">
      <c r="A3495" t="s">
        <v>946</v>
      </c>
      <c r="B3495" s="32">
        <v>40486</v>
      </c>
      <c r="C3495" t="s">
        <v>837</v>
      </c>
      <c r="R3495" s="30">
        <v>208.8</v>
      </c>
      <c r="S3495" s="30">
        <v>0</v>
      </c>
      <c r="V3495"/>
      <c r="AC3495">
        <v>0.639234000318888</v>
      </c>
      <c r="AG3495" s="8">
        <v>0</v>
      </c>
      <c r="AM3495">
        <v>121.27803116210332</v>
      </c>
      <c r="BD3495" s="30">
        <v>87.521968837896665</v>
      </c>
    </row>
    <row r="3496" spans="1:56" x14ac:dyDescent="0.25">
      <c r="A3496" t="s">
        <v>947</v>
      </c>
      <c r="B3496" s="32">
        <v>40486</v>
      </c>
      <c r="C3496" t="s">
        <v>837</v>
      </c>
      <c r="R3496" s="30">
        <v>0</v>
      </c>
      <c r="S3496" s="30">
        <v>0</v>
      </c>
      <c r="V3496"/>
      <c r="AC3496">
        <v>0.38646605102673637</v>
      </c>
      <c r="AG3496" s="8">
        <v>0</v>
      </c>
      <c r="AM3496">
        <v>0</v>
      </c>
      <c r="BD3496" s="30">
        <v>0</v>
      </c>
    </row>
    <row r="3497" spans="1:56" x14ac:dyDescent="0.25">
      <c r="A3497" t="s">
        <v>948</v>
      </c>
      <c r="B3497" s="32">
        <v>40486</v>
      </c>
      <c r="C3497" t="s">
        <v>837</v>
      </c>
      <c r="R3497" s="30">
        <v>162.67500000000001</v>
      </c>
      <c r="S3497" s="30">
        <v>0</v>
      </c>
      <c r="V3497"/>
      <c r="AC3497">
        <v>0.72308689677112847</v>
      </c>
      <c r="AG3497" s="8">
        <v>0</v>
      </c>
      <c r="AM3497">
        <v>100.99104358984255</v>
      </c>
      <c r="BD3497" s="30">
        <v>61.68395641015745</v>
      </c>
    </row>
    <row r="3498" spans="1:56" x14ac:dyDescent="0.25">
      <c r="A3498" t="s">
        <v>949</v>
      </c>
      <c r="B3498" s="32">
        <v>40486</v>
      </c>
      <c r="C3498" t="s">
        <v>837</v>
      </c>
      <c r="R3498" s="30">
        <v>0</v>
      </c>
      <c r="S3498" s="30">
        <v>0</v>
      </c>
      <c r="V3498"/>
      <c r="AC3498">
        <v>0.36721080558366237</v>
      </c>
      <c r="AG3498" s="8">
        <v>0</v>
      </c>
      <c r="AM3498">
        <v>0</v>
      </c>
      <c r="BD3498" s="30">
        <v>0</v>
      </c>
    </row>
    <row r="3499" spans="1:56" x14ac:dyDescent="0.25">
      <c r="A3499" t="s">
        <v>950</v>
      </c>
      <c r="B3499" s="32">
        <v>40486</v>
      </c>
      <c r="C3499" t="s">
        <v>837</v>
      </c>
      <c r="R3499" s="30">
        <v>183.88749999999999</v>
      </c>
      <c r="S3499" s="30">
        <v>0</v>
      </c>
      <c r="V3499"/>
      <c r="AC3499">
        <v>0.71051168257975084</v>
      </c>
      <c r="AG3499" s="8">
        <v>0</v>
      </c>
      <c r="AM3499">
        <v>112.94404711193427</v>
      </c>
      <c r="BD3499" s="30">
        <v>70.943452888065707</v>
      </c>
    </row>
    <row r="3500" spans="1:56" x14ac:dyDescent="0.25">
      <c r="A3500" t="s">
        <v>951</v>
      </c>
      <c r="B3500" s="32">
        <v>40486</v>
      </c>
      <c r="C3500" t="s">
        <v>837</v>
      </c>
      <c r="R3500" s="30">
        <v>0</v>
      </c>
      <c r="S3500" s="30">
        <v>0</v>
      </c>
      <c r="V3500"/>
      <c r="AC3500">
        <v>0.37280670861574444</v>
      </c>
      <c r="AG3500" s="8">
        <v>0</v>
      </c>
      <c r="AM3500">
        <v>0</v>
      </c>
      <c r="BD3500" s="30">
        <v>0</v>
      </c>
    </row>
    <row r="3501" spans="1:56" x14ac:dyDescent="0.25">
      <c r="A3501" t="s">
        <v>952</v>
      </c>
      <c r="B3501" s="32">
        <v>40486</v>
      </c>
      <c r="C3501" t="s">
        <v>837</v>
      </c>
      <c r="R3501" s="30">
        <v>210.08750000000001</v>
      </c>
      <c r="S3501" s="30">
        <v>0</v>
      </c>
      <c r="V3501"/>
      <c r="AC3501">
        <v>0.76836798890973934</v>
      </c>
      <c r="AG3501" s="8">
        <v>0</v>
      </c>
      <c r="AM3501">
        <v>128.71573154609786</v>
      </c>
      <c r="BD3501" s="30">
        <v>81.371768453902135</v>
      </c>
    </row>
    <row r="3502" spans="1:56" x14ac:dyDescent="0.25">
      <c r="A3502" t="s">
        <v>953</v>
      </c>
      <c r="B3502" s="32">
        <v>40486</v>
      </c>
      <c r="C3502" t="s">
        <v>837</v>
      </c>
      <c r="R3502" s="30">
        <v>0</v>
      </c>
      <c r="S3502" s="30">
        <v>0</v>
      </c>
      <c r="V3502"/>
      <c r="AC3502">
        <v>0.4524650698544847</v>
      </c>
      <c r="AG3502" s="8">
        <v>0</v>
      </c>
      <c r="AM3502">
        <v>0</v>
      </c>
      <c r="BD3502" s="30">
        <v>0</v>
      </c>
    </row>
    <row r="3503" spans="1:56" x14ac:dyDescent="0.25">
      <c r="A3503" t="s">
        <v>946</v>
      </c>
      <c r="B3503" s="32">
        <v>40492</v>
      </c>
      <c r="R3503" s="30"/>
      <c r="S3503" s="30"/>
      <c r="V3503"/>
      <c r="AC3503">
        <v>0.6164838373988839</v>
      </c>
      <c r="AG3503" s="8"/>
      <c r="BD3503" s="30"/>
    </row>
    <row r="3504" spans="1:56" x14ac:dyDescent="0.25">
      <c r="A3504" t="s">
        <v>947</v>
      </c>
      <c r="B3504" s="32">
        <v>40492</v>
      </c>
      <c r="R3504" s="30"/>
      <c r="S3504" s="30"/>
      <c r="V3504"/>
      <c r="AC3504">
        <v>0.57742155190731559</v>
      </c>
      <c r="AG3504" s="8"/>
      <c r="BD3504" s="30"/>
    </row>
    <row r="3505" spans="1:56" x14ac:dyDescent="0.25">
      <c r="A3505" t="s">
        <v>948</v>
      </c>
      <c r="B3505" s="32">
        <v>40492</v>
      </c>
      <c r="R3505" s="30"/>
      <c r="S3505" s="30"/>
      <c r="V3505"/>
      <c r="AC3505">
        <v>0.7053449168036704</v>
      </c>
      <c r="AG3505" s="8"/>
      <c r="BD3505" s="30"/>
    </row>
    <row r="3506" spans="1:56" x14ac:dyDescent="0.25">
      <c r="A3506" t="s">
        <v>949</v>
      </c>
      <c r="B3506" s="32">
        <v>40492</v>
      </c>
      <c r="R3506" s="30"/>
      <c r="S3506" s="30"/>
      <c r="V3506"/>
      <c r="AC3506">
        <v>0.48895155303131593</v>
      </c>
      <c r="AG3506" s="8"/>
      <c r="BD3506" s="30"/>
    </row>
    <row r="3507" spans="1:56" x14ac:dyDescent="0.25">
      <c r="A3507" t="s">
        <v>950</v>
      </c>
      <c r="B3507" s="32">
        <v>40492</v>
      </c>
      <c r="R3507" s="30"/>
      <c r="S3507" s="30"/>
      <c r="V3507"/>
      <c r="AC3507">
        <v>0.68190506744853352</v>
      </c>
      <c r="AG3507" s="8"/>
      <c r="BD3507" s="30"/>
    </row>
    <row r="3508" spans="1:56" x14ac:dyDescent="0.25">
      <c r="A3508" t="s">
        <v>951</v>
      </c>
      <c r="B3508" s="32">
        <v>40492</v>
      </c>
      <c r="R3508" s="30"/>
      <c r="S3508" s="30"/>
      <c r="V3508"/>
      <c r="AC3508">
        <v>0.47737675171142913</v>
      </c>
      <c r="AG3508" s="8"/>
      <c r="BD3508" s="30"/>
    </row>
    <row r="3509" spans="1:56" x14ac:dyDescent="0.25">
      <c r="A3509" t="s">
        <v>952</v>
      </c>
      <c r="B3509" s="32">
        <v>40492</v>
      </c>
      <c r="R3509" s="30"/>
      <c r="S3509" s="30"/>
      <c r="V3509"/>
      <c r="AC3509">
        <v>0.74642788129475657</v>
      </c>
      <c r="AG3509" s="8"/>
      <c r="BD3509" s="30"/>
    </row>
    <row r="3510" spans="1:56" x14ac:dyDescent="0.25">
      <c r="A3510" t="s">
        <v>953</v>
      </c>
      <c r="B3510" s="32">
        <v>40492</v>
      </c>
      <c r="R3510" s="30"/>
      <c r="S3510" s="30"/>
      <c r="V3510"/>
      <c r="AC3510">
        <v>0.62383694044850979</v>
      </c>
      <c r="AG3510" s="8"/>
      <c r="BD3510" s="30"/>
    </row>
    <row r="3511" spans="1:56" x14ac:dyDescent="0.25">
      <c r="A3511" t="s">
        <v>946</v>
      </c>
      <c r="B3511" s="32">
        <v>40506</v>
      </c>
      <c r="C3511" t="s">
        <v>837</v>
      </c>
      <c r="E3511">
        <v>200.2</v>
      </c>
      <c r="F3511">
        <v>0.24075000000000002</v>
      </c>
      <c r="G3511">
        <v>0.23750000000000004</v>
      </c>
      <c r="H3511">
        <v>9.799999999999999E-2</v>
      </c>
      <c r="I3511">
        <v>8.0250000000000002E-2</v>
      </c>
      <c r="J3511">
        <v>7.5999999999999998E-2</v>
      </c>
      <c r="K3511">
        <v>7.6249999999999998E-2</v>
      </c>
      <c r="L3511">
        <v>9.0499999999999983E-2</v>
      </c>
      <c r="M3511">
        <v>0.10175000000000001</v>
      </c>
      <c r="R3511" s="30">
        <v>601.78750000000002</v>
      </c>
      <c r="S3511" s="30">
        <v>63.803081605772562</v>
      </c>
      <c r="V3511"/>
      <c r="AC3511">
        <v>0.70653707284167666</v>
      </c>
      <c r="AG3511" s="8">
        <v>0</v>
      </c>
      <c r="AM3511">
        <v>84.434170340215275</v>
      </c>
      <c r="BD3511" s="30">
        <v>242.8245719264018</v>
      </c>
    </row>
    <row r="3512" spans="1:56" x14ac:dyDescent="0.25">
      <c r="A3512" t="s">
        <v>947</v>
      </c>
      <c r="B3512" s="32">
        <v>40506</v>
      </c>
      <c r="C3512" t="s">
        <v>837</v>
      </c>
      <c r="E3512">
        <v>265.8</v>
      </c>
      <c r="F3512">
        <v>0.28499999999999998</v>
      </c>
      <c r="G3512">
        <v>0.32400000000000001</v>
      </c>
      <c r="H3512">
        <v>0.15833333333333333</v>
      </c>
      <c r="I3512">
        <v>9.6000000000000002E-2</v>
      </c>
      <c r="J3512">
        <v>0.12533333333333332</v>
      </c>
      <c r="K3512">
        <v>0.157</v>
      </c>
      <c r="L3512">
        <v>0.12033333333333332</v>
      </c>
      <c r="M3512">
        <v>6.3E-2</v>
      </c>
      <c r="R3512" s="30">
        <v>346.83333333333337</v>
      </c>
      <c r="S3512" s="30">
        <v>0</v>
      </c>
      <c r="V3512"/>
      <c r="AC3512">
        <v>0.85563660190519586</v>
      </c>
      <c r="AG3512" s="8">
        <v>0</v>
      </c>
      <c r="AM3512">
        <v>182.28818381096158</v>
      </c>
      <c r="BD3512" s="30">
        <v>164.54514952237176</v>
      </c>
    </row>
    <row r="3513" spans="1:56" x14ac:dyDescent="0.25">
      <c r="A3513" t="s">
        <v>948</v>
      </c>
      <c r="B3513" s="32">
        <v>40506</v>
      </c>
      <c r="C3513" t="s">
        <v>837</v>
      </c>
      <c r="E3513">
        <v>219.75</v>
      </c>
      <c r="F3513">
        <v>0.22275000000000003</v>
      </c>
      <c r="G3513">
        <v>0.26049999999999995</v>
      </c>
      <c r="H3513">
        <v>0.12125</v>
      </c>
      <c r="I3513">
        <v>0.09</v>
      </c>
      <c r="J3513">
        <v>0.106</v>
      </c>
      <c r="K3513">
        <v>0.10925000000000001</v>
      </c>
      <c r="L3513">
        <v>9.5249999999999987E-2</v>
      </c>
      <c r="M3513">
        <v>9.375E-2</v>
      </c>
      <c r="R3513" s="30">
        <v>610.85</v>
      </c>
      <c r="S3513" s="30">
        <v>58.43960034333675</v>
      </c>
      <c r="V3513"/>
      <c r="AC3513">
        <v>0.82244268066187032</v>
      </c>
      <c r="AG3513" s="8">
        <v>0</v>
      </c>
      <c r="AM3513">
        <v>105.0635484213179</v>
      </c>
      <c r="BD3513" s="30">
        <v>270.08310053786744</v>
      </c>
    </row>
    <row r="3514" spans="1:56" x14ac:dyDescent="0.25">
      <c r="A3514" t="s">
        <v>949</v>
      </c>
      <c r="B3514" s="32">
        <v>40506</v>
      </c>
      <c r="C3514" t="s">
        <v>837</v>
      </c>
      <c r="E3514">
        <v>209.4666666666667</v>
      </c>
      <c r="F3514">
        <v>0.20233333333333331</v>
      </c>
      <c r="G3514">
        <v>0.25600000000000001</v>
      </c>
      <c r="H3514">
        <v>0.13233333333333333</v>
      </c>
      <c r="I3514">
        <v>9.0333333333333335E-2</v>
      </c>
      <c r="J3514">
        <v>8.7999999999999995E-2</v>
      </c>
      <c r="K3514">
        <v>9.7333333333333341E-2</v>
      </c>
      <c r="L3514">
        <v>0.11533333333333333</v>
      </c>
      <c r="M3514">
        <v>6.5666666666666665E-2</v>
      </c>
      <c r="R3514" s="30">
        <v>339.45</v>
      </c>
      <c r="S3514" s="30">
        <v>0</v>
      </c>
      <c r="V3514"/>
      <c r="AC3514">
        <v>0.76254426817713494</v>
      </c>
      <c r="AG3514" s="8">
        <v>0</v>
      </c>
      <c r="AM3514">
        <v>169.26399778205268</v>
      </c>
      <c r="BD3514" s="30">
        <v>170.1860022179473</v>
      </c>
    </row>
    <row r="3515" spans="1:56" x14ac:dyDescent="0.25">
      <c r="A3515" t="s">
        <v>950</v>
      </c>
      <c r="B3515" s="32">
        <v>40506</v>
      </c>
      <c r="C3515" t="s">
        <v>837</v>
      </c>
      <c r="E3515">
        <v>204.09999999999997</v>
      </c>
      <c r="F3515">
        <v>0.15049999999999999</v>
      </c>
      <c r="G3515">
        <v>0.23649999999999999</v>
      </c>
      <c r="H3515">
        <v>0.11625000000000001</v>
      </c>
      <c r="I3515">
        <v>9.0999999999999998E-2</v>
      </c>
      <c r="J3515">
        <v>0.11550000000000001</v>
      </c>
      <c r="K3515">
        <v>0.1</v>
      </c>
      <c r="L3515">
        <v>9.799999999999999E-2</v>
      </c>
      <c r="M3515">
        <v>0.11275000000000002</v>
      </c>
      <c r="R3515" s="30">
        <v>607.73749999999995</v>
      </c>
      <c r="S3515" s="30">
        <v>59.895946594760531</v>
      </c>
      <c r="V3515"/>
      <c r="AC3515">
        <v>0.74074963368730617</v>
      </c>
      <c r="AG3515" s="8">
        <v>0</v>
      </c>
      <c r="AM3515">
        <v>106.32011801982367</v>
      </c>
      <c r="BD3515" s="30">
        <v>250.03854022778128</v>
      </c>
    </row>
    <row r="3516" spans="1:56" x14ac:dyDescent="0.25">
      <c r="A3516" t="s">
        <v>951</v>
      </c>
      <c r="B3516" s="32">
        <v>40506</v>
      </c>
      <c r="C3516" t="s">
        <v>837</v>
      </c>
      <c r="E3516">
        <v>256</v>
      </c>
      <c r="F3516">
        <v>0.252</v>
      </c>
      <c r="G3516">
        <v>0.31299999999999994</v>
      </c>
      <c r="H3516">
        <v>0.15600000000000003</v>
      </c>
      <c r="I3516">
        <v>8.900000000000001E-2</v>
      </c>
      <c r="J3516">
        <v>9.6000000000000002E-2</v>
      </c>
      <c r="K3516">
        <v>0.11349999999999999</v>
      </c>
      <c r="L3516">
        <v>0.125</v>
      </c>
      <c r="M3516">
        <v>0.13550000000000001</v>
      </c>
      <c r="R3516" s="30">
        <v>349.07499999999999</v>
      </c>
      <c r="S3516" s="30">
        <v>0</v>
      </c>
      <c r="V3516"/>
      <c r="AC3516">
        <v>0.78059866699901703</v>
      </c>
      <c r="AG3516" s="8">
        <v>0</v>
      </c>
      <c r="AM3516">
        <v>184.44500498623518</v>
      </c>
      <c r="BD3516" s="30">
        <v>164.62999501376481</v>
      </c>
    </row>
    <row r="3517" spans="1:56" x14ac:dyDescent="0.25">
      <c r="A3517" t="s">
        <v>952</v>
      </c>
      <c r="B3517" s="32">
        <v>40506</v>
      </c>
      <c r="C3517" t="s">
        <v>837</v>
      </c>
      <c r="E3517">
        <v>168.2</v>
      </c>
      <c r="F3517">
        <v>0.12625</v>
      </c>
      <c r="G3517">
        <v>0.14899999999999999</v>
      </c>
      <c r="H3517">
        <v>9.3250000000000013E-2</v>
      </c>
      <c r="I3517">
        <v>8.0250000000000002E-2</v>
      </c>
      <c r="J3517">
        <v>8.5499999999999993E-2</v>
      </c>
      <c r="K3517">
        <v>9.9250000000000005E-2</v>
      </c>
      <c r="L3517">
        <v>0.10149999999999998</v>
      </c>
      <c r="M3517">
        <v>0.10600000000000001</v>
      </c>
      <c r="R3517" s="30">
        <v>618.27499999999998</v>
      </c>
      <c r="S3517" s="30">
        <v>75.29714815741923</v>
      </c>
      <c r="V3517"/>
      <c r="AC3517">
        <v>0.75370080296630082</v>
      </c>
      <c r="AG3517" s="8">
        <v>0</v>
      </c>
      <c r="AM3517">
        <v>87.981725848246896</v>
      </c>
      <c r="BD3517" s="30">
        <v>218.9745223635708</v>
      </c>
    </row>
    <row r="3518" spans="1:56" x14ac:dyDescent="0.25">
      <c r="A3518" t="s">
        <v>953</v>
      </c>
      <c r="B3518" s="32">
        <v>40506</v>
      </c>
      <c r="C3518" t="s">
        <v>837</v>
      </c>
      <c r="E3518">
        <v>218.8</v>
      </c>
      <c r="F3518">
        <v>0.16300000000000001</v>
      </c>
      <c r="G3518">
        <v>0.21950000000000003</v>
      </c>
      <c r="H3518">
        <v>0.161</v>
      </c>
      <c r="I3518">
        <v>0.10850000000000001</v>
      </c>
      <c r="J3518">
        <v>8.5000000000000006E-2</v>
      </c>
      <c r="K3518">
        <v>0.10825</v>
      </c>
      <c r="L3518">
        <v>0.12175000000000001</v>
      </c>
      <c r="M3518">
        <v>0.127</v>
      </c>
      <c r="R3518" s="30">
        <v>358.13749999999999</v>
      </c>
      <c r="S3518" s="30">
        <v>0</v>
      </c>
      <c r="V3518"/>
      <c r="AC3518">
        <v>0.81455308926787007</v>
      </c>
      <c r="AG3518" s="8">
        <v>0</v>
      </c>
      <c r="AM3518">
        <v>171.33865988475887</v>
      </c>
      <c r="BD3518" s="30">
        <v>186.79884011524115</v>
      </c>
    </row>
    <row r="3519" spans="1:56" x14ac:dyDescent="0.25">
      <c r="A3519" t="s">
        <v>946</v>
      </c>
      <c r="B3519" s="32">
        <v>40515</v>
      </c>
      <c r="R3519" s="30"/>
      <c r="S3519" s="30"/>
      <c r="V3519"/>
      <c r="AC3519">
        <v>0.75247017292471841</v>
      </c>
      <c r="AG3519" s="8"/>
      <c r="BD3519" s="30"/>
    </row>
    <row r="3520" spans="1:56" x14ac:dyDescent="0.25">
      <c r="A3520" t="s">
        <v>947</v>
      </c>
      <c r="B3520" s="32">
        <v>40515</v>
      </c>
      <c r="R3520" s="30"/>
      <c r="S3520" s="30"/>
      <c r="V3520"/>
      <c r="AC3520">
        <v>0.8492942242942243</v>
      </c>
      <c r="AG3520" s="8"/>
      <c r="BD3520" s="30"/>
    </row>
    <row r="3521" spans="1:56" x14ac:dyDescent="0.25">
      <c r="A3521" t="s">
        <v>948</v>
      </c>
      <c r="B3521" s="32">
        <v>40515</v>
      </c>
      <c r="R3521" s="30"/>
      <c r="S3521" s="30"/>
      <c r="V3521"/>
      <c r="AC3521">
        <v>0.81508411622047983</v>
      </c>
      <c r="AG3521" s="8"/>
      <c r="BD3521" s="30"/>
    </row>
    <row r="3522" spans="1:56" x14ac:dyDescent="0.25">
      <c r="A3522" t="s">
        <v>949</v>
      </c>
      <c r="B3522" s="32">
        <v>40515</v>
      </c>
      <c r="R3522" s="30"/>
      <c r="S3522" s="30"/>
      <c r="V3522"/>
      <c r="AC3522">
        <v>0.77380847267210895</v>
      </c>
      <c r="AG3522" s="8"/>
      <c r="BD3522" s="30"/>
    </row>
    <row r="3523" spans="1:56" x14ac:dyDescent="0.25">
      <c r="A3523" t="s">
        <v>950</v>
      </c>
      <c r="B3523" s="32">
        <v>40515</v>
      </c>
      <c r="R3523" s="30"/>
      <c r="S3523" s="30"/>
      <c r="V3523"/>
      <c r="AC3523">
        <v>0.79712354144172326</v>
      </c>
      <c r="AG3523" s="8"/>
      <c r="BD3523" s="30"/>
    </row>
    <row r="3524" spans="1:56" x14ac:dyDescent="0.25">
      <c r="A3524" t="s">
        <v>951</v>
      </c>
      <c r="B3524" s="32">
        <v>40515</v>
      </c>
      <c r="R3524" s="30"/>
      <c r="S3524" s="30"/>
      <c r="V3524"/>
      <c r="AC3524">
        <v>0.78896482305573212</v>
      </c>
      <c r="AG3524" s="8"/>
      <c r="BD3524" s="30"/>
    </row>
    <row r="3525" spans="1:56" x14ac:dyDescent="0.25">
      <c r="A3525" t="s">
        <v>952</v>
      </c>
      <c r="B3525" s="32">
        <v>40515</v>
      </c>
      <c r="R3525" s="30"/>
      <c r="S3525" s="30"/>
      <c r="V3525"/>
      <c r="AC3525">
        <v>0.69311130788403519</v>
      </c>
      <c r="AG3525" s="8"/>
      <c r="BD3525" s="30"/>
    </row>
    <row r="3526" spans="1:56" x14ac:dyDescent="0.25">
      <c r="A3526" t="s">
        <v>953</v>
      </c>
      <c r="B3526" s="32">
        <v>40515</v>
      </c>
      <c r="R3526" s="30"/>
      <c r="S3526" s="30"/>
      <c r="V3526"/>
      <c r="AC3526">
        <v>0.79544386589841143</v>
      </c>
      <c r="AG3526" s="8"/>
      <c r="BD3526" s="30"/>
    </row>
    <row r="3527" spans="1:56" x14ac:dyDescent="0.25">
      <c r="A3527" t="s">
        <v>946</v>
      </c>
      <c r="B3527" s="32">
        <v>40521</v>
      </c>
      <c r="C3527" t="s">
        <v>837</v>
      </c>
      <c r="R3527" s="30">
        <v>800.73749999999995</v>
      </c>
      <c r="S3527" s="30">
        <v>199.94571411905582</v>
      </c>
      <c r="V3527"/>
      <c r="AG3527" s="8">
        <v>7.7973699929199798</v>
      </c>
      <c r="AJ3527">
        <v>1.6326141584213723</v>
      </c>
      <c r="AM3527">
        <v>95.758676409698936</v>
      </c>
      <c r="BD3527" s="30">
        <v>497.2357394783254</v>
      </c>
    </row>
    <row r="3528" spans="1:56" x14ac:dyDescent="0.25">
      <c r="A3528" t="s">
        <v>947</v>
      </c>
      <c r="B3528" s="32">
        <v>40521</v>
      </c>
      <c r="C3528" t="s">
        <v>837</v>
      </c>
      <c r="R3528" s="30">
        <v>959.63333333333344</v>
      </c>
      <c r="S3528" s="30">
        <v>196.6865915954557</v>
      </c>
      <c r="V3528"/>
      <c r="AG3528" s="8">
        <v>14.895517901984466</v>
      </c>
      <c r="AJ3528">
        <v>4.3232652358941586</v>
      </c>
      <c r="AM3528">
        <v>211.17077395304392</v>
      </c>
      <c r="BD3528" s="30">
        <v>536.88044988284923</v>
      </c>
    </row>
    <row r="3529" spans="1:56" x14ac:dyDescent="0.25">
      <c r="A3529" t="s">
        <v>948</v>
      </c>
      <c r="B3529" s="32">
        <v>40521</v>
      </c>
      <c r="C3529" t="s">
        <v>837</v>
      </c>
      <c r="R3529" s="30">
        <v>1020.3125</v>
      </c>
      <c r="S3529" s="30">
        <v>268.92639187501703</v>
      </c>
      <c r="V3529"/>
      <c r="AG3529" s="8">
        <v>16.132074851652355</v>
      </c>
      <c r="AJ3529">
        <v>2.3244238518077047</v>
      </c>
      <c r="AM3529">
        <v>141.2240717701799</v>
      </c>
      <c r="BD3529" s="30">
        <v>594.02996150315062</v>
      </c>
    </row>
    <row r="3530" spans="1:56" x14ac:dyDescent="0.25">
      <c r="A3530" t="s">
        <v>949</v>
      </c>
      <c r="B3530" s="32">
        <v>40521</v>
      </c>
      <c r="C3530" t="s">
        <v>837</v>
      </c>
      <c r="R3530" s="30">
        <v>643.75</v>
      </c>
      <c r="S3530" s="30">
        <v>149.74980868584882</v>
      </c>
      <c r="V3530"/>
      <c r="AG3530" s="8">
        <v>16.585932220355012</v>
      </c>
      <c r="AJ3530">
        <v>2.4930872315809229</v>
      </c>
      <c r="AM3530">
        <v>134.21254827471992</v>
      </c>
      <c r="BD3530" s="30">
        <v>343.20171081907631</v>
      </c>
    </row>
    <row r="3531" spans="1:56" x14ac:dyDescent="0.25">
      <c r="A3531" t="s">
        <v>950</v>
      </c>
      <c r="B3531" s="32">
        <v>40521</v>
      </c>
      <c r="C3531" t="s">
        <v>837</v>
      </c>
      <c r="R3531" s="30">
        <v>974.52499999999998</v>
      </c>
      <c r="S3531" s="30">
        <v>273.27793872622368</v>
      </c>
      <c r="V3531"/>
      <c r="AG3531" s="8">
        <v>24.601326760186659</v>
      </c>
      <c r="AJ3531">
        <v>1.9574019121599044</v>
      </c>
      <c r="AM3531">
        <v>119.30157421140862</v>
      </c>
      <c r="BD3531" s="30">
        <v>557.34416030218108</v>
      </c>
    </row>
    <row r="3532" spans="1:56" x14ac:dyDescent="0.25">
      <c r="A3532" t="s">
        <v>951</v>
      </c>
      <c r="B3532" s="32">
        <v>40521</v>
      </c>
      <c r="C3532" t="s">
        <v>837</v>
      </c>
      <c r="R3532" s="30">
        <v>698.7</v>
      </c>
      <c r="S3532" s="30">
        <v>134.82893271064827</v>
      </c>
      <c r="V3532"/>
      <c r="AG3532" s="8">
        <v>23.609749879321573</v>
      </c>
      <c r="AJ3532">
        <v>2.8518439761431642</v>
      </c>
      <c r="AM3532">
        <v>154.23012274050154</v>
      </c>
      <c r="BD3532" s="30">
        <v>386.03119466952853</v>
      </c>
    </row>
    <row r="3533" spans="1:56" x14ac:dyDescent="0.25">
      <c r="A3533" t="s">
        <v>952</v>
      </c>
      <c r="B3533" s="32">
        <v>40521</v>
      </c>
      <c r="C3533" t="s">
        <v>837</v>
      </c>
      <c r="R3533" s="30">
        <v>772.38750000000005</v>
      </c>
      <c r="S3533" s="30">
        <v>239.40958156271455</v>
      </c>
      <c r="V3533"/>
      <c r="AG3533" s="8">
        <v>28.403485033883051</v>
      </c>
      <c r="AJ3533">
        <v>0.93147608756514755</v>
      </c>
      <c r="AM3533">
        <v>88.79689933052812</v>
      </c>
      <c r="BD3533" s="30">
        <v>415.77753407287418</v>
      </c>
    </row>
    <row r="3534" spans="1:56" x14ac:dyDescent="0.25">
      <c r="A3534" t="s">
        <v>953</v>
      </c>
      <c r="B3534" s="32">
        <v>40521</v>
      </c>
      <c r="C3534" t="s">
        <v>837</v>
      </c>
      <c r="R3534" s="30">
        <v>768.13750000000005</v>
      </c>
      <c r="S3534" s="30">
        <v>184.19967643695057</v>
      </c>
      <c r="V3534"/>
      <c r="AG3534" s="8">
        <v>30.034441516289217</v>
      </c>
      <c r="AJ3534">
        <v>2.2627142141301211</v>
      </c>
      <c r="AM3534">
        <v>149.11772999507974</v>
      </c>
      <c r="BD3534" s="30">
        <v>404.78565205168042</v>
      </c>
    </row>
    <row r="3535" spans="1:56" x14ac:dyDescent="0.25">
      <c r="A3535" t="s">
        <v>946</v>
      </c>
      <c r="B3535" s="32">
        <v>40534</v>
      </c>
      <c r="C3535" t="s">
        <v>837</v>
      </c>
      <c r="E3535">
        <v>175.60000000000002</v>
      </c>
      <c r="F3535">
        <v>0.15000000000000002</v>
      </c>
      <c r="G3535">
        <v>0.20824999999999996</v>
      </c>
      <c r="H3535">
        <v>9.6250000000000002E-2</v>
      </c>
      <c r="I3535">
        <v>8.1500000000000003E-2</v>
      </c>
      <c r="J3535">
        <v>7.6999999999999999E-2</v>
      </c>
      <c r="K3535">
        <v>7.4999999999999997E-2</v>
      </c>
      <c r="L3535">
        <v>8.8999999999999982E-2</v>
      </c>
      <c r="M3535">
        <v>0.10099999999999999</v>
      </c>
      <c r="R3535" s="30">
        <v>1194</v>
      </c>
      <c r="S3535" s="30">
        <v>399.46376275791221</v>
      </c>
      <c r="V3535"/>
      <c r="AC3535" s="29">
        <v>0.84845974889715026</v>
      </c>
      <c r="AD3535" s="29"/>
      <c r="AG3535" s="8">
        <v>5.1369822704644363</v>
      </c>
      <c r="AJ3535">
        <v>1.1686860025541463</v>
      </c>
      <c r="AM3535">
        <v>72.86294069100046</v>
      </c>
      <c r="BD3535" s="30">
        <v>459.33582980232177</v>
      </c>
    </row>
    <row r="3536" spans="1:56" x14ac:dyDescent="0.25">
      <c r="A3536" t="s">
        <v>947</v>
      </c>
      <c r="B3536" s="32">
        <v>40534</v>
      </c>
      <c r="C3536" t="s">
        <v>837</v>
      </c>
      <c r="E3536">
        <v>222.6</v>
      </c>
      <c r="F3536">
        <v>0.17766666666666667</v>
      </c>
      <c r="G3536">
        <v>0.25466666666666671</v>
      </c>
      <c r="H3536">
        <v>0.13666666666666666</v>
      </c>
      <c r="I3536">
        <v>8.9666666666666672E-2</v>
      </c>
      <c r="J3536">
        <v>0.11866666666666667</v>
      </c>
      <c r="K3536">
        <v>0.15633333333333332</v>
      </c>
      <c r="L3536">
        <v>0.11766666666666666</v>
      </c>
      <c r="M3536">
        <v>6.1666666666666654E-2</v>
      </c>
      <c r="R3536" s="30">
        <v>1130.4833333333333</v>
      </c>
      <c r="S3536" s="30">
        <v>243.76718432711147</v>
      </c>
      <c r="V3536"/>
      <c r="AC3536" s="29">
        <v>0.9029804827166078</v>
      </c>
      <c r="AD3536" s="29"/>
      <c r="AG3536" s="8">
        <v>19.857088958692085</v>
      </c>
      <c r="AJ3536">
        <v>1.8929837846063442</v>
      </c>
      <c r="AM3536">
        <v>101.03592701116681</v>
      </c>
      <c r="BD3536" s="30">
        <v>447.44895473914619</v>
      </c>
    </row>
    <row r="3537" spans="1:56" x14ac:dyDescent="0.25">
      <c r="A3537" t="s">
        <v>948</v>
      </c>
      <c r="B3537" s="32">
        <v>40534</v>
      </c>
      <c r="C3537" t="s">
        <v>837</v>
      </c>
      <c r="E3537">
        <v>195.04999999999998</v>
      </c>
      <c r="F3537">
        <v>0.1245</v>
      </c>
      <c r="G3537">
        <v>0.23600000000000002</v>
      </c>
      <c r="H3537">
        <v>0.1125</v>
      </c>
      <c r="I3537">
        <v>9.2249999999999999E-2</v>
      </c>
      <c r="J3537">
        <v>0.10875</v>
      </c>
      <c r="K3537">
        <v>0.1105</v>
      </c>
      <c r="L3537">
        <v>9.8000000000000004E-2</v>
      </c>
      <c r="M3537">
        <v>9.2749999999999999E-2</v>
      </c>
      <c r="R3537" s="30">
        <v>1379.5875000000001</v>
      </c>
      <c r="S3537" s="30">
        <v>494.97712228481453</v>
      </c>
      <c r="V3537"/>
      <c r="AC3537" s="29">
        <v>0.71193529131289068</v>
      </c>
      <c r="AD3537" s="29"/>
      <c r="AG3537" s="8">
        <v>35.374459927487877</v>
      </c>
      <c r="AJ3537">
        <v>0.53914597347216209</v>
      </c>
      <c r="AM3537">
        <v>66.1061503597127</v>
      </c>
      <c r="BD3537" s="30">
        <v>460.78496364431459</v>
      </c>
    </row>
    <row r="3538" spans="1:56" x14ac:dyDescent="0.25">
      <c r="A3538" t="s">
        <v>949</v>
      </c>
      <c r="B3538" s="32">
        <v>40534</v>
      </c>
      <c r="C3538" t="s">
        <v>837</v>
      </c>
      <c r="E3538">
        <v>153.73333333333332</v>
      </c>
      <c r="F3538">
        <v>6.8666666666666668E-2</v>
      </c>
      <c r="G3538">
        <v>0.13799999999999998</v>
      </c>
      <c r="H3538">
        <v>8.7666666666666671E-2</v>
      </c>
      <c r="I3538">
        <v>7.6999999999999999E-2</v>
      </c>
      <c r="J3538">
        <v>8.1333333333333327E-2</v>
      </c>
      <c r="K3538">
        <v>9.2666666666666675E-2</v>
      </c>
      <c r="L3538">
        <v>0.11</v>
      </c>
      <c r="M3538">
        <v>0.11333333333333334</v>
      </c>
      <c r="R3538" s="30">
        <v>1032.8</v>
      </c>
      <c r="S3538" s="30">
        <v>250.87508327819856</v>
      </c>
      <c r="V3538"/>
      <c r="AC3538" s="29">
        <v>0.59785117443227298</v>
      </c>
      <c r="AD3538" s="29"/>
      <c r="AG3538" s="8">
        <v>20.140775462768275</v>
      </c>
      <c r="AJ3538">
        <v>0.88199698507243107</v>
      </c>
      <c r="AM3538">
        <v>81.87826937892666</v>
      </c>
      <c r="BD3538" s="30">
        <v>368.42085765194884</v>
      </c>
    </row>
    <row r="3539" spans="1:56" x14ac:dyDescent="0.25">
      <c r="A3539" t="s">
        <v>950</v>
      </c>
      <c r="B3539" s="32">
        <v>40534</v>
      </c>
      <c r="C3539" t="s">
        <v>837</v>
      </c>
      <c r="E3539">
        <v>151.54999999999998</v>
      </c>
      <c r="F3539">
        <v>5.4749999999999993E-2</v>
      </c>
      <c r="G3539">
        <v>0.13824999999999998</v>
      </c>
      <c r="H3539">
        <v>8.6500000000000007E-2</v>
      </c>
      <c r="I3539">
        <v>7.5749999999999998E-2</v>
      </c>
      <c r="J3539">
        <v>0.10324999999999999</v>
      </c>
      <c r="K3539">
        <v>9.6499999999999989E-2</v>
      </c>
      <c r="L3539">
        <v>9.4499999999999987E-2</v>
      </c>
      <c r="M3539">
        <v>0.10825</v>
      </c>
      <c r="R3539" s="30">
        <v>1114.2625</v>
      </c>
      <c r="S3539" s="30">
        <v>424.8493770137361</v>
      </c>
      <c r="V3539"/>
      <c r="AC3539" s="29">
        <v>0.54097887946303269</v>
      </c>
      <c r="AD3539" s="29"/>
      <c r="AG3539" s="8">
        <v>39.982291855115918</v>
      </c>
      <c r="AJ3539">
        <v>0.2594812341639553</v>
      </c>
      <c r="AM3539">
        <v>35.103542707465152</v>
      </c>
      <c r="BD3539" s="30">
        <v>349.45065685332696</v>
      </c>
    </row>
    <row r="3540" spans="1:56" x14ac:dyDescent="0.25">
      <c r="A3540" t="s">
        <v>951</v>
      </c>
      <c r="B3540" s="32">
        <v>40534</v>
      </c>
      <c r="C3540" t="s">
        <v>837</v>
      </c>
      <c r="E3540">
        <v>174.3</v>
      </c>
      <c r="F3540">
        <v>7.5499999999999998E-2</v>
      </c>
      <c r="G3540">
        <v>0.158</v>
      </c>
      <c r="H3540">
        <v>0.10300000000000001</v>
      </c>
      <c r="I3540">
        <v>7.6499999999999999E-2</v>
      </c>
      <c r="J3540">
        <v>9.4499999999999987E-2</v>
      </c>
      <c r="K3540">
        <v>0.111</v>
      </c>
      <c r="L3540">
        <v>0.12050000000000001</v>
      </c>
      <c r="M3540">
        <v>0.13250000000000001</v>
      </c>
      <c r="R3540" s="30">
        <v>1083.75</v>
      </c>
      <c r="S3540" s="30">
        <v>272.0668544912395</v>
      </c>
      <c r="V3540"/>
      <c r="AC3540" s="29">
        <v>0.71714739759340362</v>
      </c>
      <c r="AD3540" s="29"/>
      <c r="AG3540" s="8">
        <v>17.782946814017226</v>
      </c>
      <c r="AJ3540">
        <v>0.9517123443144806</v>
      </c>
      <c r="AM3540">
        <v>91.224864138244129</v>
      </c>
      <c r="BD3540" s="30">
        <v>392.62531578429088</v>
      </c>
    </row>
    <row r="3541" spans="1:56" x14ac:dyDescent="0.25">
      <c r="A3541" t="s">
        <v>952</v>
      </c>
      <c r="B3541" s="32">
        <v>40534</v>
      </c>
      <c r="C3541" t="s">
        <v>837</v>
      </c>
      <c r="E3541">
        <v>136.4</v>
      </c>
      <c r="F3541">
        <v>5.425E-2</v>
      </c>
      <c r="G3541">
        <v>0.10150000000000001</v>
      </c>
      <c r="H3541">
        <v>7.7249999999999999E-2</v>
      </c>
      <c r="I3541">
        <v>7.2249999999999995E-2</v>
      </c>
      <c r="J3541">
        <v>7.7249999999999999E-2</v>
      </c>
      <c r="K3541">
        <v>9.5500000000000002E-2</v>
      </c>
      <c r="L3541">
        <v>9.9000000000000005E-2</v>
      </c>
      <c r="M3541">
        <v>0.105</v>
      </c>
      <c r="R3541" s="30">
        <v>956.5</v>
      </c>
      <c r="S3541" s="30">
        <v>390.47883679749259</v>
      </c>
      <c r="V3541"/>
      <c r="AC3541" s="29">
        <v>0.26764191797176168</v>
      </c>
      <c r="AD3541" s="29"/>
      <c r="AG3541" s="8">
        <v>57.353192407903819</v>
      </c>
      <c r="AJ3541">
        <v>1.7118628702652482E-2</v>
      </c>
      <c r="AM3541">
        <v>3.6764439769310329</v>
      </c>
      <c r="BD3541" s="30">
        <v>249.02682424461764</v>
      </c>
    </row>
    <row r="3542" spans="1:56" x14ac:dyDescent="0.25">
      <c r="A3542" t="s">
        <v>953</v>
      </c>
      <c r="B3542" s="32">
        <v>40534</v>
      </c>
      <c r="C3542" t="s">
        <v>837</v>
      </c>
      <c r="E3542">
        <v>179.35000000000002</v>
      </c>
      <c r="F3542">
        <v>7.3499999999999996E-2</v>
      </c>
      <c r="G3542">
        <v>0.15000000000000002</v>
      </c>
      <c r="H3542">
        <v>0.13225000000000001</v>
      </c>
      <c r="I3542">
        <v>9.8500000000000018E-2</v>
      </c>
      <c r="J3542">
        <v>8.199999999999999E-2</v>
      </c>
      <c r="K3542">
        <v>0.10774999999999998</v>
      </c>
      <c r="L3542">
        <v>0.12325000000000001</v>
      </c>
      <c r="M3542">
        <v>0.1295</v>
      </c>
      <c r="R3542" s="30">
        <v>803.9375</v>
      </c>
      <c r="S3542" s="30">
        <v>214.80151468787099</v>
      </c>
      <c r="V3542"/>
      <c r="AC3542" s="29">
        <v>0.42903442582562035</v>
      </c>
      <c r="AD3542" s="29"/>
      <c r="AG3542" s="8">
        <v>21.160392285795144</v>
      </c>
      <c r="AJ3542">
        <v>0.39657261079406697</v>
      </c>
      <c r="AM3542">
        <v>55.329223897560993</v>
      </c>
      <c r="BD3542" s="30">
        <v>283.45778654125877</v>
      </c>
    </row>
    <row r="3543" spans="1:56" x14ac:dyDescent="0.25">
      <c r="A3543" t="s">
        <v>946</v>
      </c>
      <c r="B3543" s="32">
        <v>40542</v>
      </c>
      <c r="C3543" t="s">
        <v>837</v>
      </c>
      <c r="R3543" s="30">
        <v>1350.2874999999999</v>
      </c>
      <c r="S3543" s="30">
        <v>605.61701941390243</v>
      </c>
      <c r="V3543"/>
      <c r="AC3543" s="29">
        <v>0.78336020028076492</v>
      </c>
      <c r="AD3543" s="29"/>
      <c r="AG3543" s="8">
        <v>25.383210920477147</v>
      </c>
      <c r="AM3543">
        <v>45.2487850230834</v>
      </c>
      <c r="BD3543" s="30">
        <v>399.49190819999131</v>
      </c>
    </row>
    <row r="3544" spans="1:56" x14ac:dyDescent="0.25">
      <c r="A3544" t="s">
        <v>947</v>
      </c>
      <c r="B3544" s="32">
        <v>40542</v>
      </c>
      <c r="C3544" t="s">
        <v>837</v>
      </c>
      <c r="R3544" s="30">
        <v>1291.1166666666666</v>
      </c>
      <c r="S3544" s="30">
        <v>382.31742261965934</v>
      </c>
      <c r="V3544"/>
      <c r="AC3544" s="29">
        <v>0.92077111332736716</v>
      </c>
      <c r="AD3544" s="29"/>
      <c r="AG3544" s="8">
        <v>22.046805382634364</v>
      </c>
      <c r="AM3544">
        <v>95.283989125352221</v>
      </c>
      <c r="BD3544" s="30">
        <v>450.57699380992278</v>
      </c>
    </row>
    <row r="3545" spans="1:56" x14ac:dyDescent="0.25">
      <c r="A3545" t="s">
        <v>948</v>
      </c>
      <c r="B3545" s="32">
        <v>40542</v>
      </c>
      <c r="C3545" t="s">
        <v>837</v>
      </c>
      <c r="R3545" s="30">
        <v>1328.325</v>
      </c>
      <c r="S3545" s="30">
        <v>614.55352123943987</v>
      </c>
      <c r="V3545"/>
      <c r="AC3545" s="29">
        <v>0.46559103139755775</v>
      </c>
      <c r="AD3545" s="29"/>
      <c r="AG3545" s="8">
        <v>70.337264125430593</v>
      </c>
      <c r="AM3545">
        <v>13.216665493121383</v>
      </c>
      <c r="BD3545" s="30">
        <v>324.49929909696039</v>
      </c>
    </row>
    <row r="3546" spans="1:56" x14ac:dyDescent="0.25">
      <c r="A3546" t="s">
        <v>949</v>
      </c>
      <c r="B3546" s="32">
        <v>40542</v>
      </c>
      <c r="C3546" t="s">
        <v>837</v>
      </c>
      <c r="R3546" s="30">
        <v>1008.65</v>
      </c>
      <c r="S3546" s="30">
        <v>375.5554117748585</v>
      </c>
      <c r="V3546"/>
      <c r="AC3546" s="29">
        <v>0.72281369829262543</v>
      </c>
      <c r="AD3546" s="29"/>
      <c r="AG3546" s="8">
        <v>26.104292726623207</v>
      </c>
      <c r="AM3546">
        <v>52.661589578945225</v>
      </c>
      <c r="BD3546" s="30">
        <v>293.9600292817189</v>
      </c>
    </row>
    <row r="3547" spans="1:56" x14ac:dyDescent="0.25">
      <c r="A3547" t="s">
        <v>950</v>
      </c>
      <c r="B3547" s="32">
        <v>40542</v>
      </c>
      <c r="C3547" t="s">
        <v>837</v>
      </c>
      <c r="R3547" s="30">
        <v>1135.1875</v>
      </c>
      <c r="S3547" s="30">
        <v>527.08764469119365</v>
      </c>
      <c r="V3547"/>
      <c r="AC3547" s="29">
        <v>0.39674948337570543</v>
      </c>
      <c r="AD3547" s="29"/>
      <c r="AG3547" s="8">
        <v>57.558119322611972</v>
      </c>
      <c r="AM3547">
        <v>9.4026365125319931</v>
      </c>
      <c r="BD3547" s="30">
        <v>267.59958345233292</v>
      </c>
    </row>
    <row r="3548" spans="1:56" x14ac:dyDescent="0.25">
      <c r="A3548" t="s">
        <v>951</v>
      </c>
      <c r="B3548" s="32">
        <v>40542</v>
      </c>
      <c r="C3548" t="s">
        <v>837</v>
      </c>
      <c r="R3548" s="30">
        <v>1047.5999999999999</v>
      </c>
      <c r="S3548" s="30">
        <v>381.61636369445995</v>
      </c>
      <c r="V3548"/>
      <c r="AC3548" s="29">
        <v>0.69143366220561731</v>
      </c>
      <c r="AD3548" s="29"/>
      <c r="AG3548" s="8">
        <v>31.756628814286195</v>
      </c>
      <c r="AM3548">
        <v>58.833912210152278</v>
      </c>
      <c r="BD3548" s="30">
        <v>306.3300354440247</v>
      </c>
    </row>
    <row r="3549" spans="1:56" x14ac:dyDescent="0.25">
      <c r="A3549" t="s">
        <v>952</v>
      </c>
      <c r="B3549" s="32">
        <v>40542</v>
      </c>
      <c r="C3549" t="s">
        <v>837</v>
      </c>
      <c r="R3549" s="30">
        <v>798.42499999999995</v>
      </c>
      <c r="S3549" s="30">
        <v>360.61962074876459</v>
      </c>
      <c r="V3549"/>
      <c r="AC3549" s="29">
        <v>0.19594898313919873</v>
      </c>
      <c r="AD3549" s="29"/>
      <c r="AG3549" s="8">
        <v>51.084079103042903</v>
      </c>
      <c r="AM3549">
        <v>0</v>
      </c>
      <c r="BD3549" s="30">
        <v>177.99792016377404</v>
      </c>
    </row>
    <row r="3550" spans="1:56" x14ac:dyDescent="0.25">
      <c r="A3550" t="s">
        <v>953</v>
      </c>
      <c r="B3550" s="32">
        <v>40542</v>
      </c>
      <c r="C3550" t="s">
        <v>837</v>
      </c>
      <c r="R3550" s="30">
        <v>777.17499999999995</v>
      </c>
      <c r="S3550" s="30">
        <v>297.0462890048467</v>
      </c>
      <c r="V3550"/>
      <c r="AC3550" s="29">
        <v>0.30854840929818228</v>
      </c>
      <c r="AD3550" s="29"/>
      <c r="AG3550" s="8">
        <v>52.889321366824198</v>
      </c>
      <c r="AM3550">
        <v>2.4790199971710196</v>
      </c>
      <c r="BD3550" s="30">
        <v>195.37579061284106</v>
      </c>
    </row>
    <row r="3551" spans="1:56" x14ac:dyDescent="0.25">
      <c r="A3551" t="s">
        <v>946</v>
      </c>
      <c r="B3551" s="32">
        <v>40550</v>
      </c>
      <c r="C3551" t="s">
        <v>837</v>
      </c>
      <c r="R3551" s="30">
        <v>1321.35</v>
      </c>
      <c r="S3551" s="30">
        <v>626.5781649233968</v>
      </c>
      <c r="V3551"/>
      <c r="AG3551" s="8">
        <v>57.734555003350316</v>
      </c>
      <c r="AJ3551">
        <v>7.1953262232337278E-2</v>
      </c>
      <c r="AM3551">
        <v>5.144981062128358</v>
      </c>
      <c r="BD3551" s="30">
        <v>344.28802585002029</v>
      </c>
    </row>
    <row r="3552" spans="1:56" x14ac:dyDescent="0.25">
      <c r="A3552" t="s">
        <v>947</v>
      </c>
      <c r="B3552" s="32">
        <v>40550</v>
      </c>
      <c r="C3552" t="s">
        <v>837</v>
      </c>
      <c r="R3552" s="30">
        <v>1463.3666666666666</v>
      </c>
      <c r="S3552" s="30">
        <v>654.78787829344833</v>
      </c>
      <c r="V3552"/>
      <c r="AG3552" s="8">
        <v>26.44140091782895</v>
      </c>
      <c r="AJ3552">
        <v>1.3666635293641101</v>
      </c>
      <c r="AM3552">
        <v>75.335103402963611</v>
      </c>
      <c r="BD3552" s="30">
        <v>402.65002756080958</v>
      </c>
    </row>
    <row r="3553" spans="1:56" x14ac:dyDescent="0.25">
      <c r="A3553" t="s">
        <v>948</v>
      </c>
      <c r="B3553" s="32">
        <v>40550</v>
      </c>
      <c r="C3553" t="s">
        <v>837</v>
      </c>
      <c r="R3553" s="30">
        <v>1328.2</v>
      </c>
      <c r="S3553" s="30">
        <v>685.18988124667817</v>
      </c>
      <c r="V3553"/>
      <c r="AG3553" s="8">
        <v>62.590610945214088</v>
      </c>
      <c r="AJ3553">
        <v>0</v>
      </c>
      <c r="AM3553">
        <v>0</v>
      </c>
      <c r="BD3553" s="30">
        <v>286.18009183385124</v>
      </c>
    </row>
    <row r="3554" spans="1:56" x14ac:dyDescent="0.25">
      <c r="A3554" t="s">
        <v>949</v>
      </c>
      <c r="B3554" s="32">
        <v>40550</v>
      </c>
      <c r="C3554" t="s">
        <v>837</v>
      </c>
      <c r="R3554" s="30">
        <v>1250.4000000000001</v>
      </c>
      <c r="S3554" s="30">
        <v>601.81031202683994</v>
      </c>
      <c r="V3554"/>
      <c r="AG3554" s="8">
        <v>59.237052352129453</v>
      </c>
      <c r="AJ3554">
        <v>0.21985412838626781</v>
      </c>
      <c r="AM3554">
        <v>17.756230855734398</v>
      </c>
      <c r="BD3554" s="30">
        <v>281.45314028458739</v>
      </c>
    </row>
    <row r="3555" spans="1:56" x14ac:dyDescent="0.25">
      <c r="A3555" t="s">
        <v>950</v>
      </c>
      <c r="B3555" s="32">
        <v>40550</v>
      </c>
      <c r="C3555" t="s">
        <v>837</v>
      </c>
      <c r="R3555" s="30">
        <v>1112.1500000000001</v>
      </c>
      <c r="S3555" s="30">
        <v>554.9892376885025</v>
      </c>
      <c r="V3555"/>
      <c r="AG3555" s="8">
        <v>52.800748259492103</v>
      </c>
      <c r="AJ3555">
        <v>0</v>
      </c>
      <c r="AM3555">
        <v>0</v>
      </c>
      <c r="BD3555" s="30">
        <v>240.45605087617636</v>
      </c>
    </row>
    <row r="3556" spans="1:56" x14ac:dyDescent="0.25">
      <c r="A3556" t="s">
        <v>951</v>
      </c>
      <c r="B3556" s="32">
        <v>40550</v>
      </c>
      <c r="C3556" t="s">
        <v>837</v>
      </c>
      <c r="R3556" s="30">
        <v>1137.625</v>
      </c>
      <c r="S3556" s="30">
        <v>537.74116534141854</v>
      </c>
      <c r="V3556"/>
      <c r="AG3556" s="8">
        <v>65.341434449246236</v>
      </c>
      <c r="AJ3556">
        <v>7.9722739507800469E-2</v>
      </c>
      <c r="AM3556">
        <v>11.414178202592833</v>
      </c>
      <c r="BD3556" s="30">
        <v>259.81041820343478</v>
      </c>
    </row>
    <row r="3557" spans="1:56" x14ac:dyDescent="0.25">
      <c r="A3557" t="s">
        <v>952</v>
      </c>
      <c r="B3557" s="32">
        <v>40550</v>
      </c>
      <c r="C3557" t="s">
        <v>837</v>
      </c>
      <c r="R3557" s="30">
        <v>815.9</v>
      </c>
      <c r="S3557" s="30">
        <v>404.59820423352511</v>
      </c>
      <c r="V3557"/>
      <c r="AG3557" s="8">
        <v>39.988777526239694</v>
      </c>
      <c r="AJ3557">
        <v>0</v>
      </c>
      <c r="AM3557">
        <v>0</v>
      </c>
      <c r="BD3557" s="30">
        <v>169.52820256552482</v>
      </c>
    </row>
    <row r="3558" spans="1:56" x14ac:dyDescent="0.25">
      <c r="A3558" t="s">
        <v>953</v>
      </c>
      <c r="B3558" s="32">
        <v>40550</v>
      </c>
      <c r="C3558" t="s">
        <v>837</v>
      </c>
      <c r="R3558" s="30">
        <v>921.05</v>
      </c>
      <c r="S3558" s="30">
        <v>432.70696729385207</v>
      </c>
      <c r="V3558"/>
      <c r="AG3558" s="8">
        <v>58.295324330448771</v>
      </c>
      <c r="AJ3558">
        <v>0</v>
      </c>
      <c r="AM3558">
        <v>0</v>
      </c>
      <c r="BD3558" s="30">
        <v>195.51518032893046</v>
      </c>
    </row>
    <row r="3559" spans="1:56" x14ac:dyDescent="0.25">
      <c r="A3559" t="s">
        <v>946</v>
      </c>
      <c r="B3559" s="32">
        <v>40557</v>
      </c>
      <c r="C3559" t="s">
        <v>837</v>
      </c>
      <c r="R3559" s="30">
        <v>1222.4875</v>
      </c>
      <c r="S3559" s="30">
        <v>574.5886269391101</v>
      </c>
      <c r="V3559"/>
      <c r="AC3559" s="29">
        <v>0.2451230675450185</v>
      </c>
      <c r="AD3559" s="29"/>
      <c r="AG3559" s="8">
        <v>55.835104862448986</v>
      </c>
      <c r="AJ3559">
        <v>1.1757648305084746E-2</v>
      </c>
      <c r="AM3559">
        <v>0.23930084745762711</v>
      </c>
      <c r="BD3559" s="30">
        <v>317.5678416904791</v>
      </c>
    </row>
    <row r="3560" spans="1:56" x14ac:dyDescent="0.25">
      <c r="A3560" t="s">
        <v>947</v>
      </c>
      <c r="B3560" s="32">
        <v>40557</v>
      </c>
      <c r="C3560" t="s">
        <v>837</v>
      </c>
      <c r="R3560" s="30">
        <v>1735.75</v>
      </c>
      <c r="S3560" s="30">
        <v>805.71287909780119</v>
      </c>
      <c r="V3560"/>
      <c r="AC3560" s="29">
        <v>0.68346814423888902</v>
      </c>
      <c r="AD3560" s="29"/>
      <c r="AG3560" s="8">
        <v>62.968820178764133</v>
      </c>
      <c r="AJ3560">
        <v>0.59428751866307339</v>
      </c>
      <c r="AM3560">
        <v>34.359241753094558</v>
      </c>
      <c r="BD3560" s="30">
        <v>466.32578412114918</v>
      </c>
    </row>
    <row r="3561" spans="1:56" x14ac:dyDescent="0.25">
      <c r="A3561" t="s">
        <v>948</v>
      </c>
      <c r="B3561" s="32">
        <v>40557</v>
      </c>
      <c r="C3561" t="s">
        <v>837</v>
      </c>
      <c r="R3561" s="30">
        <v>1215.5</v>
      </c>
      <c r="S3561" s="30">
        <v>606.28736085524451</v>
      </c>
      <c r="V3561"/>
      <c r="AC3561" s="29">
        <v>0.26339480268212467</v>
      </c>
      <c r="AD3561" s="29"/>
      <c r="AG3561" s="8">
        <v>58.905943942453142</v>
      </c>
      <c r="AJ3561">
        <v>5.8028175519630486E-2</v>
      </c>
      <c r="AM3561">
        <v>2.6064665127020783</v>
      </c>
      <c r="BD3561" s="30">
        <v>271.3127133199431</v>
      </c>
    </row>
    <row r="3562" spans="1:56" x14ac:dyDescent="0.25">
      <c r="A3562" t="s">
        <v>949</v>
      </c>
      <c r="B3562" s="32">
        <v>40557</v>
      </c>
      <c r="C3562" t="s">
        <v>837</v>
      </c>
      <c r="R3562" s="30">
        <v>1386.8833333333334</v>
      </c>
      <c r="S3562" s="30">
        <v>711.68548703586066</v>
      </c>
      <c r="V3562"/>
      <c r="AC3562" s="29">
        <v>0.26204318737997523</v>
      </c>
      <c r="AD3562" s="29"/>
      <c r="AG3562" s="8">
        <v>74.761935003868018</v>
      </c>
      <c r="AJ3562">
        <v>1.9076363636363638E-2</v>
      </c>
      <c r="AM3562">
        <v>1.8484848484848484</v>
      </c>
      <c r="BD3562" s="30">
        <v>286.54483899148659</v>
      </c>
    </row>
    <row r="3563" spans="1:56" x14ac:dyDescent="0.25">
      <c r="A3563" t="s">
        <v>950</v>
      </c>
      <c r="B3563" s="32">
        <v>40557</v>
      </c>
      <c r="C3563" t="s">
        <v>837</v>
      </c>
      <c r="R3563" s="30">
        <v>1143.5875000000001</v>
      </c>
      <c r="S3563" s="30">
        <v>599.5396222746931</v>
      </c>
      <c r="V3563"/>
      <c r="AC3563" s="29">
        <v>0.19649724255085083</v>
      </c>
      <c r="AD3563" s="29"/>
      <c r="AG3563" s="8">
        <v>51.028717760989892</v>
      </c>
      <c r="AJ3563">
        <v>0</v>
      </c>
      <c r="AM3563">
        <v>0</v>
      </c>
      <c r="BD3563" s="30">
        <v>243.30016482092205</v>
      </c>
    </row>
    <row r="3564" spans="1:56" x14ac:dyDescent="0.25">
      <c r="A3564" t="s">
        <v>951</v>
      </c>
      <c r="B3564" s="32">
        <v>40557</v>
      </c>
      <c r="C3564" t="s">
        <v>837</v>
      </c>
      <c r="R3564" s="30">
        <v>1392.5749999999998</v>
      </c>
      <c r="S3564" s="30">
        <v>661.12356527679731</v>
      </c>
      <c r="V3564"/>
      <c r="AC3564" s="29">
        <v>0.17950614260195649</v>
      </c>
      <c r="AD3564" s="29"/>
      <c r="AG3564" s="8">
        <v>87.108637059549693</v>
      </c>
      <c r="AJ3564">
        <v>0</v>
      </c>
      <c r="AM3564">
        <v>0</v>
      </c>
      <c r="BD3564" s="30">
        <v>316.26623106335603</v>
      </c>
    </row>
    <row r="3565" spans="1:56" x14ac:dyDescent="0.25">
      <c r="A3565" t="s">
        <v>952</v>
      </c>
      <c r="B3565" s="32">
        <v>40557</v>
      </c>
      <c r="C3565" t="s">
        <v>837</v>
      </c>
      <c r="R3565" s="30">
        <v>933.625</v>
      </c>
      <c r="S3565" s="30">
        <v>444.71458666223555</v>
      </c>
      <c r="V3565"/>
      <c r="AC3565" s="29">
        <v>0.17854910831873252</v>
      </c>
      <c r="AD3565" s="29"/>
      <c r="AG3565" s="8">
        <v>50.717108332610543</v>
      </c>
      <c r="AJ3565">
        <v>0</v>
      </c>
      <c r="AM3565">
        <v>0</v>
      </c>
      <c r="BD3565" s="30">
        <v>196.04592193164183</v>
      </c>
    </row>
    <row r="3566" spans="1:56" x14ac:dyDescent="0.25">
      <c r="A3566" t="s">
        <v>953</v>
      </c>
      <c r="B3566" s="32">
        <v>40557</v>
      </c>
      <c r="C3566" t="s">
        <v>837</v>
      </c>
      <c r="R3566" s="30">
        <v>967.6875</v>
      </c>
      <c r="S3566" s="30">
        <v>447.3399239307011</v>
      </c>
      <c r="V3566"/>
      <c r="AC3566" s="29">
        <v>0.13632987999400686</v>
      </c>
      <c r="AD3566" s="29"/>
      <c r="AG3566" s="8">
        <v>60.01786235937459</v>
      </c>
      <c r="AJ3566">
        <v>0</v>
      </c>
      <c r="AM3566">
        <v>0</v>
      </c>
      <c r="BD3566" s="30">
        <v>200.56021169812431</v>
      </c>
    </row>
    <row r="3567" spans="1:56" x14ac:dyDescent="0.25">
      <c r="A3567" t="s">
        <v>946</v>
      </c>
      <c r="B3567" s="32">
        <v>40563</v>
      </c>
      <c r="C3567" t="s">
        <v>837</v>
      </c>
      <c r="R3567" s="30">
        <v>1127.175</v>
      </c>
      <c r="S3567" s="30">
        <v>508.10211165076464</v>
      </c>
      <c r="V3567"/>
      <c r="AG3567" s="8">
        <v>48.530889642869447</v>
      </c>
      <c r="AM3567">
        <v>0</v>
      </c>
      <c r="BD3567" s="30">
        <v>288.57481251621726</v>
      </c>
    </row>
    <row r="3568" spans="1:56" x14ac:dyDescent="0.25">
      <c r="A3568" t="s">
        <v>947</v>
      </c>
      <c r="B3568" s="32">
        <v>40563</v>
      </c>
      <c r="C3568" t="s">
        <v>837</v>
      </c>
      <c r="R3568" s="30">
        <v>1202.3</v>
      </c>
      <c r="S3568" s="30">
        <v>501.75753287389927</v>
      </c>
      <c r="V3568"/>
      <c r="AG3568" s="8">
        <v>62.910052339655849</v>
      </c>
      <c r="AM3568">
        <v>9.2212192160943456</v>
      </c>
      <c r="BD3568" s="30">
        <v>321.99600116568593</v>
      </c>
    </row>
    <row r="3569" spans="1:57" x14ac:dyDescent="0.25">
      <c r="A3569" t="s">
        <v>948</v>
      </c>
      <c r="B3569" s="32">
        <v>40563</v>
      </c>
      <c r="C3569" t="s">
        <v>837</v>
      </c>
      <c r="R3569" s="30">
        <v>1232.7125000000001</v>
      </c>
      <c r="S3569" s="30">
        <v>644.01378157799957</v>
      </c>
      <c r="V3569"/>
      <c r="AG3569" s="8">
        <v>50.106891307162087</v>
      </c>
      <c r="AM3569">
        <v>0</v>
      </c>
      <c r="BD3569" s="30">
        <v>256.37921034842338</v>
      </c>
    </row>
    <row r="3570" spans="1:57" x14ac:dyDescent="0.25">
      <c r="A3570" t="s">
        <v>949</v>
      </c>
      <c r="B3570" s="32">
        <v>40563</v>
      </c>
      <c r="C3570" t="s">
        <v>837</v>
      </c>
      <c r="R3570" s="30">
        <v>1155.8499999999999</v>
      </c>
      <c r="S3570" s="30">
        <v>586.58532286682066</v>
      </c>
      <c r="V3570"/>
      <c r="AG3570" s="8">
        <v>58.918952837624943</v>
      </c>
      <c r="AM3570">
        <v>0</v>
      </c>
      <c r="BD3570" s="30">
        <v>237.58049884288417</v>
      </c>
    </row>
    <row r="3571" spans="1:57" x14ac:dyDescent="0.25">
      <c r="A3571" t="s">
        <v>950</v>
      </c>
      <c r="B3571" s="32">
        <v>40563</v>
      </c>
      <c r="C3571" t="s">
        <v>837</v>
      </c>
      <c r="R3571" s="30">
        <v>1230.2375</v>
      </c>
      <c r="S3571" s="30">
        <v>641.65856782110586</v>
      </c>
      <c r="V3571"/>
      <c r="AG3571" s="8">
        <v>51.85876793650165</v>
      </c>
      <c r="AM3571">
        <v>0</v>
      </c>
      <c r="BD3571" s="30">
        <v>262.96336110739787</v>
      </c>
    </row>
    <row r="3572" spans="1:57" x14ac:dyDescent="0.25">
      <c r="A3572" t="s">
        <v>951</v>
      </c>
      <c r="B3572" s="32">
        <v>40563</v>
      </c>
      <c r="C3572" t="s">
        <v>837</v>
      </c>
      <c r="R3572" s="30">
        <v>1121.325</v>
      </c>
      <c r="S3572" s="30">
        <v>580.49208188423268</v>
      </c>
      <c r="V3572"/>
      <c r="AG3572" s="8">
        <v>57.01595590860493</v>
      </c>
      <c r="AM3572">
        <v>0</v>
      </c>
      <c r="BD3572" s="30">
        <v>225.11186789350768</v>
      </c>
    </row>
    <row r="3573" spans="1:57" x14ac:dyDescent="0.25">
      <c r="A3573" t="s">
        <v>952</v>
      </c>
      <c r="B3573" s="32">
        <v>40563</v>
      </c>
      <c r="C3573" t="s">
        <v>837</v>
      </c>
      <c r="R3573" s="30">
        <v>920.23749999999995</v>
      </c>
      <c r="S3573" s="30">
        <v>433.3887207254478</v>
      </c>
      <c r="V3573"/>
      <c r="AG3573" s="8">
        <v>43.020802778954007</v>
      </c>
      <c r="AM3573">
        <v>0</v>
      </c>
      <c r="BD3573" s="30">
        <v>191.35409934382841</v>
      </c>
    </row>
    <row r="3574" spans="1:57" x14ac:dyDescent="0.25">
      <c r="A3574" t="s">
        <v>953</v>
      </c>
      <c r="B3574" s="32">
        <v>40563</v>
      </c>
      <c r="C3574" t="s">
        <v>837</v>
      </c>
      <c r="R3574" s="30">
        <v>853.22500000000002</v>
      </c>
      <c r="S3574" s="30">
        <v>410.70905842342637</v>
      </c>
      <c r="V3574"/>
      <c r="AG3574" s="8">
        <v>41.128682344960019</v>
      </c>
      <c r="AM3574">
        <v>0</v>
      </c>
      <c r="BD3574" s="30">
        <v>168.85650323668338</v>
      </c>
    </row>
    <row r="3575" spans="1:57" x14ac:dyDescent="0.25">
      <c r="A3575" t="s">
        <v>946</v>
      </c>
      <c r="B3575" s="32">
        <v>40571</v>
      </c>
      <c r="C3575" t="s">
        <v>837</v>
      </c>
      <c r="R3575" s="30">
        <v>1163.4375</v>
      </c>
      <c r="S3575" s="30">
        <v>517.15890662617699</v>
      </c>
      <c r="V3575"/>
      <c r="AG3575" s="8">
        <v>49.711540100902646</v>
      </c>
      <c r="AM3575">
        <v>0</v>
      </c>
      <c r="BD3575" s="30">
        <v>301.95463971644938</v>
      </c>
    </row>
    <row r="3576" spans="1:57" x14ac:dyDescent="0.25">
      <c r="A3576" t="s">
        <v>947</v>
      </c>
      <c r="B3576" s="32">
        <v>40571</v>
      </c>
      <c r="C3576" t="s">
        <v>837</v>
      </c>
      <c r="R3576" s="30">
        <v>924.81666666666661</v>
      </c>
      <c r="S3576" s="30">
        <v>283.62059271014351</v>
      </c>
      <c r="V3576"/>
      <c r="AG3576" s="8">
        <v>60.263955302359285</v>
      </c>
      <c r="AM3576">
        <v>0</v>
      </c>
      <c r="BD3576" s="30">
        <v>315.76092629508565</v>
      </c>
    </row>
    <row r="3577" spans="1:57" x14ac:dyDescent="0.25">
      <c r="A3577" t="s">
        <v>948</v>
      </c>
      <c r="B3577" s="32">
        <v>40571</v>
      </c>
      <c r="C3577" t="s">
        <v>837</v>
      </c>
      <c r="R3577" s="30">
        <v>1195.4875</v>
      </c>
      <c r="S3577" s="30">
        <v>612.13923845603836</v>
      </c>
      <c r="V3577"/>
      <c r="AG3577" s="8">
        <v>48.571584430321366</v>
      </c>
      <c r="AM3577">
        <v>0</v>
      </c>
      <c r="BD3577" s="30">
        <v>257.35450505693746</v>
      </c>
    </row>
    <row r="3578" spans="1:57" x14ac:dyDescent="0.25">
      <c r="A3578" t="s">
        <v>949</v>
      </c>
      <c r="B3578" s="32">
        <v>40571</v>
      </c>
      <c r="C3578" t="s">
        <v>837</v>
      </c>
      <c r="R3578" s="30">
        <v>1100.2666666666667</v>
      </c>
      <c r="S3578" s="30">
        <v>559.17740240736521</v>
      </c>
      <c r="V3578"/>
      <c r="AG3578" s="8">
        <v>53.205556450667906</v>
      </c>
      <c r="AM3578">
        <v>0</v>
      </c>
      <c r="BD3578" s="30">
        <v>227.19270370498239</v>
      </c>
    </row>
    <row r="3579" spans="1:57" x14ac:dyDescent="0.25">
      <c r="A3579" t="s">
        <v>950</v>
      </c>
      <c r="B3579" s="32">
        <v>40571</v>
      </c>
      <c r="C3579" t="s">
        <v>837</v>
      </c>
      <c r="R3579" s="30">
        <v>1230</v>
      </c>
      <c r="S3579" s="30">
        <v>641.70369720372162</v>
      </c>
      <c r="V3579"/>
      <c r="AG3579" s="8">
        <v>49.512476826386475</v>
      </c>
      <c r="AM3579">
        <v>0</v>
      </c>
      <c r="BD3579" s="30">
        <v>249.33791036870508</v>
      </c>
    </row>
    <row r="3580" spans="1:57" x14ac:dyDescent="0.25">
      <c r="A3580" t="s">
        <v>951</v>
      </c>
      <c r="B3580" s="32">
        <v>40571</v>
      </c>
      <c r="C3580" t="s">
        <v>837</v>
      </c>
      <c r="R3580" s="30">
        <v>1271.0250000000001</v>
      </c>
      <c r="S3580" s="30">
        <v>634.64639199645444</v>
      </c>
      <c r="V3580"/>
      <c r="AG3580" s="8">
        <v>64.099206321501967</v>
      </c>
      <c r="AM3580">
        <v>0</v>
      </c>
      <c r="BD3580" s="30">
        <v>254.9655849751814</v>
      </c>
    </row>
    <row r="3581" spans="1:57" x14ac:dyDescent="0.25">
      <c r="A3581" t="s">
        <v>952</v>
      </c>
      <c r="B3581" s="32">
        <v>40571</v>
      </c>
      <c r="C3581" t="s">
        <v>837</v>
      </c>
      <c r="R3581" s="30">
        <v>818.46249999999998</v>
      </c>
      <c r="S3581" s="30">
        <v>391.8592828960858</v>
      </c>
      <c r="V3581"/>
      <c r="AG3581" s="8">
        <v>35.145748482433625</v>
      </c>
      <c r="AM3581">
        <v>0</v>
      </c>
      <c r="BD3581" s="30">
        <v>168.30107008813189</v>
      </c>
    </row>
    <row r="3582" spans="1:57" x14ac:dyDescent="0.25">
      <c r="A3582" t="s">
        <v>953</v>
      </c>
      <c r="B3582" s="32">
        <v>40571</v>
      </c>
      <c r="C3582" t="s">
        <v>837</v>
      </c>
      <c r="R3582" s="30">
        <v>865.58749999999998</v>
      </c>
      <c r="S3582" s="30">
        <v>411.4457870852026</v>
      </c>
      <c r="V3582"/>
      <c r="AG3582" s="8">
        <v>41.690095690004398</v>
      </c>
      <c r="AM3582">
        <v>0</v>
      </c>
      <c r="BD3582" s="30">
        <v>169.37502502592605</v>
      </c>
    </row>
    <row r="3583" spans="1:57" x14ac:dyDescent="0.25">
      <c r="A3583" s="3" t="s">
        <v>946</v>
      </c>
      <c r="B3583" s="32">
        <v>40584</v>
      </c>
      <c r="C3583" t="s">
        <v>837</v>
      </c>
      <c r="R3583" s="30">
        <v>1271.8435750000001</v>
      </c>
      <c r="S3583" s="30">
        <f>AA3583+AY3583</f>
        <v>826.1069161133513</v>
      </c>
      <c r="V3583"/>
      <c r="W3583" s="25">
        <v>3.6890119999999998E-2</v>
      </c>
      <c r="Y3583" s="30">
        <v>16760.055378257723</v>
      </c>
      <c r="AA3583" s="30">
        <v>618.10357500000009</v>
      </c>
      <c r="AG3583" s="8">
        <v>55.817239787941411</v>
      </c>
      <c r="AQ3583" t="s">
        <v>925</v>
      </c>
      <c r="AY3583">
        <v>208.00334111335124</v>
      </c>
      <c r="BD3583" s="30">
        <v>389.91941909870735</v>
      </c>
      <c r="BE3583">
        <v>298.1971966186627</v>
      </c>
    </row>
    <row r="3584" spans="1:57" x14ac:dyDescent="0.25">
      <c r="A3584" s="3" t="s">
        <v>947</v>
      </c>
      <c r="B3584" s="32">
        <v>40584</v>
      </c>
      <c r="C3584" t="s">
        <v>837</v>
      </c>
      <c r="R3584" s="30">
        <v>1514.4055133333334</v>
      </c>
      <c r="S3584" s="30">
        <f t="shared" ref="S3584:S3590" si="4">AA3584+AY3584</f>
        <v>961.08950397901197</v>
      </c>
      <c r="V3584"/>
      <c r="W3584" s="25">
        <v>3.4655983333333334E-2</v>
      </c>
      <c r="Y3584" s="30">
        <v>20959.300308607475</v>
      </c>
      <c r="AA3584" s="30">
        <v>725.36551333333352</v>
      </c>
      <c r="AG3584" s="8">
        <v>78.482316585919293</v>
      </c>
      <c r="AQ3584" t="s">
        <v>925</v>
      </c>
      <c r="AY3584">
        <v>235.72399064567847</v>
      </c>
      <c r="BD3584" s="30">
        <v>474.8336927684021</v>
      </c>
      <c r="BE3584">
        <v>368.9267340085234</v>
      </c>
    </row>
    <row r="3585" spans="1:57" x14ac:dyDescent="0.25">
      <c r="A3585" s="3" t="s">
        <v>948</v>
      </c>
      <c r="B3585" s="32">
        <v>40584</v>
      </c>
      <c r="C3585" t="s">
        <v>837</v>
      </c>
      <c r="R3585" s="30">
        <v>1273.7605850000002</v>
      </c>
      <c r="S3585" s="30">
        <f t="shared" si="4"/>
        <v>825.30529927452289</v>
      </c>
      <c r="V3585"/>
      <c r="W3585" s="25">
        <v>3.3655285E-2</v>
      </c>
      <c r="Y3585" s="30">
        <v>18157.54217645937</v>
      </c>
      <c r="AA3585" s="30">
        <v>612.57558500000005</v>
      </c>
      <c r="AG3585" s="8">
        <v>68.988775531062757</v>
      </c>
      <c r="AQ3585" t="s">
        <v>925</v>
      </c>
      <c r="AY3585">
        <v>212.72971427452282</v>
      </c>
      <c r="BD3585" s="30">
        <v>379.46651019441441</v>
      </c>
      <c r="BE3585">
        <v>314.83873910825014</v>
      </c>
    </row>
    <row r="3586" spans="1:57" x14ac:dyDescent="0.25">
      <c r="A3586" s="3" t="s">
        <v>949</v>
      </c>
      <c r="B3586" s="32">
        <v>40584</v>
      </c>
      <c r="C3586" t="s">
        <v>837</v>
      </c>
      <c r="R3586" s="30">
        <v>1031.5346299999999</v>
      </c>
      <c r="S3586" s="30">
        <f t="shared" si="4"/>
        <v>688.20615527600228</v>
      </c>
      <c r="V3586"/>
      <c r="W3586" s="25">
        <v>3.1566394999999997E-2</v>
      </c>
      <c r="Y3586" s="30">
        <v>16029.199370266451</v>
      </c>
      <c r="AA3586" s="30">
        <v>503.01463000000001</v>
      </c>
      <c r="AG3586" s="8">
        <v>55.417565296339333</v>
      </c>
      <c r="AQ3586" t="s">
        <v>925</v>
      </c>
      <c r="AY3586">
        <v>185.19152527600227</v>
      </c>
      <c r="BD3586" s="30">
        <v>287.91090942765834</v>
      </c>
      <c r="BE3586">
        <v>286.12562592489945</v>
      </c>
    </row>
    <row r="3587" spans="1:57" x14ac:dyDescent="0.25">
      <c r="A3587" s="3" t="s">
        <v>950</v>
      </c>
      <c r="B3587" s="32">
        <v>40584</v>
      </c>
      <c r="C3587" t="s">
        <v>837</v>
      </c>
      <c r="R3587" s="30">
        <v>1068.20544</v>
      </c>
      <c r="S3587" s="30">
        <f t="shared" si="4"/>
        <v>670.47536252285613</v>
      </c>
      <c r="V3587"/>
      <c r="W3587" s="25">
        <v>3.1522135E-2</v>
      </c>
      <c r="Y3587" s="30">
        <v>15446.105473549673</v>
      </c>
      <c r="AA3587" s="30">
        <v>480.36544000000009</v>
      </c>
      <c r="AG3587" s="8">
        <v>59.955724396996047</v>
      </c>
      <c r="AQ3587" t="s">
        <v>925</v>
      </c>
      <c r="AY3587">
        <v>190.10992252285598</v>
      </c>
      <c r="BD3587" s="30">
        <v>337.77435308014793</v>
      </c>
      <c r="BE3587">
        <v>313.55133822027318</v>
      </c>
    </row>
    <row r="3588" spans="1:57" x14ac:dyDescent="0.25">
      <c r="A3588" s="3" t="s">
        <v>951</v>
      </c>
      <c r="B3588" s="32">
        <v>40584</v>
      </c>
      <c r="C3588" t="s">
        <v>837</v>
      </c>
      <c r="R3588" s="30">
        <v>1172.1070666666667</v>
      </c>
      <c r="S3588" s="30">
        <f t="shared" si="4"/>
        <v>751.41103043911835</v>
      </c>
      <c r="V3588"/>
      <c r="W3588" s="25">
        <v>2.988023666666666E-2</v>
      </c>
      <c r="Y3588" s="30">
        <v>18000.268821240825</v>
      </c>
      <c r="AA3588" s="30">
        <v>536.18040000000008</v>
      </c>
      <c r="AG3588" s="8">
        <v>72.633031292259702</v>
      </c>
      <c r="AQ3588" t="s">
        <v>925</v>
      </c>
      <c r="AY3588">
        <v>215.23063043911833</v>
      </c>
      <c r="BD3588" s="30">
        <v>348.06300493528875</v>
      </c>
      <c r="BE3588">
        <v>331.2265781643045</v>
      </c>
    </row>
    <row r="3589" spans="1:57" x14ac:dyDescent="0.25">
      <c r="A3589" s="3" t="s">
        <v>952</v>
      </c>
      <c r="B3589" s="32">
        <v>40584</v>
      </c>
      <c r="C3589" t="s">
        <v>837</v>
      </c>
      <c r="R3589" s="30">
        <v>762.52902500000005</v>
      </c>
      <c r="S3589" s="30">
        <f t="shared" si="4"/>
        <v>458.26986996049965</v>
      </c>
      <c r="V3589"/>
      <c r="W3589" s="25">
        <v>2.7162307499999996E-2</v>
      </c>
      <c r="Y3589" s="30">
        <v>11248.817212233764</v>
      </c>
      <c r="AA3589" s="30">
        <v>305.32402500000001</v>
      </c>
      <c r="AG3589" s="8">
        <v>50.96966870551195</v>
      </c>
      <c r="AQ3589" t="s">
        <v>925</v>
      </c>
      <c r="AY3589">
        <v>152.94584496049964</v>
      </c>
      <c r="BD3589" s="30">
        <v>253.28948633398844</v>
      </c>
      <c r="BE3589">
        <v>258.19691025801148</v>
      </c>
    </row>
    <row r="3590" spans="1:57" x14ac:dyDescent="0.25">
      <c r="A3590" s="3" t="s">
        <v>953</v>
      </c>
      <c r="B3590" s="32">
        <v>40584</v>
      </c>
      <c r="C3590" t="s">
        <v>837</v>
      </c>
      <c r="R3590" s="30">
        <v>689.22597499999995</v>
      </c>
      <c r="S3590" s="30">
        <f t="shared" si="4"/>
        <v>436.37624550618204</v>
      </c>
      <c r="V3590"/>
      <c r="W3590" s="25">
        <v>2.9502827499999999E-2</v>
      </c>
      <c r="Y3590" s="30">
        <v>10253.021251753436</v>
      </c>
      <c r="AA3590" s="30">
        <v>302.02097499999996</v>
      </c>
      <c r="AG3590" s="8">
        <v>47.746652892903228</v>
      </c>
      <c r="AQ3590" t="s">
        <v>925</v>
      </c>
      <c r="AY3590">
        <v>134.35527050618205</v>
      </c>
      <c r="BD3590" s="30">
        <v>205.1030766009147</v>
      </c>
      <c r="BE3590">
        <v>233.47490469431264</v>
      </c>
    </row>
    <row r="3591" spans="1:57" x14ac:dyDescent="0.25">
      <c r="A3591" t="s">
        <v>946</v>
      </c>
      <c r="B3591" s="32">
        <v>40484</v>
      </c>
      <c r="E3591">
        <v>180.95</v>
      </c>
      <c r="F3591">
        <v>0.17224999999999999</v>
      </c>
      <c r="G3591">
        <v>0.221</v>
      </c>
      <c r="H3591">
        <v>9.375E-2</v>
      </c>
      <c r="I3591">
        <v>7.8249999999999986E-2</v>
      </c>
      <c r="J3591">
        <v>7.2999999999999995E-2</v>
      </c>
      <c r="K3591">
        <v>7.4999999999999997E-2</v>
      </c>
      <c r="L3591">
        <v>8.8499999999999995E-2</v>
      </c>
      <c r="M3591">
        <v>0.10300000000000001</v>
      </c>
      <c r="V3591"/>
    </row>
    <row r="3592" spans="1:57" x14ac:dyDescent="0.25">
      <c r="A3592" t="s">
        <v>947</v>
      </c>
      <c r="B3592" s="32">
        <v>40484</v>
      </c>
      <c r="V3592"/>
    </row>
    <row r="3593" spans="1:57" x14ac:dyDescent="0.25">
      <c r="A3593" t="s">
        <v>948</v>
      </c>
      <c r="B3593" s="32">
        <v>40484</v>
      </c>
      <c r="E3593">
        <v>217.55</v>
      </c>
      <c r="F3593">
        <v>0.1865</v>
      </c>
      <c r="G3593">
        <v>0.27200000000000002</v>
      </c>
      <c r="H3593">
        <v>0.12774999999999997</v>
      </c>
      <c r="I3593">
        <v>9.2749999999999999E-2</v>
      </c>
      <c r="J3593">
        <v>0.10775000000000003</v>
      </c>
      <c r="K3593">
        <v>0.11024999999999999</v>
      </c>
      <c r="L3593">
        <v>9.824999999999999E-2</v>
      </c>
      <c r="M3593">
        <v>9.2499999999999999E-2</v>
      </c>
      <c r="V3593"/>
    </row>
    <row r="3594" spans="1:57" x14ac:dyDescent="0.25">
      <c r="A3594" t="s">
        <v>949</v>
      </c>
      <c r="B3594" s="32">
        <v>40484</v>
      </c>
      <c r="V3594"/>
    </row>
    <row r="3595" spans="1:57" x14ac:dyDescent="0.25">
      <c r="A3595" t="s">
        <v>950</v>
      </c>
      <c r="B3595" s="32">
        <v>40484</v>
      </c>
      <c r="E3595">
        <v>201.3</v>
      </c>
      <c r="F3595">
        <v>0.12899999999999998</v>
      </c>
      <c r="G3595">
        <v>0.24525</v>
      </c>
      <c r="H3595">
        <v>0.12050000000000001</v>
      </c>
      <c r="I3595">
        <v>9.0249999999999997E-2</v>
      </c>
      <c r="J3595">
        <v>0.11125</v>
      </c>
      <c r="K3595">
        <v>0.10125000000000002</v>
      </c>
      <c r="L3595">
        <v>9.6999999999999989E-2</v>
      </c>
      <c r="M3595">
        <v>0.11200000000000002</v>
      </c>
      <c r="V3595"/>
    </row>
    <row r="3596" spans="1:57" x14ac:dyDescent="0.25">
      <c r="A3596" t="s">
        <v>951</v>
      </c>
      <c r="B3596" s="32">
        <v>40484</v>
      </c>
      <c r="V3596"/>
    </row>
    <row r="3597" spans="1:57" x14ac:dyDescent="0.25">
      <c r="A3597" t="s">
        <v>952</v>
      </c>
      <c r="B3597" s="32">
        <v>40484</v>
      </c>
      <c r="E3597">
        <v>188.95</v>
      </c>
      <c r="F3597">
        <v>0.14650000000000002</v>
      </c>
      <c r="G3597">
        <v>0.19925000000000001</v>
      </c>
      <c r="H3597">
        <v>0.11074999999999999</v>
      </c>
      <c r="I3597">
        <v>8.8249999999999995E-2</v>
      </c>
      <c r="J3597">
        <v>8.8499999999999995E-2</v>
      </c>
      <c r="K3597">
        <v>0.10150000000000001</v>
      </c>
      <c r="L3597">
        <v>0.10175000000000001</v>
      </c>
      <c r="M3597">
        <v>0.10825000000000001</v>
      </c>
      <c r="V3597"/>
    </row>
    <row r="3598" spans="1:57" x14ac:dyDescent="0.25">
      <c r="A3598" t="s">
        <v>953</v>
      </c>
      <c r="B3598" s="32">
        <v>40484</v>
      </c>
      <c r="V3598"/>
    </row>
    <row r="3599" spans="1:57" x14ac:dyDescent="0.25">
      <c r="A3599" t="s">
        <v>946</v>
      </c>
      <c r="B3599" s="32">
        <v>40490</v>
      </c>
      <c r="E3599">
        <v>214.95</v>
      </c>
      <c r="F3599">
        <v>0.27825</v>
      </c>
      <c r="G3599">
        <v>0.26974999999999999</v>
      </c>
      <c r="H3599">
        <v>0.10674999999999998</v>
      </c>
      <c r="I3599">
        <v>8.0250000000000002E-2</v>
      </c>
      <c r="J3599">
        <v>7.2999999999999995E-2</v>
      </c>
      <c r="K3599">
        <v>7.5499999999999998E-2</v>
      </c>
      <c r="L3599">
        <v>8.925000000000001E-2</v>
      </c>
      <c r="M3599">
        <v>0.10200000000000001</v>
      </c>
      <c r="V3599"/>
    </row>
    <row r="3600" spans="1:57" x14ac:dyDescent="0.25">
      <c r="A3600" t="s">
        <v>947</v>
      </c>
      <c r="B3600" s="32">
        <v>40490</v>
      </c>
      <c r="V3600"/>
    </row>
    <row r="3601" spans="1:22" x14ac:dyDescent="0.25">
      <c r="A3601" t="s">
        <v>948</v>
      </c>
      <c r="B3601" s="32">
        <v>40490</v>
      </c>
      <c r="E3601">
        <v>256.14999999999998</v>
      </c>
      <c r="F3601">
        <v>0.29199999999999998</v>
      </c>
      <c r="G3601">
        <v>0.34424999999999994</v>
      </c>
      <c r="H3601">
        <v>0.14200000000000002</v>
      </c>
      <c r="I3601">
        <v>9.4E-2</v>
      </c>
      <c r="J3601">
        <v>0.10850000000000001</v>
      </c>
      <c r="K3601">
        <v>0.10949999999999999</v>
      </c>
      <c r="L3601">
        <v>9.7500000000000003E-2</v>
      </c>
      <c r="M3601">
        <v>9.3000000000000013E-2</v>
      </c>
      <c r="V3601"/>
    </row>
    <row r="3602" spans="1:22" x14ac:dyDescent="0.25">
      <c r="A3602" t="s">
        <v>949</v>
      </c>
      <c r="B3602" s="32">
        <v>40490</v>
      </c>
      <c r="V3602"/>
    </row>
    <row r="3603" spans="1:22" x14ac:dyDescent="0.25">
      <c r="A3603" t="s">
        <v>950</v>
      </c>
      <c r="B3603" s="32">
        <v>40490</v>
      </c>
      <c r="E3603">
        <v>246.5</v>
      </c>
      <c r="F3603">
        <v>0.25874999999999998</v>
      </c>
      <c r="G3603">
        <v>0.30824999999999997</v>
      </c>
      <c r="H3603">
        <v>0.13225000000000001</v>
      </c>
      <c r="I3603">
        <v>9.6749999999999989E-2</v>
      </c>
      <c r="J3603">
        <v>0.12475</v>
      </c>
      <c r="K3603">
        <v>0.10250000000000002</v>
      </c>
      <c r="L3603">
        <v>9.6749999999999989E-2</v>
      </c>
      <c r="M3603">
        <v>0.1125</v>
      </c>
      <c r="V3603"/>
    </row>
    <row r="3604" spans="1:22" x14ac:dyDescent="0.25">
      <c r="A3604" t="s">
        <v>951</v>
      </c>
      <c r="B3604" s="32">
        <v>40490</v>
      </c>
      <c r="V3604"/>
    </row>
    <row r="3605" spans="1:22" x14ac:dyDescent="0.25">
      <c r="A3605" t="s">
        <v>952</v>
      </c>
      <c r="B3605" s="32">
        <v>40490</v>
      </c>
      <c r="E3605">
        <v>209.89999999999998</v>
      </c>
      <c r="F3605">
        <v>0.23274999999999998</v>
      </c>
      <c r="G3605">
        <v>0.21724999999999997</v>
      </c>
      <c r="H3605">
        <v>0.11024999999999999</v>
      </c>
      <c r="I3605">
        <v>8.950000000000001E-2</v>
      </c>
      <c r="J3605">
        <v>8.900000000000001E-2</v>
      </c>
      <c r="K3605">
        <v>0.10050000000000001</v>
      </c>
      <c r="L3605">
        <v>0.10175000000000001</v>
      </c>
      <c r="M3605">
        <v>0.10849999999999999</v>
      </c>
      <c r="V3605"/>
    </row>
    <row r="3606" spans="1:22" x14ac:dyDescent="0.25">
      <c r="A3606" t="s">
        <v>953</v>
      </c>
      <c r="B3606" s="32">
        <v>40490</v>
      </c>
      <c r="V3606"/>
    </row>
    <row r="3607" spans="1:22" x14ac:dyDescent="0.25">
      <c r="A3607" s="3" t="s">
        <v>946</v>
      </c>
      <c r="B3607" s="32">
        <v>40497</v>
      </c>
      <c r="E3607">
        <v>183.2</v>
      </c>
      <c r="F3607">
        <v>0.16900000000000001</v>
      </c>
      <c r="G3607">
        <v>0.22800000000000001</v>
      </c>
      <c r="H3607">
        <v>9.7500000000000017E-2</v>
      </c>
      <c r="I3607">
        <v>0.08</v>
      </c>
      <c r="J3607">
        <v>7.4749999999999997E-2</v>
      </c>
      <c r="K3607">
        <v>7.4249999999999997E-2</v>
      </c>
      <c r="L3607">
        <v>9.0500000000000011E-2</v>
      </c>
      <c r="M3607">
        <v>0.10199999999999999</v>
      </c>
      <c r="V3607"/>
    </row>
    <row r="3608" spans="1:22" x14ac:dyDescent="0.25">
      <c r="A3608" s="3" t="s">
        <v>947</v>
      </c>
      <c r="B3608" s="32">
        <v>40497</v>
      </c>
      <c r="V3608"/>
    </row>
    <row r="3609" spans="1:22" x14ac:dyDescent="0.25">
      <c r="A3609" s="3" t="s">
        <v>948</v>
      </c>
      <c r="B3609" s="32">
        <v>40497</v>
      </c>
      <c r="E3609">
        <v>220.45</v>
      </c>
      <c r="F3609">
        <v>0.1895</v>
      </c>
      <c r="G3609">
        <v>0.28699999999999998</v>
      </c>
      <c r="H3609">
        <v>0.13125000000000001</v>
      </c>
      <c r="I3609">
        <v>8.9249999999999996E-2</v>
      </c>
      <c r="J3609">
        <v>0.10925000000000001</v>
      </c>
      <c r="K3609">
        <v>0.10800000000000001</v>
      </c>
      <c r="L3609">
        <v>9.6500000000000002E-2</v>
      </c>
      <c r="M3609">
        <v>9.1499999999999998E-2</v>
      </c>
      <c r="V3609"/>
    </row>
    <row r="3610" spans="1:22" x14ac:dyDescent="0.25">
      <c r="A3610" s="3" t="s">
        <v>949</v>
      </c>
      <c r="B3610" s="32">
        <v>40497</v>
      </c>
      <c r="V3610"/>
    </row>
    <row r="3611" spans="1:22" x14ac:dyDescent="0.25">
      <c r="A3611" s="3" t="s">
        <v>950</v>
      </c>
      <c r="B3611" s="32">
        <v>40497</v>
      </c>
      <c r="E3611">
        <v>208.4</v>
      </c>
      <c r="F3611">
        <v>0.13750000000000001</v>
      </c>
      <c r="G3611">
        <v>0.26</v>
      </c>
      <c r="H3611">
        <v>0.12375</v>
      </c>
      <c r="I3611">
        <v>9.1249999999999998E-2</v>
      </c>
      <c r="J3611">
        <v>0.12</v>
      </c>
      <c r="K3611">
        <v>0.10199999999999999</v>
      </c>
      <c r="L3611">
        <v>9.6750000000000003E-2</v>
      </c>
      <c r="M3611">
        <v>0.11074999999999999</v>
      </c>
      <c r="V3611"/>
    </row>
    <row r="3612" spans="1:22" x14ac:dyDescent="0.25">
      <c r="A3612" s="3" t="s">
        <v>951</v>
      </c>
      <c r="B3612" s="32">
        <v>40497</v>
      </c>
      <c r="V3612"/>
    </row>
    <row r="3613" spans="1:22" x14ac:dyDescent="0.25">
      <c r="A3613" s="3" t="s">
        <v>952</v>
      </c>
      <c r="B3613" s="32">
        <v>40497</v>
      </c>
      <c r="E3613">
        <v>176.15</v>
      </c>
      <c r="F3613">
        <v>0.12025000000000001</v>
      </c>
      <c r="G3613">
        <v>0.17624999999999999</v>
      </c>
      <c r="H3613">
        <v>0.10050000000000001</v>
      </c>
      <c r="I3613">
        <v>8.5250000000000006E-2</v>
      </c>
      <c r="J3613">
        <v>8.8250000000000009E-2</v>
      </c>
      <c r="K3613">
        <v>0.10099999999999999</v>
      </c>
      <c r="L3613">
        <v>0.10125000000000001</v>
      </c>
      <c r="M3613">
        <v>0.10799999999999998</v>
      </c>
      <c r="V3613"/>
    </row>
    <row r="3614" spans="1:22" x14ac:dyDescent="0.25">
      <c r="A3614" s="3" t="s">
        <v>953</v>
      </c>
      <c r="B3614" s="32">
        <v>40497</v>
      </c>
      <c r="V3614"/>
    </row>
    <row r="3615" spans="1:22" x14ac:dyDescent="0.25">
      <c r="A3615" t="s">
        <v>946</v>
      </c>
      <c r="B3615" s="32">
        <v>40513</v>
      </c>
      <c r="E3615">
        <v>180.04999999999998</v>
      </c>
      <c r="F3615">
        <v>0.16675000000000001</v>
      </c>
      <c r="G3615">
        <v>0.21899999999999997</v>
      </c>
      <c r="H3615">
        <v>9.4249999999999987E-2</v>
      </c>
      <c r="I3615">
        <v>7.775E-2</v>
      </c>
      <c r="J3615">
        <v>7.5000000000000011E-2</v>
      </c>
      <c r="K3615">
        <v>7.4749999999999997E-2</v>
      </c>
      <c r="L3615">
        <v>8.9749999999999996E-2</v>
      </c>
      <c r="M3615">
        <v>0.10300000000000001</v>
      </c>
      <c r="V3615"/>
    </row>
    <row r="3616" spans="1:22" x14ac:dyDescent="0.25">
      <c r="A3616" t="s">
        <v>947</v>
      </c>
      <c r="B3616" s="32">
        <v>40513</v>
      </c>
      <c r="E3616">
        <v>234.20000000000005</v>
      </c>
      <c r="F3616">
        <v>0.20899999999999999</v>
      </c>
      <c r="G3616">
        <v>0.18099999999999997</v>
      </c>
      <c r="H3616">
        <v>0.15333333333333335</v>
      </c>
      <c r="I3616">
        <v>9.5666666666666678E-2</v>
      </c>
      <c r="J3616">
        <v>0.12433333333333332</v>
      </c>
      <c r="K3616">
        <v>0.159</v>
      </c>
      <c r="L3616">
        <v>0.11933333333333332</v>
      </c>
      <c r="M3616">
        <v>0.12933333333333336</v>
      </c>
      <c r="V3616"/>
    </row>
    <row r="3617" spans="1:22" x14ac:dyDescent="0.25">
      <c r="A3617" t="s">
        <v>948</v>
      </c>
      <c r="B3617" s="32">
        <v>40513</v>
      </c>
      <c r="E3617">
        <v>183.3</v>
      </c>
      <c r="F3617">
        <v>0.12575</v>
      </c>
      <c r="G3617">
        <v>0.20324999999999999</v>
      </c>
      <c r="H3617">
        <v>0.10550000000000001</v>
      </c>
      <c r="I3617">
        <v>8.4000000000000005E-2</v>
      </c>
      <c r="J3617">
        <v>0.10524999999999998</v>
      </c>
      <c r="K3617">
        <v>0.10775</v>
      </c>
      <c r="L3617">
        <v>9.425E-2</v>
      </c>
      <c r="M3617">
        <v>9.0750000000000011E-2</v>
      </c>
      <c r="V3617"/>
    </row>
    <row r="3618" spans="1:22" x14ac:dyDescent="0.25">
      <c r="A3618" t="s">
        <v>949</v>
      </c>
      <c r="B3618" s="32">
        <v>40513</v>
      </c>
      <c r="E3618">
        <v>184.46666666666667</v>
      </c>
      <c r="F3618">
        <v>0.10966666666666666</v>
      </c>
      <c r="G3618">
        <v>0.19733333333333333</v>
      </c>
      <c r="H3618">
        <v>0.115</v>
      </c>
      <c r="I3618">
        <v>8.7666666666666671E-2</v>
      </c>
      <c r="J3618">
        <v>8.5666666666666683E-2</v>
      </c>
      <c r="K3618">
        <v>9.6000000000000002E-2</v>
      </c>
      <c r="L3618">
        <v>0.11333333333333334</v>
      </c>
      <c r="M3618">
        <v>0.11766666666666666</v>
      </c>
      <c r="V3618"/>
    </row>
    <row r="3619" spans="1:22" x14ac:dyDescent="0.25">
      <c r="A3619" t="s">
        <v>950</v>
      </c>
      <c r="B3619" s="32">
        <v>40513</v>
      </c>
      <c r="E3619">
        <v>176.29999999999998</v>
      </c>
      <c r="F3619">
        <v>8.4749999999999992E-2</v>
      </c>
      <c r="G3619">
        <v>0.18700000000000003</v>
      </c>
      <c r="H3619">
        <v>0.10224999999999999</v>
      </c>
      <c r="I3619">
        <v>8.6750000000000008E-2</v>
      </c>
      <c r="J3619">
        <v>0.11325000000000002</v>
      </c>
      <c r="K3619">
        <v>9.9499999999999991E-2</v>
      </c>
      <c r="L3619">
        <v>9.6500000000000002E-2</v>
      </c>
      <c r="M3619">
        <v>0.11149999999999999</v>
      </c>
      <c r="V3619"/>
    </row>
    <row r="3620" spans="1:22" x14ac:dyDescent="0.25">
      <c r="A3620" t="s">
        <v>951</v>
      </c>
      <c r="B3620" s="32">
        <v>40513</v>
      </c>
      <c r="E3620">
        <v>211.9</v>
      </c>
      <c r="F3620">
        <v>0.13300000000000001</v>
      </c>
      <c r="G3620">
        <v>0.23800000000000002</v>
      </c>
      <c r="H3620">
        <v>0.13600000000000001</v>
      </c>
      <c r="I3620">
        <v>8.649999999999998E-2</v>
      </c>
      <c r="J3620">
        <v>9.6999999999999989E-2</v>
      </c>
      <c r="K3620">
        <v>0.11350000000000002</v>
      </c>
      <c r="L3620">
        <v>0.1225</v>
      </c>
      <c r="M3620">
        <v>0.13300000000000001</v>
      </c>
      <c r="V3620"/>
    </row>
    <row r="3621" spans="1:22" x14ac:dyDescent="0.25">
      <c r="A3621" t="s">
        <v>952</v>
      </c>
      <c r="B3621" s="32">
        <v>40513</v>
      </c>
      <c r="E3621">
        <v>151.25</v>
      </c>
      <c r="F3621">
        <v>7.2000000000000008E-2</v>
      </c>
      <c r="G3621">
        <v>0.1265</v>
      </c>
      <c r="H3621">
        <v>8.7750000000000009E-2</v>
      </c>
      <c r="I3621">
        <v>7.775E-2</v>
      </c>
      <c r="J3621">
        <v>8.4250000000000005E-2</v>
      </c>
      <c r="K3621">
        <v>9.9499999999999991E-2</v>
      </c>
      <c r="L3621">
        <v>0.10125000000000001</v>
      </c>
      <c r="M3621">
        <v>0.10725</v>
      </c>
      <c r="V3621"/>
    </row>
    <row r="3622" spans="1:22" x14ac:dyDescent="0.25">
      <c r="A3622" t="s">
        <v>953</v>
      </c>
      <c r="B3622" s="32">
        <v>40513</v>
      </c>
      <c r="E3622">
        <v>197.6</v>
      </c>
      <c r="F3622">
        <v>0.10325000000000001</v>
      </c>
      <c r="G3622">
        <v>0.17899999999999999</v>
      </c>
      <c r="H3622">
        <v>0.1535</v>
      </c>
      <c r="I3622">
        <v>0.1085</v>
      </c>
      <c r="J3622">
        <v>8.5250000000000006E-2</v>
      </c>
      <c r="K3622">
        <v>0.10800000000000001</v>
      </c>
      <c r="L3622">
        <v>0.12225000000000001</v>
      </c>
      <c r="M3622">
        <v>0.12825</v>
      </c>
      <c r="V3622"/>
    </row>
    <row r="3623" spans="1:22" x14ac:dyDescent="0.25">
      <c r="A3623" t="s">
        <v>946</v>
      </c>
      <c r="B3623" s="32">
        <v>40520</v>
      </c>
      <c r="E3623">
        <v>188.09999999999997</v>
      </c>
      <c r="F3623">
        <v>0.187</v>
      </c>
      <c r="G3623">
        <v>0.22800000000000001</v>
      </c>
      <c r="H3623">
        <v>9.849999999999999E-2</v>
      </c>
      <c r="I3623">
        <v>8.1000000000000003E-2</v>
      </c>
      <c r="J3623">
        <v>7.5999999999999998E-2</v>
      </c>
      <c r="K3623">
        <v>7.6249999999999998E-2</v>
      </c>
      <c r="L3623">
        <v>9.0749999999999997E-2</v>
      </c>
      <c r="M3623">
        <v>0.10299999999999999</v>
      </c>
      <c r="V3623"/>
    </row>
    <row r="3624" spans="1:22" x14ac:dyDescent="0.25">
      <c r="A3624" t="s">
        <v>947</v>
      </c>
      <c r="B3624" s="32">
        <v>40520</v>
      </c>
      <c r="E3624">
        <v>248.13333333333335</v>
      </c>
      <c r="F3624">
        <v>0.22266666666666668</v>
      </c>
      <c r="G3624">
        <v>0.30233333333333334</v>
      </c>
      <c r="H3624">
        <v>0.15499999999999997</v>
      </c>
      <c r="I3624">
        <v>9.6666666666666665E-2</v>
      </c>
      <c r="J3624">
        <v>0.12433333333333332</v>
      </c>
      <c r="K3624">
        <v>0.15933333333333333</v>
      </c>
      <c r="L3624">
        <v>0.11766666666666666</v>
      </c>
      <c r="M3624">
        <v>6.2666666666666662E-2</v>
      </c>
      <c r="V3624"/>
    </row>
    <row r="3625" spans="1:22" x14ac:dyDescent="0.25">
      <c r="A3625" t="s">
        <v>948</v>
      </c>
      <c r="B3625" s="32">
        <v>40520</v>
      </c>
      <c r="E3625">
        <v>189.09999999999997</v>
      </c>
      <c r="F3625">
        <v>0.13900000000000001</v>
      </c>
      <c r="G3625">
        <v>0.22274999999999998</v>
      </c>
      <c r="H3625">
        <v>0.10499999999999998</v>
      </c>
      <c r="I3625">
        <v>8.1499999999999989E-2</v>
      </c>
      <c r="J3625">
        <v>0.10525000000000001</v>
      </c>
      <c r="K3625">
        <v>0.10775</v>
      </c>
      <c r="L3625">
        <v>9.375E-2</v>
      </c>
      <c r="M3625">
        <v>9.0500000000000011E-2</v>
      </c>
      <c r="V3625"/>
    </row>
    <row r="3626" spans="1:22" x14ac:dyDescent="0.25">
      <c r="A3626" t="s">
        <v>949</v>
      </c>
      <c r="B3626" s="32">
        <v>40520</v>
      </c>
      <c r="E3626">
        <v>162.53333333333333</v>
      </c>
      <c r="F3626">
        <v>9.6666666666666665E-2</v>
      </c>
      <c r="G3626">
        <v>0.17366666666666666</v>
      </c>
      <c r="H3626">
        <v>0.10133333333333333</v>
      </c>
      <c r="I3626">
        <v>8.266666666666668E-2</v>
      </c>
      <c r="J3626">
        <v>8.4666666666666668E-2</v>
      </c>
      <c r="K3626">
        <v>9.5666666666666678E-2</v>
      </c>
      <c r="L3626">
        <v>0.11566666666666668</v>
      </c>
      <c r="M3626">
        <v>6.2333333333333331E-2</v>
      </c>
      <c r="V3626"/>
    </row>
    <row r="3627" spans="1:22" x14ac:dyDescent="0.25">
      <c r="A3627" t="s">
        <v>950</v>
      </c>
      <c r="B3627" s="32">
        <v>40520</v>
      </c>
      <c r="E3627">
        <v>169.15</v>
      </c>
      <c r="F3627">
        <v>7.6999999999999999E-2</v>
      </c>
      <c r="G3627">
        <v>0.16925000000000001</v>
      </c>
      <c r="H3627">
        <v>9.9000000000000005E-2</v>
      </c>
      <c r="I3627">
        <v>8.2750000000000004E-2</v>
      </c>
      <c r="J3627">
        <v>0.11024999999999999</v>
      </c>
      <c r="K3627">
        <v>9.9000000000000005E-2</v>
      </c>
      <c r="L3627">
        <v>9.824999999999999E-2</v>
      </c>
      <c r="M3627">
        <v>0.11024999999999999</v>
      </c>
      <c r="V3627"/>
    </row>
    <row r="3628" spans="1:22" x14ac:dyDescent="0.25">
      <c r="A3628" t="s">
        <v>951</v>
      </c>
      <c r="B3628" s="32">
        <v>40520</v>
      </c>
      <c r="E3628">
        <v>199.1</v>
      </c>
      <c r="F3628">
        <v>0.11699999999999999</v>
      </c>
      <c r="G3628">
        <v>0.21299999999999999</v>
      </c>
      <c r="H3628">
        <v>0.12100000000000001</v>
      </c>
      <c r="I3628">
        <v>8.4000000000000005E-2</v>
      </c>
      <c r="J3628">
        <v>9.8999999999999991E-2</v>
      </c>
      <c r="K3628">
        <v>0.1125</v>
      </c>
      <c r="L3628">
        <v>0.121</v>
      </c>
      <c r="M3628">
        <v>0.128</v>
      </c>
      <c r="V3628"/>
    </row>
    <row r="3629" spans="1:22" x14ac:dyDescent="0.25">
      <c r="A3629" t="s">
        <v>952</v>
      </c>
      <c r="B3629" s="32">
        <v>40520</v>
      </c>
      <c r="E3629">
        <v>145.15000000000003</v>
      </c>
      <c r="F3629">
        <v>6.4000000000000001E-2</v>
      </c>
      <c r="G3629">
        <v>0.11425</v>
      </c>
      <c r="H3629">
        <v>8.3000000000000004E-2</v>
      </c>
      <c r="I3629">
        <v>7.5749999999999998E-2</v>
      </c>
      <c r="J3629">
        <v>8.3750000000000005E-2</v>
      </c>
      <c r="K3629">
        <v>9.8500000000000018E-2</v>
      </c>
      <c r="L3629">
        <v>0.10024999999999999</v>
      </c>
      <c r="M3629">
        <v>0.10625</v>
      </c>
      <c r="V3629"/>
    </row>
    <row r="3630" spans="1:22" x14ac:dyDescent="0.25">
      <c r="A3630" t="s">
        <v>953</v>
      </c>
      <c r="B3630" s="32">
        <v>40520</v>
      </c>
      <c r="E3630">
        <v>187.05</v>
      </c>
      <c r="F3630">
        <v>8.8749999999999996E-2</v>
      </c>
      <c r="G3630">
        <v>0.15825</v>
      </c>
      <c r="H3630">
        <v>0.13975000000000001</v>
      </c>
      <c r="I3630">
        <v>0.10525000000000001</v>
      </c>
      <c r="J3630">
        <v>8.5500000000000007E-2</v>
      </c>
      <c r="K3630">
        <v>0.10649999999999998</v>
      </c>
      <c r="L3630">
        <v>0.12350000000000001</v>
      </c>
      <c r="M3630">
        <v>0.12775</v>
      </c>
      <c r="V3630"/>
    </row>
    <row r="3631" spans="1:22" x14ac:dyDescent="0.25">
      <c r="A3631" s="3" t="s">
        <v>946</v>
      </c>
      <c r="B3631" s="32">
        <v>40527</v>
      </c>
      <c r="E3631">
        <v>175.25</v>
      </c>
      <c r="F3631">
        <v>0.14675000000000002</v>
      </c>
      <c r="G3631">
        <v>0.21</v>
      </c>
      <c r="H3631">
        <v>9.5500000000000002E-2</v>
      </c>
      <c r="I3631">
        <v>8.0250000000000002E-2</v>
      </c>
      <c r="J3631">
        <v>7.5749999999999998E-2</v>
      </c>
      <c r="K3631">
        <v>7.5749999999999998E-2</v>
      </c>
      <c r="L3631">
        <v>8.9499999999999996E-2</v>
      </c>
      <c r="M3631">
        <v>0.10275000000000001</v>
      </c>
      <c r="V3631"/>
    </row>
    <row r="3632" spans="1:22" x14ac:dyDescent="0.25">
      <c r="A3632" s="3" t="s">
        <v>947</v>
      </c>
      <c r="B3632" s="32">
        <v>40527</v>
      </c>
      <c r="E3632">
        <v>228.66666666666666</v>
      </c>
      <c r="F3632">
        <v>0.185</v>
      </c>
      <c r="G3632">
        <v>0.26466666666666666</v>
      </c>
      <c r="H3632">
        <v>0.14266666666666666</v>
      </c>
      <c r="I3632">
        <v>9.2666666666666675E-2</v>
      </c>
      <c r="J3632">
        <v>0.12033333333333333</v>
      </c>
      <c r="K3632">
        <v>0.15866666666666668</v>
      </c>
      <c r="L3632">
        <v>0.11733333333333335</v>
      </c>
      <c r="M3632">
        <v>6.1999999999999993E-2</v>
      </c>
      <c r="V3632"/>
    </row>
    <row r="3633" spans="1:22" x14ac:dyDescent="0.25">
      <c r="A3633" s="3" t="s">
        <v>948</v>
      </c>
      <c r="B3633" s="32">
        <v>40527</v>
      </c>
      <c r="E3633">
        <v>172.6</v>
      </c>
      <c r="F3633">
        <v>0.10550000000000001</v>
      </c>
      <c r="G3633">
        <v>0.1925</v>
      </c>
      <c r="H3633">
        <v>9.6000000000000016E-2</v>
      </c>
      <c r="I3633">
        <v>7.5499999999999984E-2</v>
      </c>
      <c r="J3633">
        <v>0.10149999999999998</v>
      </c>
      <c r="K3633">
        <v>0.10575</v>
      </c>
      <c r="L3633">
        <v>9.5499999999999988E-2</v>
      </c>
      <c r="M3633">
        <v>9.0749999999999997E-2</v>
      </c>
      <c r="V3633"/>
    </row>
    <row r="3634" spans="1:22" x14ac:dyDescent="0.25">
      <c r="A3634" s="3" t="s">
        <v>949</v>
      </c>
      <c r="B3634" s="32">
        <v>40527</v>
      </c>
      <c r="E3634">
        <v>156.46666666666667</v>
      </c>
      <c r="F3634">
        <v>6.8666666666666668E-2</v>
      </c>
      <c r="G3634">
        <v>0.14166666666666666</v>
      </c>
      <c r="H3634">
        <v>9.1333333333333322E-2</v>
      </c>
      <c r="I3634">
        <v>7.7666666666666662E-2</v>
      </c>
      <c r="J3634">
        <v>8.299999999999999E-2</v>
      </c>
      <c r="K3634">
        <v>9.3666666666666648E-2</v>
      </c>
      <c r="L3634">
        <v>0.111</v>
      </c>
      <c r="M3634">
        <v>0.11533333333333333</v>
      </c>
      <c r="V3634"/>
    </row>
    <row r="3635" spans="1:22" x14ac:dyDescent="0.25">
      <c r="A3635" s="3" t="s">
        <v>950</v>
      </c>
      <c r="B3635" s="32">
        <v>40527</v>
      </c>
      <c r="E3635">
        <v>153.6</v>
      </c>
      <c r="F3635">
        <v>5.3749999999999999E-2</v>
      </c>
      <c r="G3635">
        <v>0.13900000000000001</v>
      </c>
      <c r="H3635">
        <v>8.6750000000000008E-2</v>
      </c>
      <c r="I3635">
        <v>7.8E-2</v>
      </c>
      <c r="J3635">
        <v>0.10649999999999998</v>
      </c>
      <c r="K3635">
        <v>9.8500000000000018E-2</v>
      </c>
      <c r="L3635">
        <v>9.5500000000000002E-2</v>
      </c>
      <c r="M3635">
        <v>0.11</v>
      </c>
      <c r="V3635"/>
    </row>
    <row r="3636" spans="1:22" x14ac:dyDescent="0.25">
      <c r="A3636" s="3" t="s">
        <v>951</v>
      </c>
      <c r="B3636" s="32">
        <v>40527</v>
      </c>
      <c r="E3636">
        <v>176</v>
      </c>
      <c r="F3636">
        <v>7.6499999999999999E-2</v>
      </c>
      <c r="G3636">
        <v>0.16600000000000001</v>
      </c>
      <c r="H3636">
        <v>0.105</v>
      </c>
      <c r="I3636">
        <v>7.7499999999999999E-2</v>
      </c>
      <c r="J3636">
        <v>9.35E-2</v>
      </c>
      <c r="K3636">
        <v>0.111</v>
      </c>
      <c r="L3636">
        <v>0.12050000000000001</v>
      </c>
      <c r="M3636">
        <v>0.13</v>
      </c>
      <c r="V3636"/>
    </row>
    <row r="3637" spans="1:22" x14ac:dyDescent="0.25">
      <c r="A3637" s="3" t="s">
        <v>952</v>
      </c>
      <c r="B3637" s="32">
        <v>40527</v>
      </c>
      <c r="E3637">
        <v>138.44999999999999</v>
      </c>
      <c r="F3637">
        <v>5.3249999999999992E-2</v>
      </c>
      <c r="G3637">
        <v>0.105</v>
      </c>
      <c r="H3637">
        <v>7.8750000000000001E-2</v>
      </c>
      <c r="I3637">
        <v>7.4249999999999997E-2</v>
      </c>
      <c r="J3637">
        <v>0.08</v>
      </c>
      <c r="K3637">
        <v>9.7250000000000017E-2</v>
      </c>
      <c r="L3637">
        <v>9.8750000000000004E-2</v>
      </c>
      <c r="M3637">
        <v>0.105</v>
      </c>
      <c r="V3637"/>
    </row>
    <row r="3638" spans="1:22" x14ac:dyDescent="0.25">
      <c r="A3638" s="3" t="s">
        <v>953</v>
      </c>
      <c r="B3638" s="32">
        <v>40527</v>
      </c>
      <c r="E3638">
        <v>174.85000000000002</v>
      </c>
      <c r="F3638">
        <v>6.8999999999999992E-2</v>
      </c>
      <c r="G3638">
        <v>0.13750000000000001</v>
      </c>
      <c r="H3638">
        <v>0.12649999999999997</v>
      </c>
      <c r="I3638">
        <v>9.824999999999999E-2</v>
      </c>
      <c r="J3638">
        <v>8.4500000000000006E-2</v>
      </c>
      <c r="K3638">
        <v>0.1075</v>
      </c>
      <c r="L3638">
        <v>0.12175000000000001</v>
      </c>
      <c r="M3638">
        <v>0.12925</v>
      </c>
      <c r="V3638"/>
    </row>
    <row r="3639" spans="1:22" x14ac:dyDescent="0.25">
      <c r="A3639" t="s">
        <v>946</v>
      </c>
      <c r="B3639" s="34">
        <v>40541</v>
      </c>
      <c r="E3639">
        <v>191.35000000000002</v>
      </c>
      <c r="F3639">
        <v>0.21975</v>
      </c>
      <c r="G3639">
        <v>0.21600000000000003</v>
      </c>
      <c r="H3639">
        <v>9.6250000000000002E-2</v>
      </c>
      <c r="I3639">
        <v>8.1750000000000003E-2</v>
      </c>
      <c r="J3639">
        <v>7.6249999999999998E-2</v>
      </c>
      <c r="K3639">
        <v>7.5999999999999998E-2</v>
      </c>
      <c r="L3639">
        <v>8.8500000000000009E-2</v>
      </c>
      <c r="M3639">
        <v>0.10224999999999999</v>
      </c>
      <c r="V3639"/>
    </row>
    <row r="3640" spans="1:22" x14ac:dyDescent="0.25">
      <c r="A3640" t="s">
        <v>947</v>
      </c>
      <c r="B3640" s="34">
        <v>40541</v>
      </c>
      <c r="E3640">
        <v>234.4</v>
      </c>
      <c r="F3640">
        <v>0.255</v>
      </c>
      <c r="G3640">
        <v>0.2533333333333333</v>
      </c>
      <c r="H3640">
        <v>0.12933333333333333</v>
      </c>
      <c r="I3640">
        <v>8.433333333333333E-2</v>
      </c>
      <c r="J3640">
        <v>0.11699999999999998</v>
      </c>
      <c r="K3640">
        <v>0.155</v>
      </c>
      <c r="L3640">
        <v>0.11566666666666668</v>
      </c>
      <c r="M3640">
        <v>6.2333333333333331E-2</v>
      </c>
      <c r="V3640"/>
    </row>
    <row r="3641" spans="1:22" x14ac:dyDescent="0.25">
      <c r="A3641" t="s">
        <v>948</v>
      </c>
      <c r="B3641" s="34">
        <v>40541</v>
      </c>
      <c r="E3641">
        <v>199.95000000000002</v>
      </c>
      <c r="F3641">
        <v>0.18825</v>
      </c>
      <c r="G3641">
        <v>0.2235</v>
      </c>
      <c r="H3641">
        <v>0.10349999999999999</v>
      </c>
      <c r="I3641">
        <v>8.4250000000000005E-2</v>
      </c>
      <c r="J3641">
        <v>0.10224999999999999</v>
      </c>
      <c r="K3641">
        <v>0.107</v>
      </c>
      <c r="L3641">
        <v>9.7750000000000004E-2</v>
      </c>
      <c r="M3641">
        <v>9.325E-2</v>
      </c>
      <c r="V3641"/>
    </row>
    <row r="3642" spans="1:22" x14ac:dyDescent="0.25">
      <c r="A3642" t="s">
        <v>949</v>
      </c>
      <c r="B3642" s="34">
        <v>40541</v>
      </c>
      <c r="E3642">
        <v>156.33333333333334</v>
      </c>
      <c r="F3642">
        <v>0.13400000000000001</v>
      </c>
      <c r="G3642">
        <v>0.14799999999999999</v>
      </c>
      <c r="H3642">
        <v>8.533333333333333E-2</v>
      </c>
      <c r="I3642">
        <v>7.3333333333333334E-2</v>
      </c>
      <c r="J3642">
        <v>7.6999999999999999E-2</v>
      </c>
      <c r="K3642">
        <v>9.166666666666666E-2</v>
      </c>
      <c r="L3642">
        <v>0.111</v>
      </c>
      <c r="M3642">
        <v>6.133333333333333E-2</v>
      </c>
      <c r="V3642"/>
    </row>
    <row r="3643" spans="1:22" x14ac:dyDescent="0.25">
      <c r="A3643" t="s">
        <v>950</v>
      </c>
      <c r="B3643" s="34">
        <v>40541</v>
      </c>
      <c r="E3643">
        <v>157.6</v>
      </c>
      <c r="F3643">
        <v>9.0999999999999998E-2</v>
      </c>
      <c r="G3643">
        <v>0.13300000000000001</v>
      </c>
      <c r="H3643">
        <v>8.5999999999999993E-2</v>
      </c>
      <c r="I3643">
        <v>9.4E-2</v>
      </c>
      <c r="J3643">
        <v>9.0999999999999998E-2</v>
      </c>
      <c r="K3643">
        <v>8.9249999999999996E-2</v>
      </c>
      <c r="L3643">
        <v>9.5000000000000001E-2</v>
      </c>
      <c r="M3643">
        <v>0.10874999999999999</v>
      </c>
      <c r="V3643"/>
    </row>
    <row r="3644" spans="1:22" x14ac:dyDescent="0.25">
      <c r="A3644" t="s">
        <v>951</v>
      </c>
      <c r="B3644" s="34">
        <v>40541</v>
      </c>
      <c r="E3644">
        <v>189.39999999999998</v>
      </c>
      <c r="F3644">
        <v>0.1575</v>
      </c>
      <c r="G3644">
        <v>0.16750000000000001</v>
      </c>
      <c r="H3644">
        <v>9.35E-2</v>
      </c>
      <c r="I3644">
        <v>7.400000000000001E-2</v>
      </c>
      <c r="J3644">
        <v>9.3000000000000013E-2</v>
      </c>
      <c r="K3644">
        <v>0.11</v>
      </c>
      <c r="L3644">
        <v>0.121</v>
      </c>
      <c r="M3644">
        <v>0.1305</v>
      </c>
      <c r="V3644"/>
    </row>
    <row r="3645" spans="1:22" x14ac:dyDescent="0.25">
      <c r="A3645" t="s">
        <v>952</v>
      </c>
      <c r="B3645" s="34">
        <v>40541</v>
      </c>
      <c r="E3645">
        <v>150.19999999999999</v>
      </c>
      <c r="F3645">
        <v>0.11225000000000002</v>
      </c>
      <c r="G3645">
        <v>0.115</v>
      </c>
      <c r="H3645">
        <v>7.6999999999999999E-2</v>
      </c>
      <c r="I3645">
        <v>7.0500000000000007E-2</v>
      </c>
      <c r="J3645">
        <v>7.8249999999999986E-2</v>
      </c>
      <c r="K3645">
        <v>9.5250000000000001E-2</v>
      </c>
      <c r="L3645">
        <v>9.7250000000000017E-2</v>
      </c>
      <c r="M3645">
        <v>0.10550000000000001</v>
      </c>
      <c r="V3645"/>
    </row>
    <row r="3646" spans="1:22" x14ac:dyDescent="0.25">
      <c r="A3646" t="s">
        <v>953</v>
      </c>
      <c r="B3646" s="34">
        <v>40541</v>
      </c>
      <c r="E3646">
        <v>168.4</v>
      </c>
      <c r="F3646">
        <v>0.13100000000000001</v>
      </c>
      <c r="G3646">
        <v>0.13750000000000001</v>
      </c>
      <c r="H3646">
        <v>0.1195</v>
      </c>
      <c r="I3646">
        <v>9.2249999999999999E-2</v>
      </c>
      <c r="J3646">
        <v>8.1500000000000003E-2</v>
      </c>
      <c r="K3646">
        <v>0.10850000000000001</v>
      </c>
      <c r="L3646">
        <v>0.12149999999999998</v>
      </c>
      <c r="M3646">
        <v>0.13</v>
      </c>
      <c r="V3646"/>
    </row>
    <row r="3647" spans="1:22" x14ac:dyDescent="0.25">
      <c r="A3647" t="s">
        <v>946</v>
      </c>
      <c r="B3647" s="34">
        <v>40549</v>
      </c>
      <c r="E3647">
        <v>172.95</v>
      </c>
      <c r="F3647">
        <v>0.15</v>
      </c>
      <c r="G3647">
        <v>0.20600000000000002</v>
      </c>
      <c r="H3647">
        <v>9.0749999999999997E-2</v>
      </c>
      <c r="I3647">
        <v>8.0250000000000002E-2</v>
      </c>
      <c r="J3647">
        <v>7.4499999999999997E-2</v>
      </c>
      <c r="K3647">
        <v>7.4249999999999997E-2</v>
      </c>
      <c r="L3647">
        <v>8.900000000000001E-2</v>
      </c>
      <c r="M3647">
        <v>0.1</v>
      </c>
      <c r="V3647"/>
    </row>
    <row r="3648" spans="1:22" x14ac:dyDescent="0.25">
      <c r="A3648" t="s">
        <v>947</v>
      </c>
      <c r="B3648" s="34">
        <v>40549</v>
      </c>
      <c r="E3648">
        <v>194.73333333333335</v>
      </c>
      <c r="F3648">
        <v>0.15799999999999997</v>
      </c>
      <c r="G3648">
        <v>0.17400000000000002</v>
      </c>
      <c r="H3648">
        <v>0.11866666666666667</v>
      </c>
      <c r="I3648">
        <v>8.1666666666666665E-2</v>
      </c>
      <c r="J3648">
        <v>0.11333333333333334</v>
      </c>
      <c r="K3648">
        <v>0.15233333333333332</v>
      </c>
      <c r="L3648">
        <v>0.114</v>
      </c>
      <c r="M3648">
        <v>6.1666666666666654E-2</v>
      </c>
      <c r="V3648"/>
    </row>
    <row r="3649" spans="1:22" x14ac:dyDescent="0.25">
      <c r="A3649" t="s">
        <v>948</v>
      </c>
      <c r="B3649" s="34">
        <v>40549</v>
      </c>
      <c r="E3649">
        <v>170.4</v>
      </c>
      <c r="F3649">
        <v>0.1105</v>
      </c>
      <c r="G3649">
        <v>0.17374999999999999</v>
      </c>
      <c r="H3649">
        <v>9.6500000000000002E-2</v>
      </c>
      <c r="I3649">
        <v>7.85E-2</v>
      </c>
      <c r="J3649">
        <v>0.10125000000000001</v>
      </c>
      <c r="K3649">
        <v>0.1065</v>
      </c>
      <c r="L3649">
        <v>9.4750000000000001E-2</v>
      </c>
      <c r="M3649">
        <v>9.0249999999999983E-2</v>
      </c>
      <c r="V3649"/>
    </row>
    <row r="3650" spans="1:22" x14ac:dyDescent="0.25">
      <c r="A3650" t="s">
        <v>949</v>
      </c>
      <c r="B3650" s="34">
        <v>40549</v>
      </c>
      <c r="E3650">
        <v>146.6</v>
      </c>
      <c r="F3650">
        <v>6.8666666666666668E-2</v>
      </c>
      <c r="G3650">
        <v>0.12666666666666665</v>
      </c>
      <c r="H3650">
        <v>8.266666666666668E-2</v>
      </c>
      <c r="I3650">
        <v>7.2000000000000008E-2</v>
      </c>
      <c r="J3650">
        <v>7.4999999999999997E-2</v>
      </c>
      <c r="K3650">
        <v>8.900000000000001E-2</v>
      </c>
      <c r="L3650">
        <v>0.10799999999999998</v>
      </c>
      <c r="M3650">
        <v>0.111</v>
      </c>
      <c r="V3650"/>
    </row>
    <row r="3651" spans="1:22" x14ac:dyDescent="0.25">
      <c r="A3651" t="s">
        <v>950</v>
      </c>
      <c r="B3651" s="34">
        <v>40549</v>
      </c>
      <c r="E3651">
        <v>152.1</v>
      </c>
      <c r="F3651">
        <v>6.4499999999999988E-2</v>
      </c>
      <c r="G3651">
        <v>0.14975000000000002</v>
      </c>
      <c r="H3651">
        <v>8.3249999999999991E-2</v>
      </c>
      <c r="I3651">
        <v>7.3499999999999996E-2</v>
      </c>
      <c r="J3651">
        <v>9.6999999999999989E-2</v>
      </c>
      <c r="K3651">
        <v>9.1750000000000012E-2</v>
      </c>
      <c r="L3651">
        <v>9.3250000000000013E-2</v>
      </c>
      <c r="M3651">
        <v>0.1075</v>
      </c>
      <c r="V3651"/>
    </row>
    <row r="3652" spans="1:22" x14ac:dyDescent="0.25">
      <c r="A3652" t="s">
        <v>951</v>
      </c>
      <c r="B3652" s="34">
        <v>40549</v>
      </c>
      <c r="E3652">
        <v>169.3</v>
      </c>
      <c r="F3652">
        <v>0.08</v>
      </c>
      <c r="G3652">
        <v>0.1545</v>
      </c>
      <c r="H3652">
        <v>9.6000000000000016E-2</v>
      </c>
      <c r="I3652">
        <v>7.1500000000000008E-2</v>
      </c>
      <c r="J3652">
        <v>8.9499999999999996E-2</v>
      </c>
      <c r="K3652">
        <v>0.10949999999999999</v>
      </c>
      <c r="L3652">
        <v>0.11550000000000001</v>
      </c>
      <c r="M3652">
        <v>0.13</v>
      </c>
      <c r="V3652"/>
    </row>
    <row r="3653" spans="1:22" x14ac:dyDescent="0.25">
      <c r="A3653" t="s">
        <v>952</v>
      </c>
      <c r="B3653" s="34">
        <v>40549</v>
      </c>
      <c r="E3653">
        <v>153.69999999999999</v>
      </c>
      <c r="F3653">
        <v>0.10675000000000001</v>
      </c>
      <c r="G3653">
        <v>0.13799999999999998</v>
      </c>
      <c r="H3653">
        <v>7.8E-2</v>
      </c>
      <c r="I3653">
        <v>7.1249999999999994E-2</v>
      </c>
      <c r="J3653">
        <v>7.9750000000000001E-2</v>
      </c>
      <c r="K3653">
        <v>9.6000000000000002E-2</v>
      </c>
      <c r="L3653">
        <v>9.5500000000000002E-2</v>
      </c>
      <c r="M3653">
        <v>0.10324999999999999</v>
      </c>
      <c r="V3653"/>
    </row>
    <row r="3654" spans="1:22" x14ac:dyDescent="0.25">
      <c r="A3654" t="s">
        <v>953</v>
      </c>
      <c r="B3654" s="34">
        <v>40549</v>
      </c>
      <c r="E3654">
        <v>179.7</v>
      </c>
      <c r="F3654">
        <v>9.1750000000000012E-2</v>
      </c>
      <c r="G3654">
        <v>0.16399999999999998</v>
      </c>
      <c r="H3654">
        <v>0.11625000000000001</v>
      </c>
      <c r="I3654">
        <v>9.0249999999999997E-2</v>
      </c>
      <c r="J3654">
        <v>7.9750000000000001E-2</v>
      </c>
      <c r="K3654">
        <v>0.10725</v>
      </c>
      <c r="L3654">
        <v>0.12025000000000001</v>
      </c>
      <c r="M3654">
        <v>0.12899999999999998</v>
      </c>
      <c r="V3654"/>
    </row>
    <row r="3655" spans="1:22" x14ac:dyDescent="0.25">
      <c r="A3655" s="3" t="s">
        <v>946</v>
      </c>
      <c r="B3655" s="34">
        <v>40555</v>
      </c>
      <c r="E3655">
        <v>191.05</v>
      </c>
      <c r="F3655">
        <v>0.19</v>
      </c>
      <c r="G3655">
        <v>0.23700000000000002</v>
      </c>
      <c r="H3655">
        <v>0.10149999999999998</v>
      </c>
      <c r="I3655">
        <v>8.3499999999999991E-2</v>
      </c>
      <c r="J3655">
        <v>7.5999999999999998E-2</v>
      </c>
      <c r="K3655">
        <v>7.6250000000000012E-2</v>
      </c>
      <c r="L3655">
        <v>8.925000000000001E-2</v>
      </c>
      <c r="M3655">
        <v>0.10175000000000001</v>
      </c>
      <c r="V3655"/>
    </row>
    <row r="3656" spans="1:22" x14ac:dyDescent="0.25">
      <c r="A3656" s="3" t="s">
        <v>947</v>
      </c>
      <c r="B3656" s="34">
        <v>40555</v>
      </c>
      <c r="E3656">
        <v>217.6</v>
      </c>
      <c r="F3656">
        <v>0.17866666666666667</v>
      </c>
      <c r="G3656">
        <v>0.2573333333333333</v>
      </c>
      <c r="H3656">
        <v>0.12966666666666668</v>
      </c>
      <c r="I3656">
        <v>8.2333333333333342E-2</v>
      </c>
      <c r="J3656">
        <v>0.11233333333333334</v>
      </c>
      <c r="K3656">
        <v>0.15366666666666667</v>
      </c>
      <c r="L3656">
        <v>0.11366666666666667</v>
      </c>
      <c r="M3656">
        <v>6.0333333333333322E-2</v>
      </c>
      <c r="V3656"/>
    </row>
    <row r="3657" spans="1:22" x14ac:dyDescent="0.25">
      <c r="A3657" s="3" t="s">
        <v>948</v>
      </c>
      <c r="B3657" s="34">
        <v>40555</v>
      </c>
      <c r="E3657">
        <v>180</v>
      </c>
      <c r="F3657">
        <v>0.13366666666666668</v>
      </c>
      <c r="G3657">
        <v>0.21400000000000002</v>
      </c>
      <c r="H3657">
        <v>9.7750000000000004E-2</v>
      </c>
      <c r="I3657">
        <v>8.1250000000000003E-2</v>
      </c>
      <c r="J3657">
        <v>9.9499999999999991E-2</v>
      </c>
      <c r="K3657">
        <v>0.10249999999999999</v>
      </c>
      <c r="L3657">
        <v>9.4249999999999987E-2</v>
      </c>
      <c r="M3657">
        <v>9.0249999999999997E-2</v>
      </c>
      <c r="V3657"/>
    </row>
    <row r="3658" spans="1:22" x14ac:dyDescent="0.25">
      <c r="A3658" s="3" t="s">
        <v>949</v>
      </c>
      <c r="B3658" s="34">
        <v>40555</v>
      </c>
      <c r="E3658">
        <v>147.33333333333334</v>
      </c>
      <c r="F3658">
        <v>6.9666666666666655E-2</v>
      </c>
      <c r="G3658">
        <v>0.13233333333333333</v>
      </c>
      <c r="H3658">
        <v>8.3666666666666653E-2</v>
      </c>
      <c r="I3658">
        <v>7.166666666666667E-2</v>
      </c>
      <c r="J3658">
        <v>7.0999999999999994E-2</v>
      </c>
      <c r="K3658">
        <v>8.8333333333333333E-2</v>
      </c>
      <c r="L3658">
        <v>0.106</v>
      </c>
      <c r="M3658">
        <v>0.11399999999999999</v>
      </c>
      <c r="V3658"/>
    </row>
    <row r="3659" spans="1:22" x14ac:dyDescent="0.25">
      <c r="A3659" s="3" t="s">
        <v>950</v>
      </c>
      <c r="B3659" s="34">
        <v>40555</v>
      </c>
      <c r="E3659">
        <v>149</v>
      </c>
      <c r="F3659">
        <v>5.7999999999999996E-2</v>
      </c>
      <c r="G3659">
        <v>0.14275000000000002</v>
      </c>
      <c r="H3659">
        <v>8.4749999999999992E-2</v>
      </c>
      <c r="I3659">
        <v>7.2750000000000009E-2</v>
      </c>
      <c r="J3659">
        <v>9.35E-2</v>
      </c>
      <c r="K3659">
        <v>9.0500000000000011E-2</v>
      </c>
      <c r="L3659">
        <v>9.1999999999999998E-2</v>
      </c>
      <c r="M3659">
        <v>0.10600000000000001</v>
      </c>
      <c r="V3659"/>
    </row>
    <row r="3660" spans="1:22" x14ac:dyDescent="0.25">
      <c r="A3660" s="3" t="s">
        <v>951</v>
      </c>
      <c r="B3660" s="34">
        <v>40555</v>
      </c>
      <c r="E3660">
        <v>162.49999999999997</v>
      </c>
      <c r="F3660">
        <v>6.699999999999999E-2</v>
      </c>
      <c r="G3660">
        <v>0.14099999999999999</v>
      </c>
      <c r="H3660">
        <v>9.0500000000000011E-2</v>
      </c>
      <c r="I3660">
        <v>6.9000000000000006E-2</v>
      </c>
      <c r="J3660">
        <v>0.09</v>
      </c>
      <c r="K3660">
        <v>0.10649999999999998</v>
      </c>
      <c r="L3660">
        <v>0.11800000000000001</v>
      </c>
      <c r="M3660">
        <v>0.1305</v>
      </c>
      <c r="V3660"/>
    </row>
    <row r="3661" spans="1:22" x14ac:dyDescent="0.25">
      <c r="A3661" s="3" t="s">
        <v>952</v>
      </c>
      <c r="B3661" s="34">
        <v>40555</v>
      </c>
      <c r="E3661">
        <v>146.60000000000002</v>
      </c>
      <c r="F3661">
        <v>9.7250000000000003E-2</v>
      </c>
      <c r="G3661">
        <v>0.11825000000000001</v>
      </c>
      <c r="H3661">
        <v>7.7249999999999999E-2</v>
      </c>
      <c r="I3661">
        <v>6.9249999999999992E-2</v>
      </c>
      <c r="J3661">
        <v>7.7249999999999999E-2</v>
      </c>
      <c r="K3661">
        <v>9.5249999999999987E-2</v>
      </c>
      <c r="L3661">
        <v>9.5250000000000001E-2</v>
      </c>
      <c r="M3661">
        <v>0.10324999999999999</v>
      </c>
      <c r="V3661"/>
    </row>
    <row r="3662" spans="1:22" x14ac:dyDescent="0.25">
      <c r="A3662" s="3" t="s">
        <v>953</v>
      </c>
      <c r="B3662" s="34">
        <v>40555</v>
      </c>
      <c r="E3662">
        <v>167.60000000000002</v>
      </c>
      <c r="F3662">
        <v>7.9499999999999987E-2</v>
      </c>
      <c r="G3662">
        <v>0.13</v>
      </c>
      <c r="H3662">
        <v>0.11125</v>
      </c>
      <c r="I3662">
        <v>8.6249999999999993E-2</v>
      </c>
      <c r="J3662">
        <v>7.8750000000000001E-2</v>
      </c>
      <c r="K3662">
        <v>0.105</v>
      </c>
      <c r="L3662">
        <v>0.1195</v>
      </c>
      <c r="M3662">
        <v>0.12774999999999997</v>
      </c>
      <c r="V3662"/>
    </row>
    <row r="3663" spans="1:22" x14ac:dyDescent="0.25">
      <c r="A3663" t="s">
        <v>946</v>
      </c>
      <c r="B3663" s="34">
        <v>40562</v>
      </c>
      <c r="E3663">
        <v>194.4</v>
      </c>
      <c r="F3663">
        <v>0.23200000000000004</v>
      </c>
      <c r="G3663">
        <v>0.21625000000000003</v>
      </c>
      <c r="H3663">
        <v>9.9499999999999991E-2</v>
      </c>
      <c r="I3663">
        <v>8.1500000000000003E-2</v>
      </c>
      <c r="J3663">
        <v>7.4750000000000011E-2</v>
      </c>
      <c r="K3663">
        <v>7.6249999999999998E-2</v>
      </c>
      <c r="L3663">
        <v>8.9499999999999996E-2</v>
      </c>
      <c r="M3663">
        <v>0.10224999999999999</v>
      </c>
      <c r="V3663"/>
    </row>
    <row r="3664" spans="1:22" x14ac:dyDescent="0.25">
      <c r="A3664" t="s">
        <v>947</v>
      </c>
      <c r="B3664" s="34">
        <v>40562</v>
      </c>
      <c r="E3664">
        <v>223.13333333333333</v>
      </c>
      <c r="F3664">
        <v>0.245</v>
      </c>
      <c r="G3664">
        <v>0.21600000000000005</v>
      </c>
      <c r="H3664">
        <v>0.13533333333333333</v>
      </c>
      <c r="I3664">
        <v>8.3666666666666667E-2</v>
      </c>
      <c r="J3664">
        <v>0.11133333333333333</v>
      </c>
      <c r="K3664">
        <v>0.15100000000000002</v>
      </c>
      <c r="L3664">
        <v>0.11233333333333334</v>
      </c>
      <c r="M3664">
        <v>6.1000000000000006E-2</v>
      </c>
      <c r="V3664"/>
    </row>
    <row r="3665" spans="1:22" x14ac:dyDescent="0.25">
      <c r="A3665" t="s">
        <v>948</v>
      </c>
      <c r="B3665" s="34">
        <v>40562</v>
      </c>
      <c r="E3665">
        <v>189.65</v>
      </c>
      <c r="F3665">
        <v>0.16349999999999998</v>
      </c>
      <c r="G3665">
        <v>0.21375</v>
      </c>
      <c r="H3665">
        <v>0.10375000000000002</v>
      </c>
      <c r="I3665">
        <v>8.2500000000000004E-2</v>
      </c>
      <c r="J3665">
        <v>9.9749999999999991E-2</v>
      </c>
      <c r="K3665">
        <v>0.10175000000000001</v>
      </c>
      <c r="L3665">
        <v>9.425E-2</v>
      </c>
      <c r="M3665">
        <v>8.900000000000001E-2</v>
      </c>
      <c r="V3665"/>
    </row>
    <row r="3666" spans="1:22" x14ac:dyDescent="0.25">
      <c r="A3666" t="s">
        <v>949</v>
      </c>
      <c r="B3666" s="34">
        <v>40562</v>
      </c>
      <c r="E3666">
        <v>169.79999999999998</v>
      </c>
      <c r="F3666">
        <v>0.13500000000000001</v>
      </c>
      <c r="G3666">
        <v>0.17566666666666667</v>
      </c>
      <c r="H3666">
        <v>8.6999999999999994E-2</v>
      </c>
      <c r="I3666">
        <v>7.0333333333333345E-2</v>
      </c>
      <c r="J3666">
        <v>7.4333333333333335E-2</v>
      </c>
      <c r="K3666">
        <v>8.7666666666666671E-2</v>
      </c>
      <c r="L3666">
        <v>0.10633333333333335</v>
      </c>
      <c r="M3666">
        <v>0.11266666666666668</v>
      </c>
      <c r="V3666"/>
    </row>
    <row r="3667" spans="1:22" x14ac:dyDescent="0.25">
      <c r="A3667" t="s">
        <v>950</v>
      </c>
      <c r="B3667" s="34">
        <v>40562</v>
      </c>
      <c r="E3667">
        <v>169.55</v>
      </c>
      <c r="F3667">
        <v>9.6500000000000002E-2</v>
      </c>
      <c r="G3667">
        <v>0.20350000000000001</v>
      </c>
      <c r="H3667">
        <v>9.4E-2</v>
      </c>
      <c r="I3667">
        <v>7.4749999999999997E-2</v>
      </c>
      <c r="J3667">
        <v>9.2249999999999999E-2</v>
      </c>
      <c r="K3667">
        <v>8.9499999999999996E-2</v>
      </c>
      <c r="L3667">
        <v>9.1499999999999998E-2</v>
      </c>
      <c r="M3667">
        <v>0.10575</v>
      </c>
      <c r="V3667"/>
    </row>
    <row r="3668" spans="1:22" x14ac:dyDescent="0.25">
      <c r="A3668" t="s">
        <v>951</v>
      </c>
      <c r="B3668" s="34">
        <v>40562</v>
      </c>
      <c r="E3668">
        <v>208.4</v>
      </c>
      <c r="F3668">
        <v>0.19500000000000001</v>
      </c>
      <c r="G3668">
        <v>0.21299999999999999</v>
      </c>
      <c r="H3668">
        <v>0.12</v>
      </c>
      <c r="I3668">
        <v>7.1500000000000008E-2</v>
      </c>
      <c r="J3668">
        <v>9.1499999999999998E-2</v>
      </c>
      <c r="K3668">
        <v>0.10850000000000001</v>
      </c>
      <c r="L3668">
        <v>0.11399999999999999</v>
      </c>
      <c r="M3668">
        <v>0.1285</v>
      </c>
      <c r="V3668"/>
    </row>
    <row r="3669" spans="1:22" x14ac:dyDescent="0.25">
      <c r="A3669" t="s">
        <v>952</v>
      </c>
      <c r="B3669" s="34">
        <v>40562</v>
      </c>
      <c r="E3669">
        <v>170.05</v>
      </c>
      <c r="F3669">
        <v>0.15125</v>
      </c>
      <c r="G3669">
        <v>0.16875000000000001</v>
      </c>
      <c r="H3669">
        <v>8.8499999999999995E-2</v>
      </c>
      <c r="I3669">
        <v>7.1499999999999994E-2</v>
      </c>
      <c r="J3669">
        <v>7.775E-2</v>
      </c>
      <c r="K3669">
        <v>9.4499999999999987E-2</v>
      </c>
      <c r="L3669">
        <v>9.6000000000000002E-2</v>
      </c>
      <c r="M3669">
        <v>0.10199999999999999</v>
      </c>
      <c r="V3669"/>
    </row>
    <row r="3670" spans="1:22" x14ac:dyDescent="0.25">
      <c r="A3670" t="s">
        <v>953</v>
      </c>
      <c r="B3670" s="34">
        <v>40562</v>
      </c>
      <c r="E3670">
        <v>193.9</v>
      </c>
      <c r="F3670">
        <v>0.15150000000000002</v>
      </c>
      <c r="G3670">
        <v>0.19399999999999998</v>
      </c>
      <c r="H3670">
        <v>0.11025</v>
      </c>
      <c r="I3670">
        <v>8.5250000000000006E-2</v>
      </c>
      <c r="J3670">
        <v>7.775E-2</v>
      </c>
      <c r="K3670">
        <v>0.10375</v>
      </c>
      <c r="L3670">
        <v>0.11874999999999999</v>
      </c>
      <c r="M3670">
        <v>0.12825</v>
      </c>
      <c r="V3670"/>
    </row>
    <row r="3671" spans="1:22" x14ac:dyDescent="0.25">
      <c r="A3671" t="s">
        <v>946</v>
      </c>
      <c r="B3671" s="34">
        <v>40569</v>
      </c>
      <c r="E3671">
        <v>191.7</v>
      </c>
      <c r="F3671">
        <v>0.214</v>
      </c>
      <c r="G3671">
        <v>0.23175000000000001</v>
      </c>
      <c r="H3671">
        <v>9.4499999999999987E-2</v>
      </c>
      <c r="I3671">
        <v>8.0500000000000002E-2</v>
      </c>
      <c r="J3671">
        <v>7.5000000000000011E-2</v>
      </c>
      <c r="K3671">
        <v>7.3249999999999996E-2</v>
      </c>
      <c r="L3671">
        <v>8.8499999999999995E-2</v>
      </c>
      <c r="M3671">
        <v>0.10099999999999999</v>
      </c>
      <c r="V3671"/>
    </row>
    <row r="3672" spans="1:22" x14ac:dyDescent="0.25">
      <c r="A3672" t="s">
        <v>947</v>
      </c>
      <c r="B3672" s="34">
        <v>40569</v>
      </c>
      <c r="E3672">
        <v>215.73333333333335</v>
      </c>
      <c r="F3672">
        <v>0.18533333333333332</v>
      </c>
      <c r="G3672">
        <v>0.24966666666666668</v>
      </c>
      <c r="H3672">
        <v>0.126</v>
      </c>
      <c r="I3672">
        <v>8.2000000000000017E-2</v>
      </c>
      <c r="J3672">
        <v>0.11</v>
      </c>
      <c r="K3672">
        <v>0.15199999999999997</v>
      </c>
      <c r="L3672">
        <v>0.11366666666666667</v>
      </c>
      <c r="M3672">
        <v>0.06</v>
      </c>
      <c r="V3672"/>
    </row>
    <row r="3673" spans="1:22" x14ac:dyDescent="0.25">
      <c r="A3673" t="s">
        <v>948</v>
      </c>
      <c r="B3673" s="34">
        <v>40569</v>
      </c>
      <c r="E3673">
        <v>193.65</v>
      </c>
      <c r="F3673">
        <v>0.16600000000000001</v>
      </c>
      <c r="G3673">
        <v>0.23175000000000001</v>
      </c>
      <c r="H3673">
        <v>0.10025000000000001</v>
      </c>
      <c r="I3673">
        <v>8.224999999999999E-2</v>
      </c>
      <c r="J3673">
        <v>0.10025000000000001</v>
      </c>
      <c r="K3673">
        <v>0.10425000000000001</v>
      </c>
      <c r="L3673">
        <v>9.4499999999999987E-2</v>
      </c>
      <c r="M3673">
        <v>8.900000000000001E-2</v>
      </c>
      <c r="V3673"/>
    </row>
    <row r="3674" spans="1:22" x14ac:dyDescent="0.25">
      <c r="A3674" t="s">
        <v>949</v>
      </c>
      <c r="B3674" s="34">
        <v>40569</v>
      </c>
      <c r="E3674">
        <v>157.13333333333333</v>
      </c>
      <c r="F3674">
        <v>0.11700000000000001</v>
      </c>
      <c r="G3674">
        <v>0.18099999999999997</v>
      </c>
      <c r="H3674">
        <v>8.8666666666666671E-2</v>
      </c>
      <c r="I3674">
        <v>7.0666666666666669E-2</v>
      </c>
      <c r="J3674">
        <v>7.4333333333333335E-2</v>
      </c>
      <c r="K3674">
        <v>8.6333333333333331E-2</v>
      </c>
      <c r="L3674">
        <v>0.10733333333333334</v>
      </c>
      <c r="M3674">
        <v>6.0333333333333343E-2</v>
      </c>
      <c r="V3674"/>
    </row>
    <row r="3675" spans="1:22" x14ac:dyDescent="0.25">
      <c r="A3675" t="s">
        <v>950</v>
      </c>
      <c r="B3675" s="34">
        <v>40569</v>
      </c>
      <c r="E3675">
        <v>162.39999999999998</v>
      </c>
      <c r="F3675">
        <v>9.375E-2</v>
      </c>
      <c r="G3675">
        <v>0.17100000000000001</v>
      </c>
      <c r="H3675">
        <v>9.0249999999999983E-2</v>
      </c>
      <c r="I3675">
        <v>7.4999999999999997E-2</v>
      </c>
      <c r="J3675">
        <v>9.325E-2</v>
      </c>
      <c r="K3675">
        <v>9.0750000000000011E-2</v>
      </c>
      <c r="L3675">
        <v>9.1750000000000012E-2</v>
      </c>
      <c r="M3675">
        <v>0.10625</v>
      </c>
      <c r="V3675"/>
    </row>
    <row r="3676" spans="1:22" x14ac:dyDescent="0.25">
      <c r="A3676" t="s">
        <v>951</v>
      </c>
      <c r="B3676" s="34">
        <v>40569</v>
      </c>
      <c r="E3676">
        <v>213.10000000000002</v>
      </c>
      <c r="F3676">
        <v>0.17899999999999999</v>
      </c>
      <c r="G3676">
        <v>0.2525</v>
      </c>
      <c r="H3676">
        <v>0.11699999999999999</v>
      </c>
      <c r="I3676">
        <v>7.2999999999999995E-2</v>
      </c>
      <c r="J3676">
        <v>9.1999999999999998E-2</v>
      </c>
      <c r="K3676">
        <v>0.107</v>
      </c>
      <c r="L3676">
        <v>0.11650000000000001</v>
      </c>
      <c r="M3676">
        <v>0.1285</v>
      </c>
      <c r="V3676"/>
    </row>
    <row r="3677" spans="1:22" x14ac:dyDescent="0.25">
      <c r="A3677" t="s">
        <v>952</v>
      </c>
      <c r="B3677" s="34">
        <v>40569</v>
      </c>
      <c r="E3677">
        <v>164.95</v>
      </c>
      <c r="F3677">
        <v>0.14099999999999999</v>
      </c>
      <c r="G3677">
        <v>0.15275</v>
      </c>
      <c r="H3677">
        <v>8.6500000000000007E-2</v>
      </c>
      <c r="I3677">
        <v>7.1999999999999995E-2</v>
      </c>
      <c r="J3677">
        <v>7.9250000000000001E-2</v>
      </c>
      <c r="K3677">
        <v>9.6500000000000002E-2</v>
      </c>
      <c r="L3677">
        <v>9.5000000000000001E-2</v>
      </c>
      <c r="M3677">
        <v>0.10174999999999999</v>
      </c>
      <c r="V3677"/>
    </row>
    <row r="3678" spans="1:22" x14ac:dyDescent="0.25">
      <c r="A3678" t="s">
        <v>953</v>
      </c>
      <c r="B3678" s="34">
        <v>40569</v>
      </c>
      <c r="E3678">
        <v>184.4</v>
      </c>
      <c r="F3678">
        <v>0.14124999999999999</v>
      </c>
      <c r="G3678">
        <v>0.15325</v>
      </c>
      <c r="H3678">
        <v>0.111</v>
      </c>
      <c r="I3678">
        <v>8.6750000000000008E-2</v>
      </c>
      <c r="J3678">
        <v>7.8E-2</v>
      </c>
      <c r="K3678">
        <v>0.10300000000000001</v>
      </c>
      <c r="L3678">
        <v>0.11900000000000001</v>
      </c>
      <c r="M3678">
        <v>0.12975</v>
      </c>
      <c r="V3678"/>
    </row>
    <row r="3679" spans="1:22" x14ac:dyDescent="0.25">
      <c r="A3679" s="3" t="s">
        <v>946</v>
      </c>
      <c r="B3679" s="34">
        <v>40576</v>
      </c>
      <c r="V3679"/>
    </row>
    <row r="3680" spans="1:22" x14ac:dyDescent="0.25">
      <c r="A3680" s="3" t="s">
        <v>947</v>
      </c>
      <c r="B3680" s="34">
        <v>40576</v>
      </c>
      <c r="E3680">
        <v>200.53333333333333</v>
      </c>
      <c r="F3680">
        <v>0.14566666666666664</v>
      </c>
      <c r="G3680">
        <v>0.2253333333333333</v>
      </c>
      <c r="H3680">
        <v>0.121</v>
      </c>
      <c r="I3680">
        <v>7.9333333333333325E-2</v>
      </c>
      <c r="J3680">
        <v>0.10933333333333332</v>
      </c>
      <c r="K3680">
        <v>0.15</v>
      </c>
      <c r="L3680">
        <v>0.11366666666666667</v>
      </c>
      <c r="M3680">
        <v>5.833333333333332E-2</v>
      </c>
      <c r="V3680"/>
    </row>
    <row r="3681" spans="1:77" x14ac:dyDescent="0.25">
      <c r="A3681" s="3" t="s">
        <v>948</v>
      </c>
      <c r="B3681" s="34">
        <v>40576</v>
      </c>
      <c r="V3681"/>
    </row>
    <row r="3682" spans="1:77" x14ac:dyDescent="0.25">
      <c r="A3682" s="3" t="s">
        <v>949</v>
      </c>
      <c r="B3682" s="34">
        <v>40576</v>
      </c>
      <c r="E3682">
        <v>159.73333333333332</v>
      </c>
      <c r="F3682">
        <v>0.10433333333333333</v>
      </c>
      <c r="G3682">
        <v>0.18466666666666665</v>
      </c>
      <c r="H3682">
        <v>8.933333333333332E-2</v>
      </c>
      <c r="I3682">
        <v>7.1000000000000008E-2</v>
      </c>
      <c r="J3682">
        <v>7.4666666666666659E-2</v>
      </c>
      <c r="K3682">
        <v>8.6666666666666684E-2</v>
      </c>
      <c r="L3682">
        <v>0.106</v>
      </c>
      <c r="M3682">
        <v>0.12300000000000001</v>
      </c>
      <c r="V3682"/>
    </row>
    <row r="3683" spans="1:77" x14ac:dyDescent="0.25">
      <c r="A3683" s="3" t="s">
        <v>950</v>
      </c>
      <c r="B3683" s="34">
        <v>40576</v>
      </c>
      <c r="V3683"/>
    </row>
    <row r="3684" spans="1:77" x14ac:dyDescent="0.25">
      <c r="A3684" s="3" t="s">
        <v>951</v>
      </c>
      <c r="B3684" s="34">
        <v>40576</v>
      </c>
      <c r="E3684">
        <v>208.10000000000002</v>
      </c>
      <c r="F3684">
        <v>0.15350000000000003</v>
      </c>
      <c r="G3684">
        <v>0.254</v>
      </c>
      <c r="H3684">
        <v>0.12</v>
      </c>
      <c r="I3684">
        <v>7.400000000000001E-2</v>
      </c>
      <c r="J3684">
        <v>9.0999999999999998E-2</v>
      </c>
      <c r="K3684">
        <v>0.107</v>
      </c>
      <c r="L3684">
        <v>0.11550000000000001</v>
      </c>
      <c r="M3684">
        <v>0.1255</v>
      </c>
      <c r="V3684"/>
    </row>
    <row r="3685" spans="1:77" x14ac:dyDescent="0.25">
      <c r="A3685" s="3" t="s">
        <v>952</v>
      </c>
      <c r="B3685" s="34">
        <v>40576</v>
      </c>
      <c r="V3685"/>
    </row>
    <row r="3686" spans="1:77" x14ac:dyDescent="0.25">
      <c r="A3686" s="3" t="s">
        <v>953</v>
      </c>
      <c r="B3686" s="34">
        <v>40576</v>
      </c>
      <c r="E3686">
        <v>180.39999999999998</v>
      </c>
      <c r="F3686">
        <v>0.11824999999999999</v>
      </c>
      <c r="G3686">
        <v>0.155</v>
      </c>
      <c r="H3686">
        <v>0.11199999999999999</v>
      </c>
      <c r="I3686">
        <v>8.7250000000000008E-2</v>
      </c>
      <c r="J3686">
        <v>7.7249999999999999E-2</v>
      </c>
      <c r="K3686">
        <v>0.1045</v>
      </c>
      <c r="L3686">
        <v>0.11950000000000001</v>
      </c>
      <c r="M3686">
        <v>0.12825</v>
      </c>
      <c r="V3686"/>
    </row>
    <row r="3687" spans="1:77" x14ac:dyDescent="0.25">
      <c r="A3687" t="s">
        <v>946</v>
      </c>
      <c r="B3687" s="34">
        <v>40583</v>
      </c>
      <c r="V3687"/>
    </row>
    <row r="3688" spans="1:77" x14ac:dyDescent="0.25">
      <c r="A3688" t="s">
        <v>947</v>
      </c>
      <c r="B3688" s="34">
        <v>40583</v>
      </c>
      <c r="E3688">
        <v>209.86666666666667</v>
      </c>
      <c r="F3688">
        <v>0.19266666666666665</v>
      </c>
      <c r="G3688">
        <v>0.23233333333333334</v>
      </c>
      <c r="H3688">
        <v>0.12133333333333333</v>
      </c>
      <c r="I3688">
        <v>7.9000000000000015E-2</v>
      </c>
      <c r="J3688">
        <v>0.10700000000000001</v>
      </c>
      <c r="K3688">
        <v>0.14933333333333332</v>
      </c>
      <c r="L3688">
        <v>0.11</v>
      </c>
      <c r="M3688">
        <v>5.7666666666666665E-2</v>
      </c>
      <c r="V3688"/>
    </row>
    <row r="3689" spans="1:77" x14ac:dyDescent="0.25">
      <c r="A3689" t="s">
        <v>948</v>
      </c>
      <c r="B3689" s="34">
        <v>40583</v>
      </c>
      <c r="V3689"/>
    </row>
    <row r="3690" spans="1:77" x14ac:dyDescent="0.25">
      <c r="A3690" t="s">
        <v>949</v>
      </c>
      <c r="B3690" s="34">
        <v>40583</v>
      </c>
      <c r="E3690">
        <v>173.73333333333332</v>
      </c>
      <c r="F3690">
        <v>0.13033333333333333</v>
      </c>
      <c r="G3690">
        <v>0.20133333333333336</v>
      </c>
      <c r="H3690">
        <v>9.4666666666666663E-2</v>
      </c>
      <c r="I3690">
        <v>7.0333333333333345E-2</v>
      </c>
      <c r="J3690">
        <v>7.3999999999999996E-2</v>
      </c>
      <c r="K3690">
        <v>8.5999999999999993E-2</v>
      </c>
      <c r="L3690">
        <v>0.10366666666666667</v>
      </c>
      <c r="M3690">
        <v>0.10833333333333334</v>
      </c>
      <c r="V3690"/>
    </row>
    <row r="3691" spans="1:77" x14ac:dyDescent="0.25">
      <c r="A3691" t="s">
        <v>950</v>
      </c>
      <c r="B3691" s="34">
        <v>40583</v>
      </c>
      <c r="V3691"/>
    </row>
    <row r="3692" spans="1:77" x14ac:dyDescent="0.25">
      <c r="A3692" t="s">
        <v>951</v>
      </c>
      <c r="B3692" s="34">
        <v>40583</v>
      </c>
      <c r="E3692">
        <v>217.7</v>
      </c>
      <c r="F3692">
        <v>0.1865</v>
      </c>
      <c r="G3692">
        <v>0.26700000000000002</v>
      </c>
      <c r="H3692">
        <v>0.125</v>
      </c>
      <c r="I3692">
        <v>7.5999999999999998E-2</v>
      </c>
      <c r="J3692">
        <v>0.09</v>
      </c>
      <c r="K3692">
        <v>0.10649999999999998</v>
      </c>
      <c r="L3692">
        <v>0.113</v>
      </c>
      <c r="M3692">
        <v>0.1245</v>
      </c>
      <c r="V3692"/>
    </row>
    <row r="3693" spans="1:77" x14ac:dyDescent="0.25">
      <c r="A3693" t="s">
        <v>952</v>
      </c>
      <c r="B3693" s="34">
        <v>40583</v>
      </c>
      <c r="V3693"/>
    </row>
    <row r="3694" spans="1:77" x14ac:dyDescent="0.25">
      <c r="A3694" t="s">
        <v>953</v>
      </c>
      <c r="B3694" s="34">
        <v>40583</v>
      </c>
      <c r="E3694">
        <v>192.50000000000003</v>
      </c>
      <c r="F3694">
        <v>0.16224999999999998</v>
      </c>
      <c r="G3694">
        <v>0.17725000000000002</v>
      </c>
      <c r="H3694">
        <v>0.11425</v>
      </c>
      <c r="I3694">
        <v>8.6500000000000007E-2</v>
      </c>
      <c r="J3694">
        <v>7.5999999999999998E-2</v>
      </c>
      <c r="K3694">
        <v>0.10249999999999999</v>
      </c>
      <c r="L3694">
        <v>0.11699999999999999</v>
      </c>
      <c r="M3694">
        <v>0.12675</v>
      </c>
      <c r="V3694"/>
    </row>
    <row r="3695" spans="1:77" x14ac:dyDescent="0.25">
      <c r="A3695" t="s">
        <v>302</v>
      </c>
      <c r="B3695" s="32">
        <v>33956</v>
      </c>
      <c r="V3695"/>
      <c r="BY3695" s="30">
        <v>199.49796076908061</v>
      </c>
    </row>
    <row r="3696" spans="1:77" x14ac:dyDescent="0.25">
      <c r="A3696" t="s">
        <v>302</v>
      </c>
      <c r="B3696" s="32">
        <v>33968</v>
      </c>
      <c r="V3696"/>
      <c r="BY3696" s="30">
        <v>273.94218942189389</v>
      </c>
    </row>
    <row r="3697" spans="1:77" x14ac:dyDescent="0.25">
      <c r="A3697" t="s">
        <v>302</v>
      </c>
      <c r="B3697" s="32">
        <v>33985</v>
      </c>
      <c r="V3697"/>
      <c r="BY3697" s="30">
        <v>273.35437301741399</v>
      </c>
    </row>
    <row r="3698" spans="1:77" x14ac:dyDescent="0.25">
      <c r="A3698" t="s">
        <v>302</v>
      </c>
      <c r="B3698" s="32">
        <v>33996</v>
      </c>
      <c r="V3698"/>
      <c r="BY3698" s="30">
        <v>260.11814591830051</v>
      </c>
    </row>
    <row r="3699" spans="1:77" x14ac:dyDescent="0.25">
      <c r="A3699" t="s">
        <v>302</v>
      </c>
      <c r="B3699" s="32">
        <v>34003</v>
      </c>
      <c r="V3699"/>
      <c r="BY3699" s="30">
        <v>266.79128633391508</v>
      </c>
    </row>
    <row r="3700" spans="1:77" x14ac:dyDescent="0.25">
      <c r="A3700" t="s">
        <v>302</v>
      </c>
      <c r="B3700" s="32">
        <v>34011</v>
      </c>
      <c r="V3700"/>
      <c r="BY3700" s="30">
        <v>264.170712759759</v>
      </c>
    </row>
    <row r="3701" spans="1:77" x14ac:dyDescent="0.25">
      <c r="A3701" t="s">
        <v>302</v>
      </c>
      <c r="B3701" s="32">
        <v>34017</v>
      </c>
      <c r="V3701"/>
      <c r="BY3701" s="30">
        <v>249.58535637987899</v>
      </c>
    </row>
    <row r="3702" spans="1:77" x14ac:dyDescent="0.25">
      <c r="A3702" s="3" t="s">
        <v>302</v>
      </c>
      <c r="B3702" s="32">
        <v>34027</v>
      </c>
      <c r="V3702"/>
      <c r="BY3702" s="30">
        <v>229.03897196866677</v>
      </c>
    </row>
    <row r="3703" spans="1:77" x14ac:dyDescent="0.25">
      <c r="A3703" s="3" t="s">
        <v>302</v>
      </c>
      <c r="B3703" s="32">
        <v>34030</v>
      </c>
      <c r="V3703"/>
      <c r="BY3703" s="30">
        <v>235.02977924516011</v>
      </c>
    </row>
    <row r="3704" spans="1:77" x14ac:dyDescent="0.25">
      <c r="A3704" s="3" t="s">
        <v>302</v>
      </c>
      <c r="B3704" s="32">
        <v>34033</v>
      </c>
      <c r="V3704"/>
      <c r="BY3704" s="30">
        <v>219.76338447594989</v>
      </c>
    </row>
    <row r="3705" spans="1:77" x14ac:dyDescent="0.25">
      <c r="A3705" s="3" t="s">
        <v>302</v>
      </c>
      <c r="B3705" s="32">
        <v>34037</v>
      </c>
      <c r="V3705"/>
      <c r="BY3705" s="30">
        <v>211.8123260179965</v>
      </c>
    </row>
    <row r="3706" spans="1:77" x14ac:dyDescent="0.25">
      <c r="A3706" s="3" t="s">
        <v>302</v>
      </c>
      <c r="B3706" s="32">
        <v>34039</v>
      </c>
      <c r="V3706"/>
      <c r="BY3706" s="30">
        <v>201.85699488573781</v>
      </c>
    </row>
    <row r="3707" spans="1:77" x14ac:dyDescent="0.25">
      <c r="A3707" s="3" t="s">
        <v>302</v>
      </c>
      <c r="B3707" s="32">
        <v>34041</v>
      </c>
      <c r="V3707"/>
      <c r="BY3707" s="30">
        <v>193.89687317925748</v>
      </c>
    </row>
    <row r="3708" spans="1:77" x14ac:dyDescent="0.25">
      <c r="A3708" s="3" t="s">
        <v>302</v>
      </c>
      <c r="B3708" s="32">
        <v>34047</v>
      </c>
      <c r="V3708"/>
      <c r="BY3708" s="30">
        <v>179.31281154916769</v>
      </c>
    </row>
    <row r="3709" spans="1:77" x14ac:dyDescent="0.25">
      <c r="A3709" s="3" t="s">
        <v>302</v>
      </c>
      <c r="B3709" s="32">
        <v>34049</v>
      </c>
      <c r="V3709"/>
      <c r="BY3709" s="30">
        <v>195.26024470770992</v>
      </c>
    </row>
    <row r="3710" spans="1:77" x14ac:dyDescent="0.25">
      <c r="A3710" t="s">
        <v>302</v>
      </c>
      <c r="B3710" s="32">
        <v>34051</v>
      </c>
      <c r="V3710"/>
      <c r="BY3710" s="30">
        <v>184.64070693338459</v>
      </c>
    </row>
    <row r="3711" spans="1:77" x14ac:dyDescent="0.25">
      <c r="A3711" t="s">
        <v>302</v>
      </c>
      <c r="B3711" s="32">
        <v>34054</v>
      </c>
      <c r="V3711"/>
      <c r="BY3711" s="30">
        <v>174.69314429986349</v>
      </c>
    </row>
    <row r="3712" spans="1:77" x14ac:dyDescent="0.25">
      <c r="A3712" t="s">
        <v>302</v>
      </c>
      <c r="B3712" s="32">
        <v>34055</v>
      </c>
      <c r="V3712"/>
      <c r="BY3712" s="30">
        <v>191.3034893506821</v>
      </c>
    </row>
    <row r="3713" spans="1:77" x14ac:dyDescent="0.25">
      <c r="A3713" t="s">
        <v>302</v>
      </c>
      <c r="B3713" s="32">
        <v>34060</v>
      </c>
      <c r="V3713"/>
      <c r="BY3713" s="30">
        <v>191.32420534731631</v>
      </c>
    </row>
    <row r="3714" spans="1:77" x14ac:dyDescent="0.25">
      <c r="A3714" t="s">
        <v>302</v>
      </c>
      <c r="B3714" s="32">
        <v>34062</v>
      </c>
      <c r="V3714"/>
      <c r="BY3714" s="30">
        <v>183.36019939146721</v>
      </c>
    </row>
    <row r="3715" spans="1:77" x14ac:dyDescent="0.25">
      <c r="A3715" t="s">
        <v>302</v>
      </c>
      <c r="B3715" s="32">
        <v>34065</v>
      </c>
      <c r="V3715"/>
      <c r="BY3715" s="30">
        <v>173.4126367579461</v>
      </c>
    </row>
    <row r="3716" spans="1:77" x14ac:dyDescent="0.25">
      <c r="A3716" t="s">
        <v>302</v>
      </c>
      <c r="B3716" s="32">
        <v>34067</v>
      </c>
      <c r="V3716"/>
      <c r="BY3716" s="30">
        <v>201.98258561532958</v>
      </c>
    </row>
    <row r="3717" spans="1:77" x14ac:dyDescent="0.25">
      <c r="A3717" t="s">
        <v>302</v>
      </c>
      <c r="B3717" s="32">
        <v>34072</v>
      </c>
      <c r="V3717"/>
      <c r="BY3717" s="30">
        <v>173.44371075289649</v>
      </c>
    </row>
    <row r="3718" spans="1:77" x14ac:dyDescent="0.25">
      <c r="A3718" t="s">
        <v>302</v>
      </c>
      <c r="B3718" s="32">
        <v>34074</v>
      </c>
      <c r="V3718"/>
      <c r="BY3718" s="30">
        <v>190.05794005308391</v>
      </c>
    </row>
    <row r="3719" spans="1:77" x14ac:dyDescent="0.25">
      <c r="A3719" t="s">
        <v>302</v>
      </c>
      <c r="B3719" s="32">
        <v>34077</v>
      </c>
      <c r="V3719"/>
      <c r="BY3719" s="30">
        <v>172.80280960704269</v>
      </c>
    </row>
    <row r="3720" spans="1:77" x14ac:dyDescent="0.25">
      <c r="A3720" t="s">
        <v>302</v>
      </c>
      <c r="B3720" s="32">
        <v>34079</v>
      </c>
      <c r="V3720"/>
      <c r="BY3720" s="30">
        <v>188.0873308733085</v>
      </c>
    </row>
    <row r="3721" spans="1:77" x14ac:dyDescent="0.25">
      <c r="A3721" t="s">
        <v>302</v>
      </c>
      <c r="B3721" s="32">
        <v>34082</v>
      </c>
      <c r="V3721"/>
      <c r="BY3721" s="30">
        <v>172.82223085388671</v>
      </c>
    </row>
    <row r="3722" spans="1:77" x14ac:dyDescent="0.25">
      <c r="A3722" t="s">
        <v>302</v>
      </c>
      <c r="B3722" s="32">
        <v>34083</v>
      </c>
      <c r="V3722"/>
      <c r="BY3722" s="30">
        <v>186.11154269437409</v>
      </c>
    </row>
    <row r="3723" spans="1:77" x14ac:dyDescent="0.25">
      <c r="A3723" t="s">
        <v>302</v>
      </c>
      <c r="B3723" s="32">
        <v>34086</v>
      </c>
      <c r="V3723"/>
      <c r="BY3723" s="30">
        <v>166.86379232213309</v>
      </c>
    </row>
    <row r="3724" spans="1:77" x14ac:dyDescent="0.25">
      <c r="A3724" t="s">
        <v>302</v>
      </c>
      <c r="B3724" s="32">
        <v>34088</v>
      </c>
      <c r="V3724"/>
      <c r="BY3724" s="30">
        <v>182.81381498025482</v>
      </c>
    </row>
    <row r="3725" spans="1:77" x14ac:dyDescent="0.25">
      <c r="A3725" t="s">
        <v>302</v>
      </c>
      <c r="B3725" s="32">
        <v>34090</v>
      </c>
      <c r="V3725"/>
      <c r="BY3725" s="30">
        <v>168.87583349517689</v>
      </c>
    </row>
    <row r="3726" spans="1:77" x14ac:dyDescent="0.25">
      <c r="A3726" s="3" t="s">
        <v>302</v>
      </c>
      <c r="B3726" s="32">
        <v>34095</v>
      </c>
      <c r="V3726"/>
      <c r="BY3726" s="30">
        <v>172.21499320256279</v>
      </c>
    </row>
    <row r="3727" spans="1:77" x14ac:dyDescent="0.25">
      <c r="A3727" s="3" t="s">
        <v>302</v>
      </c>
      <c r="B3727" s="32">
        <v>34097</v>
      </c>
      <c r="V3727"/>
      <c r="BY3727" s="30">
        <v>184.84657214993189</v>
      </c>
    </row>
    <row r="3728" spans="1:77" x14ac:dyDescent="0.25">
      <c r="A3728" s="3" t="s">
        <v>302</v>
      </c>
      <c r="B3728" s="32">
        <v>34100</v>
      </c>
      <c r="V3728"/>
      <c r="BY3728" s="30">
        <v>170.9124749142228</v>
      </c>
    </row>
    <row r="3729" spans="1:77" x14ac:dyDescent="0.25">
      <c r="A3729" s="3" t="s">
        <v>302</v>
      </c>
      <c r="B3729" s="32">
        <v>34102</v>
      </c>
      <c r="V3729"/>
      <c r="BY3729" s="30">
        <v>194.83168252735081</v>
      </c>
    </row>
    <row r="3730" spans="1:77" x14ac:dyDescent="0.25">
      <c r="A3730" s="3" t="s">
        <v>302</v>
      </c>
      <c r="B3730" s="32">
        <v>34104</v>
      </c>
      <c r="V3730"/>
      <c r="BY3730" s="30">
        <v>218.7508901404797</v>
      </c>
    </row>
    <row r="3731" spans="1:77" x14ac:dyDescent="0.25">
      <c r="A3731" s="3" t="s">
        <v>302</v>
      </c>
      <c r="B3731" s="32">
        <v>34107</v>
      </c>
      <c r="V3731"/>
      <c r="BY3731" s="30">
        <v>212.78727260956799</v>
      </c>
    </row>
    <row r="3732" spans="1:77" x14ac:dyDescent="0.25">
      <c r="A3732" s="3" t="s">
        <v>302</v>
      </c>
      <c r="B3732" s="32">
        <v>34111</v>
      </c>
      <c r="V3732"/>
      <c r="BY3732" s="30">
        <v>212.13989771476591</v>
      </c>
    </row>
    <row r="3733" spans="1:77" x14ac:dyDescent="0.25">
      <c r="A3733" s="3" t="s">
        <v>304</v>
      </c>
      <c r="B3733" s="32">
        <v>33955</v>
      </c>
      <c r="V3733"/>
      <c r="BY3733" s="30">
        <v>188.2038583543725</v>
      </c>
    </row>
    <row r="3734" spans="1:77" x14ac:dyDescent="0.25">
      <c r="A3734" s="3" t="s">
        <v>304</v>
      </c>
      <c r="B3734" s="32">
        <v>33969</v>
      </c>
      <c r="V3734"/>
      <c r="BY3734" s="30">
        <v>270.62374571114043</v>
      </c>
    </row>
    <row r="3735" spans="1:77" x14ac:dyDescent="0.25">
      <c r="A3735" s="3" t="s">
        <v>304</v>
      </c>
      <c r="B3735" s="32">
        <v>33985</v>
      </c>
      <c r="V3735"/>
      <c r="BY3735" s="30">
        <v>264.05418527869409</v>
      </c>
    </row>
    <row r="3736" spans="1:77" x14ac:dyDescent="0.25">
      <c r="A3736" s="3" t="s">
        <v>304</v>
      </c>
      <c r="B3736" s="32">
        <v>33996</v>
      </c>
      <c r="V3736"/>
      <c r="BY3736" s="30">
        <v>252.81187285557061</v>
      </c>
    </row>
    <row r="3737" spans="1:77" x14ac:dyDescent="0.25">
      <c r="A3737" s="3" t="s">
        <v>304</v>
      </c>
      <c r="B3737" s="32">
        <v>34003</v>
      </c>
      <c r="V3737"/>
      <c r="BY3737" s="30">
        <v>261.47763319738408</v>
      </c>
    </row>
    <row r="3738" spans="1:77" x14ac:dyDescent="0.25">
      <c r="A3738" s="3" t="s">
        <v>304</v>
      </c>
      <c r="B3738" s="32">
        <v>34011</v>
      </c>
      <c r="V3738"/>
      <c r="BY3738" s="30">
        <v>256.86314494723894</v>
      </c>
    </row>
    <row r="3739" spans="1:77" x14ac:dyDescent="0.25">
      <c r="A3739" s="3" t="s">
        <v>304</v>
      </c>
      <c r="B3739" s="32">
        <v>34018</v>
      </c>
      <c r="V3739"/>
      <c r="BY3739" s="30">
        <v>250.9150644138015</v>
      </c>
    </row>
    <row r="3740" spans="1:77" x14ac:dyDescent="0.25">
      <c r="A3740" s="3" t="s">
        <v>304</v>
      </c>
      <c r="B3740" s="32">
        <v>34027</v>
      </c>
      <c r="V3740"/>
      <c r="BY3740" s="30">
        <v>229.03897196866677</v>
      </c>
    </row>
    <row r="3741" spans="1:77" x14ac:dyDescent="0.25">
      <c r="A3741" s="3" t="s">
        <v>304</v>
      </c>
      <c r="B3741" s="32">
        <v>34030</v>
      </c>
      <c r="V3741"/>
      <c r="BY3741" s="30">
        <v>230.3790380009055</v>
      </c>
    </row>
    <row r="3742" spans="1:77" x14ac:dyDescent="0.25">
      <c r="A3742" s="3" t="s">
        <v>304</v>
      </c>
      <c r="B3742" s="32">
        <v>34032</v>
      </c>
      <c r="V3742"/>
      <c r="BY3742" s="30">
        <v>233.70783970997519</v>
      </c>
    </row>
    <row r="3743" spans="1:77" x14ac:dyDescent="0.25">
      <c r="A3743" s="3" t="s">
        <v>304</v>
      </c>
      <c r="B3743" s="32">
        <v>34037</v>
      </c>
      <c r="V3743"/>
      <c r="BY3743" s="30">
        <v>223.7693403249819</v>
      </c>
    </row>
    <row r="3744" spans="1:77" x14ac:dyDescent="0.25">
      <c r="A3744" s="3" t="s">
        <v>304</v>
      </c>
      <c r="B3744" s="32">
        <v>34039</v>
      </c>
      <c r="V3744"/>
      <c r="BY3744" s="30">
        <v>264.957920631837</v>
      </c>
    </row>
    <row r="3745" spans="1:77" x14ac:dyDescent="0.25">
      <c r="A3745" s="3" t="s">
        <v>304</v>
      </c>
      <c r="B3745" s="32">
        <v>34041</v>
      </c>
      <c r="V3745"/>
      <c r="BY3745" s="30">
        <v>251.68285103903639</v>
      </c>
    </row>
    <row r="3746" spans="1:77" x14ac:dyDescent="0.25">
      <c r="A3746" s="3" t="s">
        <v>304</v>
      </c>
      <c r="B3746" s="32">
        <v>34047</v>
      </c>
      <c r="V3746"/>
      <c r="BY3746" s="30">
        <v>227.79730692043739</v>
      </c>
    </row>
    <row r="3747" spans="1:77" x14ac:dyDescent="0.25">
      <c r="A3747" s="3" t="s">
        <v>304</v>
      </c>
      <c r="B3747" s="32">
        <v>34049</v>
      </c>
      <c r="V3747"/>
      <c r="BY3747" s="30">
        <v>247.06836278889031</v>
      </c>
    </row>
    <row r="3748" spans="1:77" x14ac:dyDescent="0.25">
      <c r="A3748" s="3" t="s">
        <v>304</v>
      </c>
      <c r="B3748" s="32">
        <v>34051</v>
      </c>
      <c r="V3748"/>
      <c r="BY3748" s="30">
        <v>235.12170648022197</v>
      </c>
    </row>
    <row r="3749" spans="1:77" x14ac:dyDescent="0.25">
      <c r="A3749" s="3" t="s">
        <v>304</v>
      </c>
      <c r="B3749" s="32">
        <v>34054</v>
      </c>
      <c r="V3749"/>
      <c r="BY3749" s="30">
        <v>221.1863144947236</v>
      </c>
    </row>
    <row r="3750" spans="1:77" x14ac:dyDescent="0.25">
      <c r="A3750" s="3" t="s">
        <v>304</v>
      </c>
      <c r="B3750" s="32">
        <v>34056</v>
      </c>
      <c r="V3750"/>
      <c r="BY3750" s="30">
        <v>259.71936298310339</v>
      </c>
    </row>
    <row r="3751" spans="1:77" x14ac:dyDescent="0.25">
      <c r="A3751" s="3" t="s">
        <v>304</v>
      </c>
      <c r="B3751" s="32">
        <v>34060</v>
      </c>
      <c r="V3751"/>
      <c r="BY3751" s="30">
        <v>254.42254159383688</v>
      </c>
    </row>
    <row r="3752" spans="1:77" x14ac:dyDescent="0.25">
      <c r="A3752" s="3" t="s">
        <v>304</v>
      </c>
      <c r="B3752" s="32">
        <v>34062</v>
      </c>
      <c r="V3752"/>
      <c r="BY3752" s="30">
        <v>239.82035346669238</v>
      </c>
    </row>
    <row r="3753" spans="1:77" x14ac:dyDescent="0.25">
      <c r="A3753" s="3" t="s">
        <v>304</v>
      </c>
      <c r="B3753" s="32">
        <v>34066</v>
      </c>
      <c r="V3753"/>
      <c r="BY3753" s="30">
        <v>225.88755098077263</v>
      </c>
    </row>
    <row r="3754" spans="1:77" x14ac:dyDescent="0.25">
      <c r="A3754" s="3" t="s">
        <v>304</v>
      </c>
      <c r="B3754" s="32">
        <v>34067</v>
      </c>
      <c r="V3754"/>
      <c r="BY3754" s="30">
        <v>261.7598886515172</v>
      </c>
    </row>
    <row r="3755" spans="1:77" x14ac:dyDescent="0.25">
      <c r="A3755" s="3" t="s">
        <v>304</v>
      </c>
      <c r="B3755" s="32">
        <v>34072</v>
      </c>
      <c r="V3755"/>
      <c r="BY3755" s="30">
        <v>225.25053408428758</v>
      </c>
    </row>
    <row r="3756" spans="1:77" x14ac:dyDescent="0.25">
      <c r="A3756" s="3" t="s">
        <v>304</v>
      </c>
      <c r="B3756" s="32">
        <v>34074</v>
      </c>
      <c r="V3756"/>
      <c r="BY3756" s="30">
        <v>255.81439761766018</v>
      </c>
    </row>
    <row r="3757" spans="1:77" x14ac:dyDescent="0.25">
      <c r="A3757" s="3" t="s">
        <v>304</v>
      </c>
      <c r="B3757" s="32">
        <v>34077</v>
      </c>
      <c r="V3757"/>
      <c r="BY3757" s="30">
        <v>238.55926717161898</v>
      </c>
    </row>
    <row r="3758" spans="1:77" x14ac:dyDescent="0.25">
      <c r="A3758" s="3" t="s">
        <v>304</v>
      </c>
      <c r="B3758" s="32">
        <v>34079</v>
      </c>
      <c r="V3758"/>
      <c r="BY3758" s="30">
        <v>256.49932025636008</v>
      </c>
    </row>
    <row r="3759" spans="1:77" x14ac:dyDescent="0.25">
      <c r="A3759" s="3" t="s">
        <v>304</v>
      </c>
      <c r="B3759" s="32">
        <v>34081</v>
      </c>
      <c r="V3759"/>
      <c r="BY3759" s="30">
        <v>240.57001359487262</v>
      </c>
    </row>
    <row r="3760" spans="1:77" x14ac:dyDescent="0.25">
      <c r="A3760" s="3" t="s">
        <v>304</v>
      </c>
      <c r="B3760" s="32">
        <v>34083</v>
      </c>
      <c r="V3760"/>
      <c r="BY3760" s="30">
        <v>254.52612157700429</v>
      </c>
    </row>
    <row r="3761" spans="1:77" x14ac:dyDescent="0.25">
      <c r="A3761" s="3" t="s">
        <v>304</v>
      </c>
      <c r="B3761" s="32">
        <v>34086</v>
      </c>
      <c r="V3761"/>
      <c r="BY3761" s="30">
        <v>231.29054185278687</v>
      </c>
    </row>
    <row r="3762" spans="1:77" x14ac:dyDescent="0.25">
      <c r="A3762" s="3" t="s">
        <v>304</v>
      </c>
      <c r="B3762" s="32">
        <v>34088</v>
      </c>
      <c r="V3762"/>
      <c r="BY3762" s="30">
        <v>253.8826309315719</v>
      </c>
    </row>
    <row r="3763" spans="1:77" x14ac:dyDescent="0.25">
      <c r="A3763" s="3" t="s">
        <v>304</v>
      </c>
      <c r="B3763" s="32">
        <v>34090</v>
      </c>
      <c r="V3763"/>
      <c r="BY3763" s="30">
        <v>234.63099630996302</v>
      </c>
    </row>
    <row r="3764" spans="1:77" x14ac:dyDescent="0.25">
      <c r="A3764" s="3" t="s">
        <v>304</v>
      </c>
      <c r="B3764" s="32">
        <v>34094</v>
      </c>
      <c r="V3764"/>
      <c r="BY3764" s="30">
        <v>235.31332944908337</v>
      </c>
    </row>
    <row r="3765" spans="1:77" x14ac:dyDescent="0.25">
      <c r="A3765" s="3" t="s">
        <v>304</v>
      </c>
      <c r="B3765" s="32">
        <v>34097</v>
      </c>
      <c r="V3765"/>
      <c r="BY3765" s="30">
        <v>241.30284197578743</v>
      </c>
    </row>
    <row r="3766" spans="1:77" x14ac:dyDescent="0.25">
      <c r="A3766" s="3" t="s">
        <v>304</v>
      </c>
      <c r="B3766" s="32">
        <v>34100</v>
      </c>
      <c r="V3766"/>
      <c r="BY3766" s="30">
        <v>214.746229041237</v>
      </c>
    </row>
    <row r="3767" spans="1:77" x14ac:dyDescent="0.25">
      <c r="A3767" s="3" t="s">
        <v>304</v>
      </c>
      <c r="B3767" s="32">
        <v>34102</v>
      </c>
      <c r="V3767"/>
      <c r="BY3767" s="30">
        <v>236.67540622774558</v>
      </c>
    </row>
    <row r="3768" spans="1:77" x14ac:dyDescent="0.25">
      <c r="A3768" s="3" t="s">
        <v>304</v>
      </c>
      <c r="B3768" s="32">
        <v>34104</v>
      </c>
      <c r="V3768"/>
      <c r="BY3768" s="30">
        <v>254.6193435618564</v>
      </c>
    </row>
    <row r="3769" spans="1:77" x14ac:dyDescent="0.25">
      <c r="A3769" s="3" t="s">
        <v>304</v>
      </c>
      <c r="B3769" s="32">
        <v>34107</v>
      </c>
      <c r="V3769"/>
      <c r="BY3769" s="30">
        <v>237.3642131158152</v>
      </c>
    </row>
    <row r="3770" spans="1:77" x14ac:dyDescent="0.25">
      <c r="A3770" s="3" t="s">
        <v>304</v>
      </c>
      <c r="B3770" s="32">
        <v>34111</v>
      </c>
      <c r="V3770"/>
      <c r="BY3770" s="30">
        <v>222.7684987376181</v>
      </c>
    </row>
    <row r="3771" spans="1:77" x14ac:dyDescent="0.25">
      <c r="A3771" s="3" t="s">
        <v>303</v>
      </c>
      <c r="B3771" s="32">
        <v>33955</v>
      </c>
      <c r="V3771"/>
      <c r="BY3771" s="30">
        <v>200.15957791156771</v>
      </c>
    </row>
    <row r="3772" spans="1:77" x14ac:dyDescent="0.25">
      <c r="A3772" s="3" t="s">
        <v>303</v>
      </c>
      <c r="B3772" s="32">
        <v>33968</v>
      </c>
      <c r="V3772"/>
      <c r="BY3772" s="30">
        <v>271.28536285362838</v>
      </c>
    </row>
    <row r="3773" spans="1:77" x14ac:dyDescent="0.25">
      <c r="A3773" s="3" t="s">
        <v>303</v>
      </c>
      <c r="B3773" s="32">
        <v>33985</v>
      </c>
      <c r="V3773"/>
      <c r="BY3773" s="30">
        <v>271.36175309121421</v>
      </c>
    </row>
    <row r="3774" spans="1:77" x14ac:dyDescent="0.25">
      <c r="A3774" s="3" t="s">
        <v>303</v>
      </c>
      <c r="B3774" s="32">
        <v>33996</v>
      </c>
      <c r="V3774"/>
      <c r="BY3774" s="30">
        <v>260.11814591830051</v>
      </c>
    </row>
    <row r="3775" spans="1:77" x14ac:dyDescent="0.25">
      <c r="A3775" s="3" t="s">
        <v>303</v>
      </c>
      <c r="B3775" s="32">
        <v>34003</v>
      </c>
      <c r="V3775"/>
      <c r="BY3775" s="30">
        <v>265.46416779957207</v>
      </c>
    </row>
    <row r="3776" spans="1:77" x14ac:dyDescent="0.25">
      <c r="A3776" s="3" t="s">
        <v>303</v>
      </c>
      <c r="B3776" s="32">
        <v>34012</v>
      </c>
      <c r="V3776"/>
      <c r="BY3776" s="30">
        <v>259.522561015083</v>
      </c>
    </row>
    <row r="3777" spans="1:77" x14ac:dyDescent="0.25">
      <c r="A3777" s="3" t="s">
        <v>303</v>
      </c>
      <c r="B3777" s="32">
        <v>34017</v>
      </c>
      <c r="V3777"/>
      <c r="BY3777" s="30">
        <v>252.24088819835521</v>
      </c>
    </row>
    <row r="3778" spans="1:77" x14ac:dyDescent="0.25">
      <c r="A3778" s="3" t="s">
        <v>303</v>
      </c>
      <c r="B3778" s="32">
        <v>34027</v>
      </c>
      <c r="V3778"/>
      <c r="BY3778" s="30">
        <v>235.68103838933101</v>
      </c>
    </row>
    <row r="3779" spans="1:77" x14ac:dyDescent="0.25">
      <c r="A3779" s="3" t="s">
        <v>303</v>
      </c>
      <c r="B3779" s="32">
        <v>34032</v>
      </c>
      <c r="V3779"/>
      <c r="BY3779" s="30">
        <v>218.43238169223721</v>
      </c>
    </row>
    <row r="3780" spans="1:77" x14ac:dyDescent="0.25">
      <c r="A3780" s="3" t="s">
        <v>303</v>
      </c>
      <c r="B3780" s="32">
        <v>34037</v>
      </c>
      <c r="V3780"/>
      <c r="BY3780" s="30">
        <v>211.14941412572011</v>
      </c>
    </row>
    <row r="3781" spans="1:77" x14ac:dyDescent="0.25">
      <c r="A3781" s="3" t="s">
        <v>303</v>
      </c>
      <c r="B3781" s="32">
        <v>34039</v>
      </c>
      <c r="V3781"/>
      <c r="BY3781" s="30">
        <v>203.18540816987101</v>
      </c>
    </row>
    <row r="3782" spans="1:77" x14ac:dyDescent="0.25">
      <c r="A3782" s="3" t="s">
        <v>303</v>
      </c>
      <c r="B3782" s="32">
        <v>34040</v>
      </c>
      <c r="V3782"/>
      <c r="BY3782" s="30">
        <v>194.55849032174459</v>
      </c>
    </row>
    <row r="3783" spans="1:77" x14ac:dyDescent="0.25">
      <c r="A3783" s="3" t="s">
        <v>303</v>
      </c>
      <c r="B3783" s="32">
        <v>34047</v>
      </c>
      <c r="V3783"/>
      <c r="BY3783" s="30">
        <v>181.302841975788</v>
      </c>
    </row>
    <row r="3784" spans="1:77" x14ac:dyDescent="0.25">
      <c r="A3784" s="3" t="s">
        <v>303</v>
      </c>
      <c r="B3784" s="32">
        <v>34049</v>
      </c>
      <c r="V3784"/>
      <c r="BY3784" s="30">
        <v>197.2515698841195</v>
      </c>
    </row>
    <row r="3785" spans="1:77" x14ac:dyDescent="0.25">
      <c r="A3785" s="3" t="s">
        <v>303</v>
      </c>
      <c r="B3785" s="32">
        <v>34051</v>
      </c>
      <c r="V3785"/>
      <c r="BY3785" s="30">
        <v>187.29753350165012</v>
      </c>
    </row>
    <row r="3786" spans="1:77" x14ac:dyDescent="0.25">
      <c r="A3786" s="3" t="s">
        <v>303</v>
      </c>
      <c r="B3786" s="32">
        <v>34054</v>
      </c>
      <c r="V3786"/>
      <c r="BY3786" s="30">
        <v>174.69055480028402</v>
      </c>
    </row>
    <row r="3787" spans="1:77" x14ac:dyDescent="0.25">
      <c r="A3787" s="3" t="s">
        <v>303</v>
      </c>
      <c r="B3787" s="32">
        <v>34055</v>
      </c>
      <c r="V3787"/>
      <c r="BY3787" s="30">
        <v>197.28134912928058</v>
      </c>
    </row>
    <row r="3788" spans="1:77" x14ac:dyDescent="0.25">
      <c r="A3788" s="3" t="s">
        <v>303</v>
      </c>
      <c r="B3788" s="32">
        <v>34060</v>
      </c>
      <c r="V3788"/>
      <c r="BY3788" s="30">
        <v>195.3081504499248</v>
      </c>
    </row>
    <row r="3789" spans="1:77" x14ac:dyDescent="0.25">
      <c r="A3789" s="3" t="s">
        <v>303</v>
      </c>
      <c r="B3789" s="32">
        <v>34061</v>
      </c>
      <c r="V3789"/>
      <c r="BY3789" s="30">
        <v>187.34414449407569</v>
      </c>
    </row>
    <row r="3790" spans="1:77" x14ac:dyDescent="0.25">
      <c r="A3790" s="3" t="s">
        <v>303</v>
      </c>
      <c r="B3790" s="32">
        <v>34064</v>
      </c>
      <c r="V3790"/>
      <c r="BY3790" s="30">
        <v>173.4100472583666</v>
      </c>
    </row>
    <row r="3791" spans="1:77" x14ac:dyDescent="0.25">
      <c r="A3791" s="3" t="s">
        <v>303</v>
      </c>
      <c r="B3791" s="32">
        <v>34067</v>
      </c>
      <c r="V3791"/>
      <c r="BY3791" s="30">
        <v>207.95915064413791</v>
      </c>
    </row>
    <row r="3792" spans="1:77" x14ac:dyDescent="0.25">
      <c r="A3792" s="3" t="s">
        <v>303</v>
      </c>
      <c r="B3792" s="32">
        <v>34071</v>
      </c>
      <c r="V3792"/>
      <c r="BY3792" s="30">
        <v>174.7695345374502</v>
      </c>
    </row>
    <row r="3793" spans="1:77" x14ac:dyDescent="0.25">
      <c r="A3793" s="3" t="s">
        <v>303</v>
      </c>
      <c r="B3793" s="32">
        <v>34074</v>
      </c>
      <c r="V3793"/>
      <c r="BY3793" s="30">
        <v>194.70609179775991</v>
      </c>
    </row>
    <row r="3794" spans="1:77" x14ac:dyDescent="0.25">
      <c r="A3794" s="3" t="s">
        <v>303</v>
      </c>
      <c r="B3794" s="32">
        <v>34077</v>
      </c>
      <c r="V3794"/>
      <c r="BY3794" s="30">
        <v>178.11516799378441</v>
      </c>
    </row>
    <row r="3795" spans="1:77" x14ac:dyDescent="0.25">
      <c r="A3795" s="3" t="s">
        <v>303</v>
      </c>
      <c r="B3795" s="32">
        <v>34079</v>
      </c>
      <c r="V3795"/>
      <c r="BY3795" s="30">
        <v>190.07865604971812</v>
      </c>
    </row>
    <row r="3796" spans="1:77" x14ac:dyDescent="0.25">
      <c r="A3796" s="3" t="s">
        <v>303</v>
      </c>
      <c r="B3796" s="32">
        <v>34081</v>
      </c>
      <c r="V3796"/>
      <c r="BY3796" s="30">
        <v>176.14067456464019</v>
      </c>
    </row>
    <row r="3797" spans="1:77" x14ac:dyDescent="0.25">
      <c r="A3797" s="3" t="s">
        <v>303</v>
      </c>
      <c r="B3797" s="32">
        <v>34083</v>
      </c>
      <c r="V3797"/>
      <c r="BY3797" s="30">
        <v>187.43995597850639</v>
      </c>
    </row>
    <row r="3798" spans="1:77" x14ac:dyDescent="0.25">
      <c r="A3798" s="3" t="s">
        <v>303</v>
      </c>
      <c r="B3798" s="32">
        <v>34086</v>
      </c>
      <c r="V3798"/>
      <c r="BY3798" s="30">
        <v>164.20567100407831</v>
      </c>
    </row>
    <row r="3799" spans="1:77" x14ac:dyDescent="0.25">
      <c r="A3799" s="3" t="s">
        <v>303</v>
      </c>
      <c r="B3799" s="32">
        <v>34088</v>
      </c>
      <c r="V3799"/>
      <c r="BY3799" s="30">
        <v>184.80514015666438</v>
      </c>
    </row>
    <row r="3800" spans="1:77" x14ac:dyDescent="0.25">
      <c r="A3800" s="3" t="s">
        <v>303</v>
      </c>
      <c r="B3800" s="32">
        <v>34090</v>
      </c>
      <c r="V3800"/>
      <c r="BY3800" s="30">
        <v>169.53745063766399</v>
      </c>
    </row>
    <row r="3801" spans="1:77" x14ac:dyDescent="0.25">
      <c r="A3801" s="3" t="s">
        <v>303</v>
      </c>
      <c r="B3801" s="32">
        <v>34093</v>
      </c>
      <c r="V3801"/>
      <c r="BY3801" s="30">
        <v>166.8961610668737</v>
      </c>
    </row>
    <row r="3802" spans="1:77" x14ac:dyDescent="0.25">
      <c r="A3802" s="3" t="s">
        <v>303</v>
      </c>
      <c r="B3802" s="32">
        <v>34097</v>
      </c>
      <c r="V3802"/>
      <c r="BY3802" s="30">
        <v>180.1958309056773</v>
      </c>
    </row>
    <row r="3803" spans="1:77" x14ac:dyDescent="0.25">
      <c r="A3803" s="3" t="s">
        <v>303</v>
      </c>
      <c r="B3803" s="32">
        <v>34100</v>
      </c>
      <c r="V3803"/>
      <c r="BY3803" s="30">
        <v>165.59623227811139</v>
      </c>
    </row>
    <row r="3804" spans="1:77" x14ac:dyDescent="0.25">
      <c r="A3804" s="3" t="s">
        <v>303</v>
      </c>
      <c r="B3804" s="32">
        <v>34102</v>
      </c>
      <c r="V3804"/>
      <c r="BY3804" s="30">
        <v>190.18223603288641</v>
      </c>
    </row>
    <row r="3805" spans="1:77" x14ac:dyDescent="0.25">
      <c r="A3805" s="3" t="s">
        <v>303</v>
      </c>
      <c r="B3805" s="32">
        <v>34104</v>
      </c>
      <c r="V3805"/>
      <c r="BY3805" s="30">
        <v>208.12358386741681</v>
      </c>
    </row>
    <row r="3806" spans="1:77" x14ac:dyDescent="0.25">
      <c r="A3806" s="3" t="s">
        <v>303</v>
      </c>
      <c r="B3806" s="32">
        <v>34107</v>
      </c>
      <c r="V3806"/>
      <c r="BY3806" s="30">
        <v>203.4883796206374</v>
      </c>
    </row>
    <row r="3807" spans="1:77" x14ac:dyDescent="0.25">
      <c r="A3807" s="3" t="s">
        <v>303</v>
      </c>
      <c r="B3807" s="32">
        <v>34111</v>
      </c>
      <c r="V3807"/>
      <c r="BY3807" s="30">
        <v>201.51388619149319</v>
      </c>
    </row>
    <row r="3808" spans="1:77" x14ac:dyDescent="0.25">
      <c r="A3808" s="3" t="s">
        <v>305</v>
      </c>
      <c r="B3808" s="32">
        <v>33956</v>
      </c>
      <c r="V3808"/>
      <c r="BY3808" s="30">
        <v>200.82637405321381</v>
      </c>
    </row>
    <row r="3809" spans="1:77" x14ac:dyDescent="0.25">
      <c r="A3809" s="3" t="s">
        <v>305</v>
      </c>
      <c r="B3809" s="32">
        <v>33968</v>
      </c>
      <c r="V3809"/>
      <c r="BY3809" s="30">
        <v>275.27060270602618</v>
      </c>
    </row>
    <row r="3810" spans="1:77" x14ac:dyDescent="0.25">
      <c r="A3810" s="3" t="s">
        <v>305</v>
      </c>
      <c r="B3810" s="32">
        <v>33985</v>
      </c>
      <c r="V3810"/>
      <c r="BY3810" s="30">
        <v>270.03333980708186</v>
      </c>
    </row>
    <row r="3811" spans="1:77" x14ac:dyDescent="0.25">
      <c r="A3811" s="3" t="s">
        <v>305</v>
      </c>
      <c r="B3811" s="32">
        <v>33996</v>
      </c>
      <c r="V3811"/>
      <c r="BY3811" s="30">
        <v>262.11076584450029</v>
      </c>
    </row>
    <row r="3812" spans="1:77" x14ac:dyDescent="0.25">
      <c r="A3812" s="3" t="s">
        <v>305</v>
      </c>
      <c r="B3812" s="32">
        <v>34003</v>
      </c>
      <c r="V3812"/>
      <c r="BY3812" s="30">
        <v>269.44811290218155</v>
      </c>
    </row>
    <row r="3813" spans="1:77" x14ac:dyDescent="0.25">
      <c r="A3813" s="3" t="s">
        <v>305</v>
      </c>
      <c r="B3813" s="32">
        <v>34011</v>
      </c>
      <c r="V3813"/>
      <c r="BY3813" s="30">
        <v>266.16203793616859</v>
      </c>
    </row>
    <row r="3814" spans="1:77" x14ac:dyDescent="0.25">
      <c r="A3814" s="3" t="s">
        <v>305</v>
      </c>
      <c r="B3814" s="32">
        <v>34017</v>
      </c>
      <c r="V3814"/>
      <c r="BY3814" s="30">
        <v>259.54845601087533</v>
      </c>
    </row>
    <row r="3815" spans="1:77" x14ac:dyDescent="0.25">
      <c r="A3815" s="3" t="s">
        <v>305</v>
      </c>
      <c r="B3815" s="32">
        <v>34027</v>
      </c>
      <c r="V3815"/>
      <c r="BY3815" s="30">
        <v>240.33048488379538</v>
      </c>
    </row>
    <row r="3816" spans="1:77" x14ac:dyDescent="0.25">
      <c r="A3816" s="3" t="s">
        <v>305</v>
      </c>
      <c r="B3816" s="32">
        <v>34030</v>
      </c>
      <c r="V3816"/>
      <c r="BY3816" s="30">
        <v>241.67055091603498</v>
      </c>
    </row>
    <row r="3817" spans="1:77" x14ac:dyDescent="0.25">
      <c r="A3817" s="3" t="s">
        <v>305</v>
      </c>
      <c r="B3817" s="32">
        <v>34032</v>
      </c>
      <c r="V3817"/>
      <c r="BY3817" s="30">
        <v>233.70913445976541</v>
      </c>
    </row>
    <row r="3818" spans="1:77" x14ac:dyDescent="0.25">
      <c r="A3818" s="3" t="s">
        <v>305</v>
      </c>
      <c r="B3818" s="32">
        <v>34037</v>
      </c>
      <c r="V3818"/>
      <c r="BY3818" s="30">
        <v>222.43833754126919</v>
      </c>
    </row>
    <row r="3819" spans="1:77" x14ac:dyDescent="0.25">
      <c r="A3819" s="3" t="s">
        <v>305</v>
      </c>
      <c r="B3819" s="32">
        <v>34039</v>
      </c>
      <c r="V3819"/>
      <c r="BY3819" s="30">
        <v>268.94186573444637</v>
      </c>
    </row>
    <row r="3820" spans="1:77" x14ac:dyDescent="0.25">
      <c r="A3820" s="3" t="s">
        <v>305</v>
      </c>
      <c r="B3820" s="32">
        <v>34041</v>
      </c>
      <c r="V3820"/>
      <c r="BY3820" s="30">
        <v>255.0038842493685</v>
      </c>
    </row>
    <row r="3821" spans="1:77" x14ac:dyDescent="0.25">
      <c r="A3821" s="3" t="s">
        <v>305</v>
      </c>
      <c r="B3821" s="32">
        <v>34047</v>
      </c>
      <c r="V3821"/>
      <c r="BY3821" s="30">
        <v>233.77646144882428</v>
      </c>
    </row>
    <row r="3822" spans="1:77" x14ac:dyDescent="0.25">
      <c r="A3822" s="3" t="s">
        <v>305</v>
      </c>
      <c r="B3822" s="32">
        <v>34049</v>
      </c>
      <c r="V3822"/>
      <c r="BY3822" s="30">
        <v>256.36596102803071</v>
      </c>
    </row>
    <row r="3823" spans="1:77" x14ac:dyDescent="0.25">
      <c r="A3823" s="3" t="s">
        <v>305</v>
      </c>
      <c r="B3823" s="32">
        <v>34051</v>
      </c>
      <c r="V3823"/>
      <c r="BY3823" s="30">
        <v>243.7550980772958</v>
      </c>
    </row>
    <row r="3824" spans="1:77" x14ac:dyDescent="0.25">
      <c r="A3824" s="3" t="s">
        <v>305</v>
      </c>
      <c r="B3824" s="32">
        <v>34054</v>
      </c>
      <c r="V3824"/>
      <c r="BY3824" s="30">
        <v>229.82100084158671</v>
      </c>
    </row>
    <row r="3825" spans="1:77" x14ac:dyDescent="0.25">
      <c r="A3825" s="3" t="s">
        <v>305</v>
      </c>
      <c r="B3825" s="32">
        <v>34056</v>
      </c>
      <c r="V3825"/>
      <c r="BY3825" s="30">
        <v>263.04039619343553</v>
      </c>
    </row>
    <row r="3826" spans="1:77" x14ac:dyDescent="0.25">
      <c r="A3826" s="3" t="s">
        <v>305</v>
      </c>
      <c r="B3826" s="32">
        <v>34060</v>
      </c>
      <c r="V3826"/>
      <c r="BY3826" s="30">
        <v>260.40169612222383</v>
      </c>
    </row>
    <row r="3827" spans="1:77" x14ac:dyDescent="0.25">
      <c r="A3827" s="3" t="s">
        <v>305</v>
      </c>
      <c r="B3827" s="32">
        <v>34062</v>
      </c>
      <c r="V3827"/>
      <c r="BY3827" s="30">
        <v>248.45503981355549</v>
      </c>
    </row>
    <row r="3828" spans="1:77" x14ac:dyDescent="0.25">
      <c r="A3828" s="3" t="s">
        <v>305</v>
      </c>
      <c r="B3828" s="32">
        <v>34065</v>
      </c>
      <c r="V3828"/>
      <c r="BY3828" s="30">
        <v>234.51964782805712</v>
      </c>
    </row>
    <row r="3829" spans="1:77" x14ac:dyDescent="0.25">
      <c r="A3829" s="3" t="s">
        <v>305</v>
      </c>
      <c r="B3829" s="32">
        <v>34067</v>
      </c>
      <c r="V3829"/>
      <c r="BY3829" s="30">
        <v>259.1030620832517</v>
      </c>
    </row>
    <row r="3830" spans="1:77" x14ac:dyDescent="0.25">
      <c r="A3830" s="3" t="s">
        <v>305</v>
      </c>
      <c r="B3830" s="32">
        <v>34072</v>
      </c>
      <c r="V3830"/>
      <c r="BY3830" s="30">
        <v>235.21363371528392</v>
      </c>
    </row>
    <row r="3831" spans="1:77" x14ac:dyDescent="0.25">
      <c r="A3831" s="3" t="s">
        <v>305</v>
      </c>
      <c r="B3831" s="32">
        <v>34074</v>
      </c>
      <c r="V3831"/>
      <c r="BY3831" s="30">
        <v>261.79225739625781</v>
      </c>
    </row>
    <row r="3832" spans="1:77" x14ac:dyDescent="0.25">
      <c r="A3832" s="3" t="s">
        <v>305</v>
      </c>
      <c r="B3832" s="32">
        <v>34077</v>
      </c>
      <c r="V3832"/>
      <c r="BY3832" s="30">
        <v>246.52845212662618</v>
      </c>
    </row>
    <row r="3833" spans="1:77" x14ac:dyDescent="0.25">
      <c r="A3833" s="3" t="s">
        <v>305</v>
      </c>
      <c r="B3833" s="32">
        <v>34079</v>
      </c>
      <c r="V3833"/>
      <c r="BY3833" s="30">
        <v>260.48456010875884</v>
      </c>
    </row>
    <row r="3834" spans="1:77" x14ac:dyDescent="0.25">
      <c r="A3834" s="3" t="s">
        <v>305</v>
      </c>
      <c r="B3834" s="32">
        <v>34081</v>
      </c>
      <c r="V3834"/>
      <c r="BY3834" s="30">
        <v>245.88237198161431</v>
      </c>
    </row>
    <row r="3835" spans="1:77" x14ac:dyDescent="0.25">
      <c r="A3835" s="3" t="s">
        <v>305</v>
      </c>
      <c r="B3835" s="32">
        <v>34083</v>
      </c>
      <c r="V3835"/>
      <c r="BY3835" s="30">
        <v>261.16689324787916</v>
      </c>
    </row>
    <row r="3836" spans="1:77" x14ac:dyDescent="0.25">
      <c r="A3836" s="3" t="s">
        <v>305</v>
      </c>
      <c r="B3836" s="32">
        <v>34086</v>
      </c>
      <c r="V3836"/>
      <c r="BY3836" s="30">
        <v>239.26231630737271</v>
      </c>
    </row>
    <row r="3837" spans="1:77" x14ac:dyDescent="0.25">
      <c r="A3837" s="3" t="s">
        <v>305</v>
      </c>
      <c r="B3837" s="32">
        <v>34088</v>
      </c>
      <c r="V3837"/>
      <c r="BY3837" s="30">
        <v>259.86178545995966</v>
      </c>
    </row>
    <row r="3838" spans="1:77" x14ac:dyDescent="0.25">
      <c r="A3838" s="3" t="s">
        <v>305</v>
      </c>
      <c r="B3838" s="32">
        <v>34090</v>
      </c>
      <c r="V3838"/>
      <c r="BY3838" s="30">
        <v>244.59409594095931</v>
      </c>
    </row>
    <row r="3839" spans="1:77" x14ac:dyDescent="0.25">
      <c r="A3839" s="3" t="s">
        <v>305</v>
      </c>
      <c r="B3839" s="32">
        <v>34094</v>
      </c>
      <c r="V3839"/>
      <c r="BY3839" s="30">
        <v>246.60354761442269</v>
      </c>
    </row>
    <row r="3840" spans="1:77" x14ac:dyDescent="0.25">
      <c r="A3840" s="3" t="s">
        <v>305</v>
      </c>
      <c r="B3840" s="32">
        <v>34097</v>
      </c>
      <c r="V3840"/>
      <c r="BY3840" s="30">
        <v>248.61170453809771</v>
      </c>
    </row>
    <row r="3841" spans="1:77" x14ac:dyDescent="0.25">
      <c r="A3841" s="3" t="s">
        <v>305</v>
      </c>
      <c r="B3841" s="32">
        <v>34100</v>
      </c>
      <c r="V3841"/>
      <c r="BY3841" s="30">
        <v>230.026866058134</v>
      </c>
    </row>
    <row r="3842" spans="1:77" x14ac:dyDescent="0.25">
      <c r="A3842" s="3" t="s">
        <v>305</v>
      </c>
      <c r="B3842" s="32">
        <v>34102</v>
      </c>
      <c r="V3842"/>
      <c r="BY3842" s="30">
        <v>255.93739884767248</v>
      </c>
    </row>
    <row r="3843" spans="1:77" x14ac:dyDescent="0.25">
      <c r="A3843" s="3" t="s">
        <v>305</v>
      </c>
      <c r="B3843" s="32">
        <v>34104</v>
      </c>
      <c r="V3843"/>
      <c r="BY3843" s="30">
        <v>265.90826697740641</v>
      </c>
    </row>
    <row r="3844" spans="1:77" x14ac:dyDescent="0.25">
      <c r="A3844" s="3" t="s">
        <v>305</v>
      </c>
      <c r="B3844" s="32">
        <v>34107</v>
      </c>
      <c r="V3844"/>
      <c r="BY3844" s="30">
        <v>254.63229105975208</v>
      </c>
    </row>
    <row r="3845" spans="1:77" x14ac:dyDescent="0.25">
      <c r="A3845" s="3" t="s">
        <v>305</v>
      </c>
      <c r="B3845" s="32">
        <v>34111</v>
      </c>
      <c r="V3845"/>
      <c r="BY3845" s="30">
        <v>244.02181653395462</v>
      </c>
    </row>
    <row r="3846" spans="1:77" x14ac:dyDescent="0.25">
      <c r="A3846" s="3" t="s">
        <v>306</v>
      </c>
      <c r="B3846" s="32">
        <v>34311</v>
      </c>
      <c r="V3846"/>
      <c r="BY3846" s="30">
        <v>239.58661656660121</v>
      </c>
    </row>
    <row r="3847" spans="1:77" x14ac:dyDescent="0.25">
      <c r="A3847" s="3" t="s">
        <v>306</v>
      </c>
      <c r="B3847" s="32">
        <v>34318</v>
      </c>
      <c r="V3847"/>
      <c r="BY3847" s="30">
        <v>252.85049299158749</v>
      </c>
    </row>
    <row r="3848" spans="1:77" x14ac:dyDescent="0.25">
      <c r="A3848" s="3" t="s">
        <v>306</v>
      </c>
      <c r="B3848" s="32">
        <v>34323</v>
      </c>
      <c r="V3848"/>
      <c r="BY3848" s="30">
        <v>267.43137777108723</v>
      </c>
    </row>
    <row r="3849" spans="1:77" x14ac:dyDescent="0.25">
      <c r="A3849" s="3" t="s">
        <v>306</v>
      </c>
      <c r="B3849" s="32">
        <v>34338</v>
      </c>
      <c r="V3849"/>
      <c r="BY3849" s="30">
        <v>254.9256604581951</v>
      </c>
    </row>
    <row r="3850" spans="1:77" x14ac:dyDescent="0.25">
      <c r="A3850" s="3" t="s">
        <v>306</v>
      </c>
      <c r="B3850" s="32">
        <v>34345</v>
      </c>
      <c r="V3850"/>
      <c r="BY3850" s="30">
        <v>247.01449157890471</v>
      </c>
    </row>
    <row r="3851" spans="1:77" x14ac:dyDescent="0.25">
      <c r="A3851" s="3" t="s">
        <v>306</v>
      </c>
      <c r="B3851" s="32">
        <v>34353</v>
      </c>
      <c r="V3851"/>
      <c r="BY3851" s="30">
        <v>240.43335784299452</v>
      </c>
    </row>
    <row r="3852" spans="1:77" x14ac:dyDescent="0.25">
      <c r="A3852" s="3" t="s">
        <v>306</v>
      </c>
      <c r="B3852" s="32">
        <v>34357</v>
      </c>
      <c r="V3852"/>
      <c r="BY3852" s="30">
        <v>245.08131611095263</v>
      </c>
    </row>
    <row r="3853" spans="1:77" x14ac:dyDescent="0.25">
      <c r="A3853" s="3" t="s">
        <v>306</v>
      </c>
      <c r="B3853" s="32">
        <v>34361</v>
      </c>
      <c r="V3853"/>
      <c r="BY3853" s="30">
        <v>237.82018399615532</v>
      </c>
    </row>
    <row r="3854" spans="1:77" x14ac:dyDescent="0.25">
      <c r="A3854" s="3" t="s">
        <v>306</v>
      </c>
      <c r="B3854" s="32">
        <v>34366</v>
      </c>
      <c r="V3854"/>
      <c r="BY3854" s="30">
        <v>231.22472079249181</v>
      </c>
    </row>
    <row r="3855" spans="1:77" x14ac:dyDescent="0.25">
      <c r="A3855" s="3" t="s">
        <v>306</v>
      </c>
      <c r="B3855" s="32">
        <v>34370</v>
      </c>
      <c r="V3855"/>
      <c r="BY3855" s="30">
        <v>241.83243496737447</v>
      </c>
    </row>
    <row r="3856" spans="1:77" x14ac:dyDescent="0.25">
      <c r="A3856" s="3" t="s">
        <v>306</v>
      </c>
      <c r="B3856" s="32">
        <v>34376</v>
      </c>
      <c r="V3856"/>
      <c r="BY3856" s="30">
        <v>264.35705559833428</v>
      </c>
    </row>
    <row r="3857" spans="1:77" x14ac:dyDescent="0.25">
      <c r="A3857" s="3" t="s">
        <v>306</v>
      </c>
      <c r="B3857" s="32">
        <v>34381</v>
      </c>
      <c r="V3857"/>
      <c r="BY3857" s="30">
        <v>251.14658900770527</v>
      </c>
    </row>
    <row r="3858" spans="1:77" x14ac:dyDescent="0.25">
      <c r="A3858" s="3" t="s">
        <v>306</v>
      </c>
      <c r="B3858" s="32">
        <v>34388</v>
      </c>
      <c r="V3858"/>
      <c r="BY3858" s="30">
        <v>229.99889996005049</v>
      </c>
    </row>
    <row r="3859" spans="1:77" x14ac:dyDescent="0.25">
      <c r="A3859" s="3" t="s">
        <v>306</v>
      </c>
      <c r="B3859" s="32">
        <v>34390</v>
      </c>
      <c r="V3859"/>
      <c r="BY3859" s="30">
        <v>226.70051701877549</v>
      </c>
    </row>
    <row r="3860" spans="1:77" x14ac:dyDescent="0.25">
      <c r="A3860" s="3" t="s">
        <v>306</v>
      </c>
      <c r="B3860" s="32">
        <v>34394</v>
      </c>
      <c r="V3860"/>
      <c r="BY3860" s="30">
        <v>216.7923414060819</v>
      </c>
    </row>
    <row r="3861" spans="1:77" x14ac:dyDescent="0.25">
      <c r="A3861" s="3" t="s">
        <v>306</v>
      </c>
      <c r="B3861" s="32">
        <v>34397</v>
      </c>
      <c r="V3861"/>
      <c r="BY3861" s="30">
        <v>210.84952032468541</v>
      </c>
    </row>
    <row r="3862" spans="1:77" x14ac:dyDescent="0.25">
      <c r="A3862" s="3" t="s">
        <v>306</v>
      </c>
      <c r="B3862" s="32">
        <v>34400</v>
      </c>
      <c r="V3862"/>
      <c r="BY3862" s="30">
        <v>208.2115955789973</v>
      </c>
    </row>
    <row r="3863" spans="1:77" x14ac:dyDescent="0.25">
      <c r="A3863" s="3" t="s">
        <v>306</v>
      </c>
      <c r="B3863" s="32">
        <v>34404</v>
      </c>
      <c r="V3863"/>
      <c r="BY3863" s="30">
        <v>204.25926783656791</v>
      </c>
    </row>
    <row r="3864" spans="1:77" x14ac:dyDescent="0.25">
      <c r="A3864" s="3" t="s">
        <v>306</v>
      </c>
      <c r="B3864" s="32">
        <v>34407</v>
      </c>
      <c r="V3864"/>
      <c r="BY3864" s="30">
        <v>195.01024774057561</v>
      </c>
    </row>
    <row r="3865" spans="1:77" x14ac:dyDescent="0.25">
      <c r="A3865" s="3" t="s">
        <v>306</v>
      </c>
      <c r="B3865" s="32">
        <v>34410</v>
      </c>
      <c r="V3865"/>
      <c r="BY3865" s="30">
        <v>190.38964572923939</v>
      </c>
    </row>
    <row r="3866" spans="1:77" x14ac:dyDescent="0.25">
      <c r="A3866" s="3" t="s">
        <v>306</v>
      </c>
      <c r="B3866" s="32">
        <v>34412</v>
      </c>
      <c r="V3866"/>
      <c r="BY3866" s="30">
        <v>223.48550552625269</v>
      </c>
    </row>
    <row r="3867" spans="1:77" x14ac:dyDescent="0.25">
      <c r="A3867" s="3" t="s">
        <v>306</v>
      </c>
      <c r="B3867" s="32">
        <v>34415</v>
      </c>
      <c r="V3867"/>
      <c r="BY3867" s="30">
        <v>216.8809235703819</v>
      </c>
    </row>
    <row r="3868" spans="1:77" x14ac:dyDescent="0.25">
      <c r="A3868" s="3" t="s">
        <v>306</v>
      </c>
      <c r="B3868" s="32">
        <v>34417</v>
      </c>
      <c r="V3868"/>
      <c r="BY3868" s="30">
        <v>207.62669275884181</v>
      </c>
    </row>
    <row r="3869" spans="1:77" x14ac:dyDescent="0.25">
      <c r="A3869" s="3" t="s">
        <v>306</v>
      </c>
      <c r="B3869" s="32">
        <v>34422</v>
      </c>
      <c r="V3869"/>
      <c r="BY3869" s="30">
        <v>201.6929904296517</v>
      </c>
    </row>
    <row r="3870" spans="1:77" x14ac:dyDescent="0.25">
      <c r="A3870" s="3" t="s">
        <v>306</v>
      </c>
      <c r="B3870" s="32">
        <v>34424</v>
      </c>
      <c r="V3870"/>
      <c r="BY3870" s="30">
        <v>232.14180672877052</v>
      </c>
    </row>
    <row r="3871" spans="1:77" x14ac:dyDescent="0.25">
      <c r="A3871" s="3" t="s">
        <v>306</v>
      </c>
      <c r="B3871" s="32">
        <v>34428</v>
      </c>
      <c r="V3871"/>
      <c r="BY3871" s="30">
        <v>207.0118283242914</v>
      </c>
    </row>
    <row r="3872" spans="1:77" x14ac:dyDescent="0.25">
      <c r="A3872" s="3" t="s">
        <v>306</v>
      </c>
      <c r="B3872" s="32">
        <v>34429</v>
      </c>
      <c r="V3872"/>
      <c r="BY3872" s="30">
        <v>200.40203565287371</v>
      </c>
    </row>
    <row r="3873" spans="1:77" x14ac:dyDescent="0.25">
      <c r="A3873" s="3" t="s">
        <v>306</v>
      </c>
      <c r="B3873" s="32">
        <v>34432</v>
      </c>
      <c r="V3873"/>
      <c r="BY3873" s="30">
        <v>190.4886493246332</v>
      </c>
    </row>
    <row r="3874" spans="1:77" x14ac:dyDescent="0.25">
      <c r="A3874" s="3" t="s">
        <v>306</v>
      </c>
      <c r="B3874" s="32">
        <v>34436</v>
      </c>
      <c r="V3874"/>
      <c r="BY3874" s="30">
        <v>230.20993393970582</v>
      </c>
    </row>
    <row r="3875" spans="1:77" x14ac:dyDescent="0.25">
      <c r="A3875" s="3" t="s">
        <v>306</v>
      </c>
      <c r="B3875" s="32">
        <v>34439</v>
      </c>
      <c r="V3875"/>
      <c r="BY3875" s="30">
        <v>215.6642214901488</v>
      </c>
    </row>
    <row r="3876" spans="1:77" x14ac:dyDescent="0.25">
      <c r="A3876" s="3" t="s">
        <v>306</v>
      </c>
      <c r="B3876" s="32">
        <v>34441</v>
      </c>
      <c r="V3876"/>
      <c r="BY3876" s="30">
        <v>201.11460100393049</v>
      </c>
    </row>
    <row r="3877" spans="1:77" x14ac:dyDescent="0.25">
      <c r="A3877" s="3" t="s">
        <v>306</v>
      </c>
      <c r="B3877" s="32">
        <v>34444</v>
      </c>
      <c r="V3877"/>
      <c r="BY3877" s="30">
        <v>185.90712767989919</v>
      </c>
    </row>
    <row r="3878" spans="1:77" x14ac:dyDescent="0.25">
      <c r="A3878" s="3" t="s">
        <v>306</v>
      </c>
      <c r="B3878" s="32">
        <v>34446</v>
      </c>
      <c r="V3878"/>
      <c r="BY3878" s="30">
        <v>230.9159858963292</v>
      </c>
    </row>
    <row r="3879" spans="1:77" x14ac:dyDescent="0.25">
      <c r="A3879" s="3" t="s">
        <v>306</v>
      </c>
      <c r="B3879" s="32">
        <v>34450</v>
      </c>
      <c r="V3879"/>
      <c r="BY3879" s="30">
        <v>205.786007491851</v>
      </c>
    </row>
    <row r="3880" spans="1:77" x14ac:dyDescent="0.25">
      <c r="A3880" s="3" t="s">
        <v>306</v>
      </c>
      <c r="B3880" s="32">
        <v>34452</v>
      </c>
      <c r="V3880"/>
      <c r="BY3880" s="30">
        <v>201.16540548051478</v>
      </c>
    </row>
    <row r="3881" spans="1:77" x14ac:dyDescent="0.25">
      <c r="A3881" s="3" t="s">
        <v>306</v>
      </c>
      <c r="B3881" s="32">
        <v>34454</v>
      </c>
      <c r="V3881"/>
      <c r="BY3881" s="30">
        <v>182.64521974745341</v>
      </c>
    </row>
    <row r="3882" spans="1:77" x14ac:dyDescent="0.25">
      <c r="A3882" s="3" t="s">
        <v>306</v>
      </c>
      <c r="B3882" s="32">
        <v>34456</v>
      </c>
      <c r="V3882"/>
      <c r="BY3882" s="30">
        <v>182.65303582077419</v>
      </c>
    </row>
    <row r="3883" spans="1:77" x14ac:dyDescent="0.25">
      <c r="A3883" s="3" t="s">
        <v>306</v>
      </c>
      <c r="B3883" s="32">
        <v>34459</v>
      </c>
      <c r="V3883"/>
      <c r="BY3883" s="30">
        <v>170.75176151133871</v>
      </c>
    </row>
    <row r="3884" spans="1:77" x14ac:dyDescent="0.25">
      <c r="A3884" s="3" t="s">
        <v>306</v>
      </c>
      <c r="B3884" s="32">
        <v>34461</v>
      </c>
      <c r="V3884"/>
      <c r="BY3884" s="30">
        <v>235.6147486408716</v>
      </c>
    </row>
    <row r="3885" spans="1:77" x14ac:dyDescent="0.25">
      <c r="A3885" s="3" t="s">
        <v>306</v>
      </c>
      <c r="B3885" s="32">
        <v>34465</v>
      </c>
      <c r="V3885"/>
      <c r="BY3885" s="30">
        <v>215.11709635770899</v>
      </c>
    </row>
    <row r="3886" spans="1:77" x14ac:dyDescent="0.25">
      <c r="A3886" s="3" t="s">
        <v>306</v>
      </c>
      <c r="B3886" s="32">
        <v>34467</v>
      </c>
      <c r="V3886"/>
      <c r="BY3886" s="30">
        <v>205.199801992809</v>
      </c>
    </row>
    <row r="3887" spans="1:77" x14ac:dyDescent="0.25">
      <c r="A3887" s="3" t="s">
        <v>306</v>
      </c>
      <c r="B3887" s="32">
        <v>34471</v>
      </c>
      <c r="V3887"/>
      <c r="BY3887" s="30">
        <v>195.95208457570229</v>
      </c>
    </row>
    <row r="3888" spans="1:77" x14ac:dyDescent="0.25">
      <c r="A3888" s="3" t="s">
        <v>306</v>
      </c>
      <c r="B3888" s="32">
        <v>34473</v>
      </c>
      <c r="V3888"/>
      <c r="BY3888" s="30">
        <v>190.00665813653191</v>
      </c>
    </row>
    <row r="3889" spans="1:77" x14ac:dyDescent="0.25">
      <c r="A3889" s="3" t="s">
        <v>306</v>
      </c>
      <c r="B3889" s="32">
        <v>34475</v>
      </c>
      <c r="V3889"/>
      <c r="BY3889" s="30">
        <v>187.3674307119573</v>
      </c>
    </row>
    <row r="3890" spans="1:77" x14ac:dyDescent="0.25">
      <c r="A3890" s="3" t="s">
        <v>306</v>
      </c>
      <c r="B3890" s="32">
        <v>34481</v>
      </c>
      <c r="V3890"/>
      <c r="BY3890" s="30">
        <v>197.9829609601608</v>
      </c>
    </row>
    <row r="3891" spans="1:77" x14ac:dyDescent="0.25">
      <c r="A3891" s="3" t="s">
        <v>308</v>
      </c>
      <c r="B3891" s="32">
        <v>34311</v>
      </c>
      <c r="V3891"/>
      <c r="BY3891" s="30">
        <v>229.66150612838041</v>
      </c>
    </row>
    <row r="3892" spans="1:77" x14ac:dyDescent="0.25">
      <c r="A3892" s="3" t="s">
        <v>308</v>
      </c>
      <c r="B3892" s="32">
        <v>34318</v>
      </c>
      <c r="V3892"/>
      <c r="BY3892" s="30">
        <v>244.24760162342702</v>
      </c>
    </row>
    <row r="3893" spans="1:77" x14ac:dyDescent="0.25">
      <c r="A3893" s="3" t="s">
        <v>308</v>
      </c>
      <c r="B3893" s="32">
        <v>34323</v>
      </c>
      <c r="V3893"/>
      <c r="BY3893" s="30">
        <v>258.8297890818132</v>
      </c>
    </row>
    <row r="3894" spans="1:77" x14ac:dyDescent="0.25">
      <c r="A3894" s="3" t="s">
        <v>308</v>
      </c>
      <c r="B3894" s="32">
        <v>34337</v>
      </c>
      <c r="V3894"/>
      <c r="BY3894" s="30">
        <v>238.3790332385754</v>
      </c>
    </row>
    <row r="3895" spans="1:77" x14ac:dyDescent="0.25">
      <c r="A3895" s="3" t="s">
        <v>308</v>
      </c>
      <c r="B3895" s="32">
        <v>34345</v>
      </c>
      <c r="V3895"/>
      <c r="BY3895" s="30">
        <v>234.44103496390113</v>
      </c>
    </row>
    <row r="3896" spans="1:77" x14ac:dyDescent="0.25">
      <c r="A3896" s="3" t="s">
        <v>308</v>
      </c>
      <c r="B3896" s="32">
        <v>34353</v>
      </c>
      <c r="V3896"/>
      <c r="BY3896" s="30">
        <v>226.5350768001567</v>
      </c>
    </row>
    <row r="3897" spans="1:77" x14ac:dyDescent="0.25">
      <c r="A3897" s="3" t="s">
        <v>308</v>
      </c>
      <c r="B3897" s="32">
        <v>34357</v>
      </c>
      <c r="V3897"/>
      <c r="BY3897" s="30">
        <v>245.08392146872649</v>
      </c>
    </row>
    <row r="3898" spans="1:77" x14ac:dyDescent="0.25">
      <c r="A3898" s="3" t="s">
        <v>308</v>
      </c>
      <c r="B3898" s="32">
        <v>34361</v>
      </c>
      <c r="V3898"/>
      <c r="BY3898" s="30">
        <v>237.82148667504177</v>
      </c>
    </row>
    <row r="3899" spans="1:77" x14ac:dyDescent="0.25">
      <c r="A3899" s="3" t="s">
        <v>308</v>
      </c>
      <c r="B3899" s="32">
        <v>34366</v>
      </c>
      <c r="V3899"/>
      <c r="BY3899" s="30">
        <v>229.9038044013171</v>
      </c>
    </row>
    <row r="3900" spans="1:77" x14ac:dyDescent="0.25">
      <c r="A3900" s="3" t="s">
        <v>308</v>
      </c>
      <c r="B3900" s="32">
        <v>34369</v>
      </c>
      <c r="V3900"/>
      <c r="BY3900" s="30">
        <v>222.63746157097199</v>
      </c>
    </row>
    <row r="3901" spans="1:77" x14ac:dyDescent="0.25">
      <c r="A3901" s="3" t="s">
        <v>308</v>
      </c>
      <c r="B3901" s="32">
        <v>34370</v>
      </c>
      <c r="V3901"/>
      <c r="BY3901" s="30">
        <v>240.50761053954031</v>
      </c>
    </row>
    <row r="3902" spans="1:77" x14ac:dyDescent="0.25">
      <c r="A3902" s="3" t="s">
        <v>308</v>
      </c>
      <c r="B3902" s="32">
        <v>34376</v>
      </c>
      <c r="V3902"/>
      <c r="BY3902" s="30">
        <v>264.35835827722082</v>
      </c>
    </row>
    <row r="3903" spans="1:77" x14ac:dyDescent="0.25">
      <c r="A3903" s="3" t="s">
        <v>308</v>
      </c>
      <c r="B3903" s="32">
        <v>34381</v>
      </c>
      <c r="V3903"/>
      <c r="BY3903" s="30">
        <v>251.80704720329308</v>
      </c>
    </row>
    <row r="3904" spans="1:77" x14ac:dyDescent="0.25">
      <c r="A3904" s="3" t="s">
        <v>308</v>
      </c>
      <c r="B3904" s="32">
        <v>34388</v>
      </c>
      <c r="V3904"/>
      <c r="BY3904" s="30">
        <v>231.32372438788559</v>
      </c>
    </row>
    <row r="3905" spans="1:77" x14ac:dyDescent="0.25">
      <c r="A3905" s="3" t="s">
        <v>308</v>
      </c>
      <c r="B3905" s="32">
        <v>34391</v>
      </c>
      <c r="V3905"/>
      <c r="BY3905" s="30">
        <v>258.46764435129421</v>
      </c>
    </row>
    <row r="3906" spans="1:77" x14ac:dyDescent="0.25">
      <c r="A3906" s="3" t="s">
        <v>308</v>
      </c>
      <c r="B3906" s="32">
        <v>34395</v>
      </c>
      <c r="V3906"/>
      <c r="BY3906" s="30">
        <v>243.2640790639233</v>
      </c>
    </row>
    <row r="3907" spans="1:77" x14ac:dyDescent="0.25">
      <c r="A3907" s="3" t="s">
        <v>308</v>
      </c>
      <c r="B3907" s="32">
        <v>34398</v>
      </c>
      <c r="V3907"/>
      <c r="BY3907" s="30">
        <v>231.36671279114819</v>
      </c>
    </row>
    <row r="3908" spans="1:77" x14ac:dyDescent="0.25">
      <c r="A3908" s="3" t="s">
        <v>308</v>
      </c>
      <c r="B3908" s="32">
        <v>34400</v>
      </c>
      <c r="V3908"/>
      <c r="BY3908" s="30">
        <v>263.80341707146198</v>
      </c>
    </row>
    <row r="3909" spans="1:77" x14ac:dyDescent="0.25">
      <c r="A3909" s="3" t="s">
        <v>308</v>
      </c>
      <c r="B3909" s="32">
        <v>34404</v>
      </c>
      <c r="V3909"/>
      <c r="BY3909" s="30">
        <v>250.58383172862571</v>
      </c>
    </row>
    <row r="3910" spans="1:77" x14ac:dyDescent="0.25">
      <c r="A3910" s="3" t="s">
        <v>308</v>
      </c>
      <c r="B3910" s="32">
        <v>34408</v>
      </c>
      <c r="V3910"/>
      <c r="BY3910" s="30">
        <v>233.39498381783278</v>
      </c>
    </row>
    <row r="3911" spans="1:77" x14ac:dyDescent="0.25">
      <c r="A3911" s="3" t="s">
        <v>308</v>
      </c>
      <c r="B3911" s="32">
        <v>34410</v>
      </c>
      <c r="V3911"/>
      <c r="BY3911" s="30">
        <v>222.81462589957198</v>
      </c>
    </row>
    <row r="3912" spans="1:77" x14ac:dyDescent="0.25">
      <c r="A3912" s="3" t="s">
        <v>308</v>
      </c>
      <c r="B3912" s="32">
        <v>34412</v>
      </c>
      <c r="V3912"/>
      <c r="BY3912" s="30">
        <v>247.97196056067301</v>
      </c>
    </row>
    <row r="3913" spans="1:77" x14ac:dyDescent="0.25">
      <c r="A3913" s="3" t="s">
        <v>308</v>
      </c>
      <c r="B3913" s="32">
        <v>34415</v>
      </c>
      <c r="V3913"/>
      <c r="BY3913" s="30">
        <v>240.70692040921443</v>
      </c>
    </row>
    <row r="3914" spans="1:77" x14ac:dyDescent="0.25">
      <c r="A3914" s="3" t="s">
        <v>308</v>
      </c>
      <c r="B3914" s="32">
        <v>34417</v>
      </c>
      <c r="V3914"/>
      <c r="BY3914" s="30">
        <v>255.27347572095991</v>
      </c>
    </row>
    <row r="3915" spans="1:77" x14ac:dyDescent="0.25">
      <c r="A3915" s="3" t="s">
        <v>308</v>
      </c>
      <c r="B3915" s="32">
        <v>34422</v>
      </c>
      <c r="V3915"/>
      <c r="BY3915" s="30">
        <v>239.41336027466249</v>
      </c>
    </row>
    <row r="3916" spans="1:77" x14ac:dyDescent="0.25">
      <c r="A3916" s="3" t="s">
        <v>308</v>
      </c>
      <c r="B3916" s="32">
        <v>34424</v>
      </c>
      <c r="V3916"/>
      <c r="BY3916" s="30">
        <v>259.93706613555958</v>
      </c>
    </row>
    <row r="3917" spans="1:77" x14ac:dyDescent="0.25">
      <c r="A3917" s="3" t="s">
        <v>308</v>
      </c>
      <c r="B3917" s="32">
        <v>34428</v>
      </c>
      <c r="V3917"/>
      <c r="BY3917" s="30">
        <v>231.49958603759822</v>
      </c>
    </row>
    <row r="3918" spans="1:77" x14ac:dyDescent="0.25">
      <c r="A3918" s="3" t="s">
        <v>308</v>
      </c>
      <c r="B3918" s="32">
        <v>34430</v>
      </c>
      <c r="V3918"/>
      <c r="BY3918" s="30">
        <v>252.0232918984953</v>
      </c>
    </row>
    <row r="3919" spans="1:77" x14ac:dyDescent="0.25">
      <c r="A3919" s="3" t="s">
        <v>308</v>
      </c>
      <c r="B3919" s="32">
        <v>34433</v>
      </c>
      <c r="V3919"/>
      <c r="BY3919" s="30">
        <v>231.5217315786723</v>
      </c>
    </row>
    <row r="3920" spans="1:77" x14ac:dyDescent="0.25">
      <c r="A3920" s="3" t="s">
        <v>308</v>
      </c>
      <c r="B3920" s="32">
        <v>34436</v>
      </c>
      <c r="V3920"/>
      <c r="BY3920" s="30">
        <v>250.72452104839559</v>
      </c>
    </row>
    <row r="3921" spans="1:77" x14ac:dyDescent="0.25">
      <c r="A3921" s="3" t="s">
        <v>308</v>
      </c>
      <c r="B3921" s="32">
        <v>34439</v>
      </c>
      <c r="V3921"/>
      <c r="BY3921" s="30">
        <v>230.88732696082081</v>
      </c>
    </row>
    <row r="3922" spans="1:77" x14ac:dyDescent="0.25">
      <c r="A3922" s="3" t="s">
        <v>308</v>
      </c>
      <c r="B3922" s="32">
        <v>34441</v>
      </c>
      <c r="V3922"/>
      <c r="BY3922" s="30">
        <v>256.70381713862218</v>
      </c>
    </row>
    <row r="3923" spans="1:77" x14ac:dyDescent="0.25">
      <c r="A3923" s="3" t="s">
        <v>308</v>
      </c>
      <c r="B3923" s="32">
        <v>34444</v>
      </c>
      <c r="V3923"/>
      <c r="BY3923" s="30">
        <v>231.57123337636921</v>
      </c>
    </row>
    <row r="3924" spans="1:77" x14ac:dyDescent="0.25">
      <c r="A3924" s="3" t="s">
        <v>308</v>
      </c>
      <c r="B3924" s="32">
        <v>34446</v>
      </c>
      <c r="V3924"/>
      <c r="BY3924" s="30">
        <v>262.020049675488</v>
      </c>
    </row>
    <row r="3925" spans="1:77" x14ac:dyDescent="0.25">
      <c r="A3925" s="3" t="s">
        <v>308</v>
      </c>
      <c r="B3925" s="32">
        <v>34450</v>
      </c>
      <c r="V3925"/>
      <c r="BY3925" s="30">
        <v>231.59598427521811</v>
      </c>
    </row>
    <row r="3926" spans="1:77" x14ac:dyDescent="0.25">
      <c r="A3926" s="3" t="s">
        <v>308</v>
      </c>
      <c r="B3926" s="32">
        <v>34452</v>
      </c>
      <c r="V3926"/>
      <c r="BY3926" s="30">
        <v>263.36962500217106</v>
      </c>
    </row>
    <row r="3927" spans="1:77" x14ac:dyDescent="0.25">
      <c r="A3927" s="3" t="s">
        <v>308</v>
      </c>
      <c r="B3927" s="32">
        <v>34455</v>
      </c>
      <c r="V3927"/>
      <c r="BY3927" s="30">
        <v>243.5298255568224</v>
      </c>
    </row>
    <row r="3928" spans="1:77" x14ac:dyDescent="0.25">
      <c r="A3928" s="3" t="s">
        <v>308</v>
      </c>
      <c r="B3928" s="32">
        <v>34457</v>
      </c>
      <c r="V3928"/>
      <c r="BY3928" s="30">
        <v>238.2448573132389</v>
      </c>
    </row>
    <row r="3929" spans="1:77" x14ac:dyDescent="0.25">
      <c r="A3929" s="3" t="s">
        <v>308</v>
      </c>
      <c r="B3929" s="32">
        <v>34459</v>
      </c>
      <c r="V3929"/>
      <c r="BY3929" s="30">
        <v>225.68051945044263</v>
      </c>
    </row>
    <row r="3930" spans="1:77" x14ac:dyDescent="0.25">
      <c r="A3930" s="3" t="s">
        <v>308</v>
      </c>
      <c r="B3930" s="32">
        <v>34461</v>
      </c>
      <c r="V3930"/>
      <c r="BY3930" s="30">
        <v>256.13063842844792</v>
      </c>
    </row>
    <row r="3931" spans="1:77" x14ac:dyDescent="0.25">
      <c r="A3931" s="3" t="s">
        <v>308</v>
      </c>
      <c r="B3931" s="32">
        <v>34465</v>
      </c>
      <c r="V3931"/>
      <c r="BY3931" s="30">
        <v>225.04481215370458</v>
      </c>
    </row>
    <row r="3932" spans="1:77" x14ac:dyDescent="0.25">
      <c r="A3932" s="3" t="s">
        <v>308</v>
      </c>
      <c r="B3932" s="32">
        <v>34467</v>
      </c>
      <c r="V3932"/>
      <c r="BY3932" s="30">
        <v>253.51095118717441</v>
      </c>
    </row>
    <row r="3933" spans="1:77" x14ac:dyDescent="0.25">
      <c r="A3933" s="3" t="s">
        <v>308</v>
      </c>
      <c r="B3933" s="32">
        <v>34471</v>
      </c>
      <c r="V3933"/>
      <c r="BY3933" s="30">
        <v>223.0868857869045</v>
      </c>
    </row>
    <row r="3934" spans="1:77" x14ac:dyDescent="0.25">
      <c r="A3934" s="3" t="s">
        <v>308</v>
      </c>
      <c r="B3934" s="32">
        <v>34473</v>
      </c>
      <c r="V3934"/>
      <c r="BY3934" s="30">
        <v>244.93150803897541</v>
      </c>
    </row>
    <row r="3935" spans="1:77" x14ac:dyDescent="0.25">
      <c r="A3935" s="3" t="s">
        <v>308</v>
      </c>
      <c r="B3935" s="32">
        <v>34475</v>
      </c>
      <c r="V3935"/>
      <c r="BY3935" s="30">
        <v>229.06097116158423</v>
      </c>
    </row>
    <row r="3936" spans="1:77" x14ac:dyDescent="0.25">
      <c r="A3936" s="3" t="s">
        <v>308</v>
      </c>
      <c r="B3936" s="32">
        <v>34481</v>
      </c>
      <c r="V3936"/>
      <c r="BY3936" s="30">
        <v>224.45339593911481</v>
      </c>
    </row>
    <row r="3937" spans="1:77" x14ac:dyDescent="0.25">
      <c r="A3937" s="3" t="s">
        <v>307</v>
      </c>
      <c r="B3937" s="32">
        <v>34312</v>
      </c>
      <c r="V3937"/>
      <c r="BY3937" s="30">
        <v>224.36872181147609</v>
      </c>
    </row>
    <row r="3938" spans="1:77" x14ac:dyDescent="0.25">
      <c r="A3938" s="3" t="s">
        <v>307</v>
      </c>
      <c r="B3938" s="32">
        <v>34318</v>
      </c>
      <c r="V3938"/>
      <c r="BY3938" s="30">
        <v>239.6152755021096</v>
      </c>
    </row>
    <row r="3939" spans="1:77" x14ac:dyDescent="0.25">
      <c r="A3939" s="3" t="s">
        <v>307</v>
      </c>
      <c r="B3939" s="32">
        <v>34323</v>
      </c>
      <c r="V3939"/>
      <c r="BY3939" s="30">
        <v>255.51968203055787</v>
      </c>
    </row>
    <row r="3940" spans="1:77" x14ac:dyDescent="0.25">
      <c r="A3940" s="3" t="s">
        <v>307</v>
      </c>
      <c r="B3940" s="32">
        <v>34338</v>
      </c>
      <c r="V3940"/>
      <c r="BY3940" s="30">
        <v>239.04339947082269</v>
      </c>
    </row>
    <row r="3941" spans="1:77" x14ac:dyDescent="0.25">
      <c r="A3941" s="3" t="s">
        <v>307</v>
      </c>
      <c r="B3941" s="32">
        <v>34345</v>
      </c>
      <c r="V3941"/>
      <c r="BY3941" s="30">
        <v>233.11751321495339</v>
      </c>
    </row>
    <row r="3942" spans="1:77" x14ac:dyDescent="0.25">
      <c r="A3942" s="3" t="s">
        <v>307</v>
      </c>
      <c r="B3942" s="32">
        <v>34353</v>
      </c>
      <c r="V3942"/>
      <c r="BY3942" s="30">
        <v>222.56581423220101</v>
      </c>
    </row>
    <row r="3943" spans="1:77" x14ac:dyDescent="0.25">
      <c r="A3943" s="3" t="s">
        <v>307</v>
      </c>
      <c r="B3943" s="32">
        <v>34357</v>
      </c>
      <c r="V3943"/>
      <c r="BY3943" s="30">
        <v>219.9357055598328</v>
      </c>
    </row>
    <row r="3944" spans="1:77" x14ac:dyDescent="0.25">
      <c r="A3944" s="3" t="s">
        <v>307</v>
      </c>
      <c r="B3944" s="32">
        <v>34361</v>
      </c>
      <c r="V3944"/>
      <c r="BY3944" s="30">
        <v>217.30429420857899</v>
      </c>
    </row>
    <row r="3945" spans="1:77" x14ac:dyDescent="0.25">
      <c r="A3945" s="3" t="s">
        <v>307</v>
      </c>
      <c r="B3945" s="32">
        <v>34366</v>
      </c>
      <c r="V3945"/>
      <c r="BY3945" s="30">
        <v>212.6954163072231</v>
      </c>
    </row>
    <row r="3946" spans="1:77" x14ac:dyDescent="0.25">
      <c r="A3946" s="3" t="s">
        <v>307</v>
      </c>
      <c r="B3946" s="32">
        <v>34368</v>
      </c>
      <c r="V3946"/>
      <c r="BY3946" s="30">
        <v>208.7326671337008</v>
      </c>
    </row>
    <row r="3947" spans="1:77" x14ac:dyDescent="0.25">
      <c r="A3947" s="3" t="s">
        <v>307</v>
      </c>
      <c r="B3947" s="32">
        <v>34370</v>
      </c>
      <c r="V3947"/>
      <c r="BY3947" s="30">
        <v>227.9328512456502</v>
      </c>
    </row>
    <row r="3948" spans="1:77" x14ac:dyDescent="0.25">
      <c r="A3948" s="3" t="s">
        <v>307</v>
      </c>
      <c r="B3948" s="32">
        <v>34376</v>
      </c>
      <c r="V3948"/>
      <c r="BY3948" s="30">
        <v>247.14997018312769</v>
      </c>
    </row>
    <row r="3949" spans="1:77" x14ac:dyDescent="0.25">
      <c r="A3949" s="3" t="s">
        <v>307</v>
      </c>
      <c r="B3949" s="32">
        <v>34381</v>
      </c>
      <c r="V3949"/>
      <c r="BY3949" s="30">
        <v>236.5852444115076</v>
      </c>
    </row>
    <row r="3950" spans="1:77" x14ac:dyDescent="0.25">
      <c r="A3950" s="3" t="s">
        <v>307</v>
      </c>
      <c r="B3950" s="32">
        <v>34388</v>
      </c>
      <c r="V3950"/>
      <c r="BY3950" s="30">
        <v>220.07118416405578</v>
      </c>
    </row>
    <row r="3951" spans="1:77" x14ac:dyDescent="0.25">
      <c r="A3951" s="3" t="s">
        <v>307</v>
      </c>
      <c r="B3951" s="32">
        <v>34390</v>
      </c>
      <c r="V3951"/>
      <c r="BY3951" s="30">
        <v>216.1123430271939</v>
      </c>
    </row>
    <row r="3952" spans="1:77" x14ac:dyDescent="0.25">
      <c r="A3952" s="3" t="s">
        <v>307</v>
      </c>
      <c r="B3952" s="32">
        <v>34395</v>
      </c>
      <c r="V3952"/>
      <c r="BY3952" s="30">
        <v>206.8672309678611</v>
      </c>
    </row>
    <row r="3953" spans="1:77" x14ac:dyDescent="0.25">
      <c r="A3953" s="3" t="s">
        <v>307</v>
      </c>
      <c r="B3953" s="32">
        <v>34397</v>
      </c>
      <c r="V3953"/>
      <c r="BY3953" s="30">
        <v>200.9231072075772</v>
      </c>
    </row>
    <row r="3954" spans="1:77" x14ac:dyDescent="0.25">
      <c r="A3954" s="3" t="s">
        <v>307</v>
      </c>
      <c r="B3954" s="32">
        <v>34400</v>
      </c>
      <c r="V3954"/>
      <c r="BY3954" s="30">
        <v>199.60870421083678</v>
      </c>
    </row>
    <row r="3955" spans="1:77" x14ac:dyDescent="0.25">
      <c r="A3955" s="3" t="s">
        <v>307</v>
      </c>
      <c r="B3955" s="32">
        <v>34404</v>
      </c>
      <c r="V3955"/>
      <c r="BY3955" s="30">
        <v>193.0093329705129</v>
      </c>
    </row>
    <row r="3956" spans="1:77" x14ac:dyDescent="0.25">
      <c r="A3956" s="3" t="s">
        <v>307</v>
      </c>
      <c r="B3956" s="32">
        <v>34408</v>
      </c>
      <c r="V3956"/>
      <c r="BY3956" s="30">
        <v>183.09985467893281</v>
      </c>
    </row>
    <row r="3957" spans="1:77" x14ac:dyDescent="0.25">
      <c r="A3957" s="3" t="s">
        <v>307</v>
      </c>
      <c r="B3957" s="32">
        <v>34410</v>
      </c>
      <c r="V3957"/>
      <c r="BY3957" s="30">
        <v>175.16784293745391</v>
      </c>
    </row>
    <row r="3958" spans="1:77" x14ac:dyDescent="0.25">
      <c r="A3958" s="3" t="s">
        <v>307</v>
      </c>
      <c r="B3958" s="32">
        <v>34411</v>
      </c>
      <c r="V3958"/>
      <c r="BY3958" s="30">
        <v>200.9843331152544</v>
      </c>
    </row>
    <row r="3959" spans="1:77" x14ac:dyDescent="0.25">
      <c r="A3959" s="3" t="s">
        <v>307</v>
      </c>
      <c r="B3959" s="32">
        <v>34415</v>
      </c>
      <c r="V3959"/>
      <c r="BY3959" s="30">
        <v>194.38235651715749</v>
      </c>
    </row>
    <row r="3960" spans="1:77" x14ac:dyDescent="0.25">
      <c r="A3960" s="3" t="s">
        <v>307</v>
      </c>
      <c r="B3960" s="32">
        <v>34417</v>
      </c>
      <c r="V3960"/>
      <c r="BY3960" s="30">
        <v>184.46375947337009</v>
      </c>
    </row>
    <row r="3961" spans="1:77" x14ac:dyDescent="0.25">
      <c r="A3961" s="3" t="s">
        <v>307</v>
      </c>
      <c r="B3961" s="32">
        <v>34421</v>
      </c>
      <c r="V3961"/>
      <c r="BY3961" s="30">
        <v>178.5287544652935</v>
      </c>
    </row>
    <row r="3962" spans="1:77" x14ac:dyDescent="0.25">
      <c r="A3962" s="3" t="s">
        <v>307</v>
      </c>
      <c r="B3962" s="32">
        <v>34424</v>
      </c>
      <c r="V3962"/>
      <c r="BY3962" s="30">
        <v>206.3331326242899</v>
      </c>
    </row>
    <row r="3963" spans="1:77" x14ac:dyDescent="0.25">
      <c r="A3963" s="3" t="s">
        <v>307</v>
      </c>
      <c r="B3963" s="32">
        <v>34428</v>
      </c>
      <c r="V3963"/>
      <c r="BY3963" s="30">
        <v>177.2325889729677</v>
      </c>
    </row>
    <row r="3964" spans="1:77" x14ac:dyDescent="0.25">
      <c r="A3964" s="3" t="s">
        <v>307</v>
      </c>
      <c r="B3964" s="32">
        <v>34430</v>
      </c>
      <c r="V3964"/>
      <c r="BY3964" s="30">
        <v>171.9489234082707</v>
      </c>
    </row>
    <row r="3965" spans="1:77" x14ac:dyDescent="0.25">
      <c r="A3965" s="3" t="s">
        <v>307</v>
      </c>
      <c r="B3965" s="32">
        <v>34433</v>
      </c>
      <c r="V3965"/>
      <c r="BY3965" s="30">
        <v>160.71071265219598</v>
      </c>
    </row>
    <row r="3966" spans="1:77" x14ac:dyDescent="0.25">
      <c r="A3966" s="3" t="s">
        <v>307</v>
      </c>
      <c r="B3966" s="32">
        <v>34436</v>
      </c>
      <c r="V3966"/>
      <c r="BY3966" s="30">
        <v>207.7087615287075</v>
      </c>
    </row>
    <row r="3967" spans="1:77" x14ac:dyDescent="0.25">
      <c r="A3967" s="3" t="s">
        <v>307</v>
      </c>
      <c r="B3967" s="32">
        <v>34439</v>
      </c>
      <c r="V3967"/>
      <c r="BY3967" s="30">
        <v>188.53072295783312</v>
      </c>
    </row>
    <row r="3968" spans="1:77" x14ac:dyDescent="0.25">
      <c r="A3968" s="3" t="s">
        <v>307</v>
      </c>
      <c r="B3968" s="32">
        <v>34441</v>
      </c>
      <c r="V3968"/>
      <c r="BY3968" s="30">
        <v>172.6588834015545</v>
      </c>
    </row>
    <row r="3969" spans="1:77" x14ac:dyDescent="0.25">
      <c r="A3969" s="3" t="s">
        <v>307</v>
      </c>
      <c r="B3969" s="32">
        <v>34444</v>
      </c>
      <c r="V3969"/>
      <c r="BY3969" s="30">
        <v>156.78964920304981</v>
      </c>
    </row>
    <row r="3970" spans="1:77" x14ac:dyDescent="0.25">
      <c r="A3970" s="3" t="s">
        <v>307</v>
      </c>
      <c r="B3970" s="32">
        <v>34446</v>
      </c>
      <c r="V3970"/>
      <c r="BY3970" s="30">
        <v>203.7824873640144</v>
      </c>
    </row>
    <row r="3971" spans="1:77" x14ac:dyDescent="0.25">
      <c r="A3971" s="3" t="s">
        <v>307</v>
      </c>
      <c r="B3971" s="32">
        <v>34449</v>
      </c>
      <c r="V3971"/>
      <c r="BY3971" s="30">
        <v>177.99074808506191</v>
      </c>
    </row>
    <row r="3972" spans="1:77" x14ac:dyDescent="0.25">
      <c r="A3972" s="3" t="s">
        <v>307</v>
      </c>
      <c r="B3972" s="32">
        <v>34452</v>
      </c>
      <c r="V3972"/>
      <c r="BY3972" s="30">
        <v>174.69106246489952</v>
      </c>
    </row>
    <row r="3973" spans="1:77" x14ac:dyDescent="0.25">
      <c r="A3973" s="3" t="s">
        <v>307</v>
      </c>
      <c r="B3973" s="32">
        <v>34455</v>
      </c>
      <c r="V3973"/>
      <c r="BY3973" s="30">
        <v>159.4848918197556</v>
      </c>
    </row>
    <row r="3974" spans="1:77" x14ac:dyDescent="0.25">
      <c r="A3974" s="3" t="s">
        <v>307</v>
      </c>
      <c r="B3974" s="32">
        <v>34457</v>
      </c>
      <c r="V3974"/>
      <c r="BY3974" s="30">
        <v>156.84566439518008</v>
      </c>
    </row>
    <row r="3975" spans="1:77" x14ac:dyDescent="0.25">
      <c r="A3975" s="3" t="s">
        <v>307</v>
      </c>
      <c r="B3975" s="32">
        <v>34459</v>
      </c>
      <c r="V3975"/>
      <c r="BY3975" s="30">
        <v>150.23717440264889</v>
      </c>
    </row>
    <row r="3976" spans="1:77" x14ac:dyDescent="0.25">
      <c r="A3976" s="3" t="s">
        <v>307</v>
      </c>
      <c r="B3976" s="32">
        <v>34461</v>
      </c>
      <c r="V3976"/>
      <c r="BY3976" s="30">
        <v>224.3648137748157</v>
      </c>
    </row>
    <row r="3977" spans="1:77" x14ac:dyDescent="0.25">
      <c r="A3977" s="3" t="s">
        <v>307</v>
      </c>
      <c r="B3977" s="32">
        <v>34464</v>
      </c>
      <c r="V3977"/>
      <c r="BY3977" s="30">
        <v>204.5276196872409</v>
      </c>
    </row>
    <row r="3978" spans="1:77" x14ac:dyDescent="0.25">
      <c r="A3978" s="3" t="s">
        <v>307</v>
      </c>
      <c r="B3978" s="32">
        <v>34467</v>
      </c>
      <c r="V3978"/>
      <c r="BY3978" s="30">
        <v>195.27338887570082</v>
      </c>
    </row>
    <row r="3979" spans="1:77" x14ac:dyDescent="0.25">
      <c r="A3979" s="3" t="s">
        <v>307</v>
      </c>
      <c r="B3979" s="32">
        <v>34471</v>
      </c>
      <c r="V3979"/>
      <c r="BY3979" s="30">
        <v>186.02567145859499</v>
      </c>
    </row>
    <row r="3980" spans="1:77" x14ac:dyDescent="0.25">
      <c r="A3980" s="3" t="s">
        <v>307</v>
      </c>
      <c r="B3980" s="32">
        <v>34473</v>
      </c>
      <c r="V3980"/>
      <c r="BY3980" s="30">
        <v>183.3877467129069</v>
      </c>
    </row>
    <row r="3981" spans="1:77" x14ac:dyDescent="0.25">
      <c r="A3981" s="3" t="s">
        <v>307</v>
      </c>
      <c r="B3981" s="32">
        <v>34475</v>
      </c>
      <c r="V3981"/>
      <c r="BY3981" s="30">
        <v>180.74982196721882</v>
      </c>
    </row>
    <row r="3982" spans="1:77" x14ac:dyDescent="0.25">
      <c r="A3982" s="3" t="s">
        <v>307</v>
      </c>
      <c r="B3982" s="32">
        <v>34481</v>
      </c>
      <c r="V3982"/>
      <c r="BY3982" s="30">
        <v>193.3493321599569</v>
      </c>
    </row>
    <row r="3983" spans="1:77" x14ac:dyDescent="0.25">
      <c r="A3983" s="3" t="s">
        <v>309</v>
      </c>
      <c r="B3983" s="32">
        <v>34311</v>
      </c>
      <c r="V3983"/>
      <c r="BY3983" s="30">
        <v>233.6307686963361</v>
      </c>
    </row>
    <row r="3984" spans="1:77" x14ac:dyDescent="0.25">
      <c r="A3984" s="3" t="s">
        <v>309</v>
      </c>
      <c r="B3984" s="32">
        <v>34318</v>
      </c>
      <c r="V3984"/>
      <c r="BY3984" s="30">
        <v>249.54299129810431</v>
      </c>
    </row>
    <row r="3985" spans="1:77" x14ac:dyDescent="0.25">
      <c r="A3985" s="3" t="s">
        <v>309</v>
      </c>
      <c r="B3985" s="32">
        <v>34323</v>
      </c>
      <c r="V3985"/>
      <c r="BY3985" s="30">
        <v>263.46081252424409</v>
      </c>
    </row>
    <row r="3986" spans="1:77" x14ac:dyDescent="0.25">
      <c r="A3986" s="3" t="s">
        <v>309</v>
      </c>
      <c r="B3986" s="32">
        <v>34338</v>
      </c>
      <c r="V3986"/>
      <c r="BY3986" s="30">
        <v>245.6610082155612</v>
      </c>
    </row>
    <row r="3987" spans="1:77" x14ac:dyDescent="0.25">
      <c r="A3987" s="3" t="s">
        <v>309</v>
      </c>
      <c r="B3987" s="32">
        <v>34345</v>
      </c>
      <c r="V3987"/>
      <c r="BY3987" s="30">
        <v>240.39948819193918</v>
      </c>
    </row>
    <row r="3988" spans="1:77" x14ac:dyDescent="0.25">
      <c r="A3988" s="3" t="s">
        <v>309</v>
      </c>
      <c r="B3988" s="32">
        <v>34352</v>
      </c>
      <c r="V3988"/>
      <c r="BY3988" s="30">
        <v>232.48831931264792</v>
      </c>
    </row>
    <row r="3989" spans="1:77" x14ac:dyDescent="0.25">
      <c r="A3989" s="3" t="s">
        <v>309</v>
      </c>
      <c r="B3989" s="32">
        <v>34357</v>
      </c>
      <c r="V3989"/>
      <c r="BY3989" s="30">
        <v>249.71494491115649</v>
      </c>
    </row>
    <row r="3990" spans="1:77" x14ac:dyDescent="0.25">
      <c r="A3990" s="3" t="s">
        <v>309</v>
      </c>
      <c r="B3990" s="32">
        <v>34361</v>
      </c>
      <c r="V3990"/>
      <c r="BY3990" s="30">
        <v>240.46853017293722</v>
      </c>
    </row>
    <row r="3991" spans="1:77" x14ac:dyDescent="0.25">
      <c r="A3991" s="3" t="s">
        <v>309</v>
      </c>
      <c r="B3991" s="32">
        <v>34366</v>
      </c>
      <c r="V3991"/>
      <c r="BY3991" s="30">
        <v>233.8717642903872</v>
      </c>
    </row>
    <row r="3992" spans="1:77" x14ac:dyDescent="0.25">
      <c r="A3992" s="3" t="s">
        <v>309</v>
      </c>
      <c r="B3992" s="32">
        <v>34368</v>
      </c>
      <c r="V3992"/>
      <c r="BY3992" s="30">
        <v>228.5867960468037</v>
      </c>
    </row>
    <row r="3993" spans="1:77" x14ac:dyDescent="0.25">
      <c r="A3993" s="3" t="s">
        <v>309</v>
      </c>
      <c r="B3993" s="32">
        <v>34370</v>
      </c>
      <c r="V3993"/>
      <c r="BY3993" s="30">
        <v>249.77226278217418</v>
      </c>
    </row>
    <row r="3994" spans="1:77" x14ac:dyDescent="0.25">
      <c r="A3994" s="3" t="s">
        <v>309</v>
      </c>
      <c r="B3994" s="32">
        <v>34376</v>
      </c>
      <c r="V3994"/>
      <c r="BY3994" s="30">
        <v>269.65114259412513</v>
      </c>
    </row>
    <row r="3995" spans="1:77" x14ac:dyDescent="0.25">
      <c r="A3995" s="3" t="s">
        <v>309</v>
      </c>
      <c r="B3995" s="32">
        <v>34381</v>
      </c>
      <c r="V3995"/>
      <c r="BY3995" s="30">
        <v>259.08641682250499</v>
      </c>
    </row>
    <row r="3996" spans="1:77" x14ac:dyDescent="0.25">
      <c r="A3996" s="3" t="s">
        <v>309</v>
      </c>
      <c r="B3996" s="32">
        <v>34387</v>
      </c>
      <c r="V3996"/>
      <c r="BY3996" s="30">
        <v>236.61390334701599</v>
      </c>
    </row>
    <row r="3997" spans="1:77" x14ac:dyDescent="0.25">
      <c r="A3997" s="3" t="s">
        <v>309</v>
      </c>
      <c r="B3997" s="32">
        <v>34391</v>
      </c>
      <c r="V3997"/>
      <c r="BY3997" s="30">
        <v>266.40877484498043</v>
      </c>
    </row>
    <row r="3998" spans="1:77" x14ac:dyDescent="0.25">
      <c r="A3998" s="3" t="s">
        <v>309</v>
      </c>
      <c r="B3998" s="32">
        <v>34395</v>
      </c>
      <c r="V3998"/>
      <c r="BY3998" s="30">
        <v>249.88168780866181</v>
      </c>
    </row>
    <row r="3999" spans="1:77" x14ac:dyDescent="0.25">
      <c r="A3999" s="3" t="s">
        <v>309</v>
      </c>
      <c r="B3999" s="32">
        <v>34397</v>
      </c>
      <c r="V3999"/>
      <c r="BY3999" s="30">
        <v>241.29052055048251</v>
      </c>
    </row>
    <row r="4000" spans="1:77" x14ac:dyDescent="0.25">
      <c r="A4000" s="3" t="s">
        <v>309</v>
      </c>
      <c r="B4000" s="32">
        <v>34399</v>
      </c>
      <c r="V4000"/>
      <c r="BY4000" s="30">
        <v>267.77007428164472</v>
      </c>
    </row>
    <row r="4001" spans="1:77" x14ac:dyDescent="0.25">
      <c r="A4001" s="3" t="s">
        <v>309</v>
      </c>
      <c r="B4001" s="32">
        <v>34404</v>
      </c>
      <c r="V4001"/>
      <c r="BY4001" s="30">
        <v>257.20013779447771</v>
      </c>
    </row>
    <row r="4002" spans="1:77" x14ac:dyDescent="0.25">
      <c r="A4002" s="3" t="s">
        <v>309</v>
      </c>
      <c r="B4002" s="32">
        <v>34408</v>
      </c>
      <c r="V4002"/>
      <c r="BY4002" s="30">
        <v>243.3226996138275</v>
      </c>
    </row>
    <row r="4003" spans="1:77" x14ac:dyDescent="0.25">
      <c r="A4003" s="3" t="s">
        <v>309</v>
      </c>
      <c r="B4003" s="32">
        <v>34409</v>
      </c>
      <c r="V4003"/>
      <c r="BY4003" s="30">
        <v>230.75445371437169</v>
      </c>
    </row>
    <row r="4004" spans="1:77" x14ac:dyDescent="0.25">
      <c r="A4004" s="3" t="s">
        <v>309</v>
      </c>
      <c r="B4004" s="32">
        <v>34412</v>
      </c>
      <c r="V4004"/>
      <c r="BY4004" s="30">
        <v>262.52939712021123</v>
      </c>
    </row>
    <row r="4005" spans="1:77" x14ac:dyDescent="0.25">
      <c r="A4005" s="3" t="s">
        <v>309</v>
      </c>
      <c r="B4005" s="32">
        <v>34415</v>
      </c>
      <c r="V4005"/>
      <c r="BY4005" s="30">
        <v>254.6038987731657</v>
      </c>
    </row>
    <row r="4006" spans="1:77" x14ac:dyDescent="0.25">
      <c r="A4006" s="3" t="s">
        <v>309</v>
      </c>
      <c r="B4006" s="32">
        <v>34417</v>
      </c>
      <c r="V4006"/>
      <c r="BY4006" s="30">
        <v>264.53812796359381</v>
      </c>
    </row>
    <row r="4007" spans="1:77" x14ac:dyDescent="0.25">
      <c r="A4007" s="3" t="s">
        <v>309</v>
      </c>
      <c r="B4007" s="32">
        <v>34422</v>
      </c>
      <c r="V4007"/>
      <c r="BY4007" s="30">
        <v>254.63255770867411</v>
      </c>
    </row>
    <row r="4008" spans="1:77" x14ac:dyDescent="0.25">
      <c r="A4008" s="3" t="s">
        <v>309</v>
      </c>
      <c r="B4008" s="32">
        <v>34424</v>
      </c>
      <c r="V4008"/>
      <c r="BY4008" s="30">
        <v>266.5533722014107</v>
      </c>
    </row>
    <row r="4009" spans="1:77" x14ac:dyDescent="0.25">
      <c r="A4009" s="3" t="s">
        <v>309</v>
      </c>
      <c r="B4009" s="32">
        <v>34428</v>
      </c>
      <c r="V4009"/>
      <c r="BY4009" s="30">
        <v>241.42339379693249</v>
      </c>
    </row>
    <row r="4010" spans="1:77" x14ac:dyDescent="0.25">
      <c r="A4010" s="3" t="s">
        <v>309</v>
      </c>
      <c r="B4010" s="32">
        <v>34429</v>
      </c>
      <c r="V4010"/>
      <c r="BY4010" s="30">
        <v>262.60755785341649</v>
      </c>
    </row>
    <row r="4011" spans="1:77" x14ac:dyDescent="0.25">
      <c r="A4011" s="3" t="s">
        <v>309</v>
      </c>
      <c r="B4011" s="32">
        <v>34433</v>
      </c>
      <c r="V4011"/>
      <c r="BY4011" s="30">
        <v>244.0925828359029</v>
      </c>
    </row>
    <row r="4012" spans="1:77" x14ac:dyDescent="0.25">
      <c r="A4012" s="3" t="s">
        <v>309</v>
      </c>
      <c r="B4012" s="32">
        <v>34436</v>
      </c>
      <c r="V4012"/>
      <c r="BY4012" s="30">
        <v>265.28326028682034</v>
      </c>
    </row>
    <row r="4013" spans="1:77" x14ac:dyDescent="0.25">
      <c r="A4013" s="3" t="s">
        <v>309</v>
      </c>
      <c r="B4013" s="32">
        <v>34439</v>
      </c>
      <c r="V4013"/>
      <c r="BY4013" s="30">
        <v>248.75226521384133</v>
      </c>
    </row>
    <row r="4014" spans="1:77" x14ac:dyDescent="0.25">
      <c r="A4014" s="3" t="s">
        <v>309</v>
      </c>
      <c r="B4014" s="32">
        <v>34440</v>
      </c>
      <c r="V4014"/>
      <c r="BY4014" s="30">
        <v>272.58347276822161</v>
      </c>
    </row>
    <row r="4015" spans="1:77" x14ac:dyDescent="0.25">
      <c r="A4015" s="3" t="s">
        <v>309</v>
      </c>
      <c r="B4015" s="32">
        <v>34444</v>
      </c>
      <c r="V4015"/>
      <c r="BY4015" s="30">
        <v>251.4227569316991</v>
      </c>
    </row>
    <row r="4016" spans="1:77" x14ac:dyDescent="0.25">
      <c r="A4016" s="3" t="s">
        <v>309</v>
      </c>
      <c r="B4016" s="32">
        <v>34445</v>
      </c>
      <c r="V4016"/>
      <c r="BY4016" s="30">
        <v>273.92914005824338</v>
      </c>
    </row>
    <row r="4017" spans="1:77" x14ac:dyDescent="0.25">
      <c r="A4017" s="3" t="s">
        <v>309</v>
      </c>
      <c r="B4017" s="32">
        <v>34450</v>
      </c>
      <c r="V4017"/>
      <c r="BY4017" s="30">
        <v>250.12528876048592</v>
      </c>
    </row>
    <row r="4018" spans="1:77" x14ac:dyDescent="0.25">
      <c r="A4018" s="3" t="s">
        <v>309</v>
      </c>
      <c r="B4018" s="32">
        <v>34451</v>
      </c>
      <c r="V4018"/>
      <c r="BY4018" s="30">
        <v>273.95519363597884</v>
      </c>
    </row>
    <row r="4019" spans="1:77" x14ac:dyDescent="0.25">
      <c r="A4019" s="3" t="s">
        <v>309</v>
      </c>
      <c r="B4019" s="32">
        <v>34455</v>
      </c>
      <c r="V4019"/>
      <c r="BY4019" s="30">
        <v>255.4402186184652</v>
      </c>
    </row>
    <row r="4020" spans="1:77" x14ac:dyDescent="0.25">
      <c r="A4020" s="3" t="s">
        <v>309</v>
      </c>
      <c r="B4020" s="32">
        <v>34456</v>
      </c>
      <c r="V4020"/>
      <c r="BY4020" s="30">
        <v>252.13923031941633</v>
      </c>
    </row>
    <row r="4021" spans="1:77" x14ac:dyDescent="0.25">
      <c r="A4021" s="3" t="s">
        <v>309</v>
      </c>
      <c r="B4021" s="32">
        <v>34458</v>
      </c>
      <c r="V4021"/>
      <c r="BY4021" s="30">
        <v>238.24876534989932</v>
      </c>
    </row>
    <row r="4022" spans="1:77" x14ac:dyDescent="0.25">
      <c r="A4022" s="3" t="s">
        <v>309</v>
      </c>
      <c r="B4022" s="32">
        <v>34461</v>
      </c>
      <c r="V4022"/>
      <c r="BY4022" s="30">
        <v>266.71750974114303</v>
      </c>
    </row>
    <row r="4023" spans="1:77" x14ac:dyDescent="0.25">
      <c r="A4023" s="3" t="s">
        <v>309</v>
      </c>
      <c r="B4023" s="32">
        <v>34465</v>
      </c>
      <c r="V4023"/>
      <c r="BY4023" s="30">
        <v>238.27872696429421</v>
      </c>
    </row>
    <row r="4024" spans="1:77" x14ac:dyDescent="0.25">
      <c r="A4024" s="3" t="s">
        <v>309</v>
      </c>
      <c r="B4024" s="32">
        <v>34466</v>
      </c>
      <c r="V4024"/>
      <c r="BY4024" s="30">
        <v>268.06578238893871</v>
      </c>
    </row>
    <row r="4025" spans="1:77" x14ac:dyDescent="0.25">
      <c r="A4025" s="3" t="s">
        <v>309</v>
      </c>
      <c r="B4025" s="32">
        <v>34471</v>
      </c>
      <c r="V4025"/>
      <c r="BY4025" s="30">
        <v>242.93840934223351</v>
      </c>
    </row>
    <row r="4026" spans="1:77" x14ac:dyDescent="0.25">
      <c r="A4026" s="3" t="s">
        <v>309</v>
      </c>
      <c r="B4026" s="32">
        <v>34472</v>
      </c>
      <c r="V4026"/>
      <c r="BY4026" s="30">
        <v>262.13598809640899</v>
      </c>
    </row>
    <row r="4027" spans="1:77" x14ac:dyDescent="0.25">
      <c r="A4027" s="3" t="s">
        <v>309</v>
      </c>
      <c r="B4027" s="32">
        <v>34475</v>
      </c>
      <c r="V4027"/>
      <c r="BY4027" s="30">
        <v>250.23471378697351</v>
      </c>
    </row>
    <row r="4028" spans="1:77" x14ac:dyDescent="0.25">
      <c r="A4028" s="3" t="s">
        <v>309</v>
      </c>
      <c r="B4028" s="32">
        <v>34480</v>
      </c>
      <c r="V4028"/>
      <c r="BY4028" s="30">
        <v>252.24474730924442</v>
      </c>
    </row>
    <row r="4029" spans="1:77" x14ac:dyDescent="0.25">
      <c r="A4029" s="10" t="s">
        <v>972</v>
      </c>
      <c r="B4029" s="35">
        <v>40710</v>
      </c>
      <c r="C4029" t="s">
        <v>966</v>
      </c>
      <c r="E4029" s="10"/>
      <c r="F4029" s="10"/>
      <c r="G4029" s="10"/>
      <c r="H4029" s="10"/>
      <c r="I4029" s="10"/>
      <c r="J4029" s="10"/>
      <c r="K4029" s="10"/>
      <c r="L4029" s="10"/>
      <c r="M4029" s="10"/>
      <c r="AU4029" s="14">
        <v>14</v>
      </c>
      <c r="BF4029" s="14">
        <v>4.2</v>
      </c>
    </row>
    <row r="4030" spans="1:77" x14ac:dyDescent="0.25">
      <c r="A4030" s="10" t="s">
        <v>972</v>
      </c>
      <c r="B4030" s="35">
        <v>40723</v>
      </c>
      <c r="C4030" t="s">
        <v>966</v>
      </c>
      <c r="E4030" s="10"/>
      <c r="F4030" s="10"/>
      <c r="G4030" s="10"/>
      <c r="H4030" s="10"/>
      <c r="I4030" s="10"/>
      <c r="J4030" s="10"/>
      <c r="K4030" s="10"/>
      <c r="L4030" s="10"/>
      <c r="M4030" s="10"/>
      <c r="AU4030" s="14">
        <v>31</v>
      </c>
      <c r="BF4030" s="14">
        <v>5.9</v>
      </c>
    </row>
    <row r="4031" spans="1:77" x14ac:dyDescent="0.25">
      <c r="A4031" s="10" t="s">
        <v>972</v>
      </c>
      <c r="B4031" s="35">
        <v>40730</v>
      </c>
      <c r="C4031" t="s">
        <v>966</v>
      </c>
      <c r="E4031" s="10"/>
      <c r="F4031" s="10"/>
      <c r="G4031" s="10"/>
      <c r="H4031" s="10"/>
      <c r="I4031" s="10"/>
      <c r="J4031" s="10"/>
      <c r="K4031" s="10"/>
      <c r="L4031" s="10"/>
      <c r="M4031" s="10"/>
      <c r="AU4031" s="14">
        <v>32</v>
      </c>
      <c r="BF4031" s="14">
        <v>6.8</v>
      </c>
    </row>
    <row r="4032" spans="1:77" x14ac:dyDescent="0.25">
      <c r="A4032" s="10" t="s">
        <v>972</v>
      </c>
      <c r="B4032" s="35">
        <v>40737</v>
      </c>
      <c r="C4032" t="s">
        <v>966</v>
      </c>
      <c r="E4032" s="10"/>
      <c r="F4032" s="10"/>
      <c r="G4032" s="10"/>
      <c r="H4032" s="10"/>
      <c r="I4032" s="10"/>
      <c r="J4032" s="10"/>
      <c r="K4032" s="10"/>
      <c r="L4032" s="10"/>
      <c r="M4032" s="10"/>
      <c r="AU4032" s="14">
        <v>32</v>
      </c>
      <c r="BF4032" s="14">
        <v>7.7</v>
      </c>
    </row>
    <row r="4033" spans="1:58" x14ac:dyDescent="0.25">
      <c r="A4033" s="10" t="s">
        <v>972</v>
      </c>
      <c r="B4033" s="35">
        <v>40752</v>
      </c>
      <c r="C4033" t="s">
        <v>966</v>
      </c>
      <c r="E4033" s="10"/>
      <c r="F4033" s="10"/>
      <c r="G4033" s="10"/>
      <c r="H4033" s="10"/>
      <c r="I4033" s="10"/>
      <c r="J4033" s="10"/>
      <c r="K4033" s="10"/>
      <c r="L4033" s="10"/>
      <c r="M4033" s="10"/>
      <c r="AU4033" s="14">
        <v>49</v>
      </c>
      <c r="BF4033" s="14">
        <v>8.8000000000000007</v>
      </c>
    </row>
    <row r="4034" spans="1:58" x14ac:dyDescent="0.25">
      <c r="A4034" s="10" t="s">
        <v>972</v>
      </c>
      <c r="B4034" s="35">
        <v>40759</v>
      </c>
      <c r="C4034" t="s">
        <v>966</v>
      </c>
      <c r="E4034" s="10"/>
      <c r="F4034" s="10"/>
      <c r="G4034" s="10"/>
      <c r="H4034" s="10"/>
      <c r="I4034" s="10"/>
      <c r="J4034" s="10"/>
      <c r="K4034" s="10"/>
      <c r="L4034" s="10"/>
      <c r="M4034" s="10"/>
      <c r="AU4034" s="14">
        <v>47</v>
      </c>
      <c r="BF4034" s="14"/>
    </row>
    <row r="4035" spans="1:58" x14ac:dyDescent="0.25">
      <c r="A4035" s="10" t="s">
        <v>972</v>
      </c>
      <c r="B4035" s="35">
        <v>40765</v>
      </c>
      <c r="C4035" t="s">
        <v>966</v>
      </c>
      <c r="AU4035" s="14">
        <v>60</v>
      </c>
      <c r="BF4035" s="14">
        <v>8.6999999999999993</v>
      </c>
    </row>
    <row r="4036" spans="1:58" x14ac:dyDescent="0.25">
      <c r="A4036" s="10" t="s">
        <v>972</v>
      </c>
      <c r="B4036" s="35">
        <v>40772</v>
      </c>
      <c r="C4036" t="s">
        <v>966</v>
      </c>
      <c r="E4036" s="10"/>
      <c r="F4036" s="10"/>
      <c r="G4036" s="10"/>
      <c r="H4036" s="10"/>
      <c r="I4036" s="10"/>
      <c r="J4036" s="10"/>
      <c r="K4036" s="10"/>
      <c r="L4036" s="10"/>
      <c r="M4036" s="10"/>
      <c r="AU4036" s="14">
        <v>69</v>
      </c>
      <c r="BF4036" s="14"/>
    </row>
    <row r="4037" spans="1:58" x14ac:dyDescent="0.25">
      <c r="A4037" s="10" t="s">
        <v>972</v>
      </c>
      <c r="B4037" s="35">
        <v>40781</v>
      </c>
      <c r="C4037" t="s">
        <v>966</v>
      </c>
      <c r="AU4037" s="14">
        <v>70</v>
      </c>
      <c r="BF4037" s="14"/>
    </row>
    <row r="4038" spans="1:58" x14ac:dyDescent="0.25">
      <c r="A4038" s="10" t="s">
        <v>972</v>
      </c>
      <c r="B4038" s="35">
        <v>40792</v>
      </c>
      <c r="C4038" t="s">
        <v>966</v>
      </c>
      <c r="E4038" s="10"/>
      <c r="F4038" s="10"/>
      <c r="G4038" s="10"/>
      <c r="H4038" s="10"/>
      <c r="I4038" s="10"/>
      <c r="J4038" s="10"/>
      <c r="K4038" s="10"/>
      <c r="L4038" s="10"/>
      <c r="M4038" s="10"/>
      <c r="AU4038" s="14">
        <v>79</v>
      </c>
      <c r="BF4038" s="14"/>
    </row>
    <row r="4039" spans="1:58" x14ac:dyDescent="0.25">
      <c r="A4039" s="10" t="s">
        <v>972</v>
      </c>
      <c r="B4039" s="35">
        <v>40806</v>
      </c>
      <c r="C4039" t="s">
        <v>966</v>
      </c>
      <c r="E4039" s="10"/>
      <c r="F4039" s="10"/>
      <c r="G4039" s="10"/>
      <c r="H4039" s="10"/>
      <c r="I4039" s="10"/>
      <c r="J4039" s="10"/>
      <c r="K4039" s="10"/>
      <c r="L4039" s="10"/>
      <c r="M4039" s="10"/>
      <c r="AU4039" s="14">
        <v>81</v>
      </c>
      <c r="BF4039" s="14"/>
    </row>
    <row r="4040" spans="1:58" x14ac:dyDescent="0.25">
      <c r="A4040" s="10" t="s">
        <v>972</v>
      </c>
      <c r="B4040" s="35">
        <v>40819</v>
      </c>
      <c r="C4040" t="s">
        <v>966</v>
      </c>
      <c r="E4040" s="10"/>
      <c r="F4040" s="10"/>
      <c r="G4040" s="10"/>
      <c r="H4040" s="10"/>
      <c r="I4040" s="10"/>
      <c r="J4040" s="10"/>
      <c r="K4040" s="10"/>
      <c r="L4040" s="10"/>
      <c r="M4040" s="10"/>
      <c r="AU4040" s="14">
        <v>85</v>
      </c>
      <c r="BF4040" s="14"/>
    </row>
    <row r="4041" spans="1:58" x14ac:dyDescent="0.25">
      <c r="A4041" s="10" t="s">
        <v>972</v>
      </c>
      <c r="B4041" s="35">
        <v>40828</v>
      </c>
      <c r="C4041" t="s">
        <v>966</v>
      </c>
      <c r="E4041" s="10"/>
      <c r="F4041" s="10"/>
      <c r="G4041" s="10"/>
      <c r="H4041" s="10"/>
      <c r="I4041" s="10"/>
      <c r="J4041" s="10"/>
      <c r="K4041" s="10"/>
      <c r="L4041" s="10"/>
      <c r="M4041" s="10"/>
      <c r="AU4041" s="14">
        <v>87</v>
      </c>
      <c r="BF4041" s="14"/>
    </row>
    <row r="4042" spans="1:58" x14ac:dyDescent="0.25">
      <c r="A4042" s="10" t="s">
        <v>972</v>
      </c>
      <c r="B4042" s="35">
        <v>40834</v>
      </c>
      <c r="C4042" t="s">
        <v>966</v>
      </c>
      <c r="E4042" s="10"/>
      <c r="F4042" s="10"/>
      <c r="G4042" s="10"/>
      <c r="H4042" s="10"/>
      <c r="I4042" s="10"/>
      <c r="J4042" s="10"/>
      <c r="K4042" s="10"/>
      <c r="L4042" s="10"/>
      <c r="M4042" s="10"/>
      <c r="AU4042" s="14">
        <v>90</v>
      </c>
      <c r="BF4042" s="14"/>
    </row>
    <row r="4043" spans="1:58" x14ac:dyDescent="0.25">
      <c r="A4043" s="10" t="s">
        <v>972</v>
      </c>
      <c r="B4043" s="35">
        <v>40841</v>
      </c>
      <c r="C4043" t="s">
        <v>966</v>
      </c>
      <c r="E4043" s="10"/>
      <c r="F4043" s="10"/>
      <c r="G4043" s="10"/>
      <c r="H4043" s="10"/>
      <c r="I4043" s="10"/>
      <c r="J4043" s="10"/>
      <c r="K4043" s="10"/>
      <c r="L4043" s="10"/>
      <c r="M4043" s="10"/>
      <c r="AU4043" s="14">
        <v>90</v>
      </c>
      <c r="BF4043" s="14"/>
    </row>
    <row r="4044" spans="1:58" x14ac:dyDescent="0.25">
      <c r="A4044" s="10" t="s">
        <v>972</v>
      </c>
      <c r="B4044" s="35">
        <v>40848</v>
      </c>
      <c r="C4044" t="s">
        <v>966</v>
      </c>
      <c r="E4044" s="10"/>
      <c r="F4044" s="10"/>
      <c r="G4044" s="10"/>
      <c r="H4044" s="10"/>
      <c r="I4044" s="10"/>
      <c r="J4044" s="10"/>
      <c r="K4044" s="10"/>
      <c r="L4044" s="10"/>
      <c r="M4044" s="10"/>
      <c r="AU4044" s="14">
        <v>90</v>
      </c>
      <c r="BF4044" s="14"/>
    </row>
    <row r="4045" spans="1:58" x14ac:dyDescent="0.25">
      <c r="A4045" s="10" t="s">
        <v>972</v>
      </c>
      <c r="B4045" s="35">
        <v>40855</v>
      </c>
      <c r="C4045" t="s">
        <v>966</v>
      </c>
      <c r="E4045" s="10"/>
      <c r="F4045" s="10"/>
      <c r="G4045" s="10"/>
      <c r="H4045" s="10"/>
      <c r="I4045" s="10"/>
      <c r="J4045" s="10"/>
      <c r="K4045" s="10"/>
      <c r="L4045" s="10"/>
      <c r="M4045" s="10"/>
      <c r="AU4045" s="14">
        <v>90</v>
      </c>
      <c r="BF4045" s="14"/>
    </row>
    <row r="4046" spans="1:58" x14ac:dyDescent="0.25">
      <c r="A4046" s="10" t="s">
        <v>973</v>
      </c>
      <c r="B4046" s="35">
        <v>40710</v>
      </c>
      <c r="C4046" t="s">
        <v>896</v>
      </c>
      <c r="E4046" s="10"/>
      <c r="F4046" s="10"/>
      <c r="G4046" s="10"/>
      <c r="H4046" s="10"/>
      <c r="I4046" s="10"/>
      <c r="J4046" s="10"/>
      <c r="K4046" s="10"/>
      <c r="L4046" s="10"/>
      <c r="M4046" s="10"/>
      <c r="AU4046" s="14">
        <v>14</v>
      </c>
      <c r="BF4046" s="14">
        <v>4.5</v>
      </c>
    </row>
    <row r="4047" spans="1:58" x14ac:dyDescent="0.25">
      <c r="A4047" s="10" t="s">
        <v>973</v>
      </c>
      <c r="B4047" s="35">
        <v>40723</v>
      </c>
      <c r="C4047" t="s">
        <v>896</v>
      </c>
      <c r="E4047" s="10"/>
      <c r="F4047" s="10"/>
      <c r="G4047" s="10"/>
      <c r="H4047" s="10"/>
      <c r="I4047" s="10"/>
      <c r="J4047" s="10"/>
      <c r="K4047" s="10"/>
      <c r="L4047" s="10"/>
      <c r="M4047" s="10"/>
      <c r="AU4047" s="14">
        <v>16</v>
      </c>
      <c r="BF4047" s="14">
        <v>5.4</v>
      </c>
    </row>
    <row r="4048" spans="1:58" x14ac:dyDescent="0.25">
      <c r="A4048" s="10" t="s">
        <v>973</v>
      </c>
      <c r="B4048" s="35">
        <v>40730</v>
      </c>
      <c r="C4048" t="s">
        <v>896</v>
      </c>
      <c r="E4048" s="10"/>
      <c r="F4048" s="10"/>
      <c r="G4048" s="10"/>
      <c r="H4048" s="10"/>
      <c r="I4048" s="10"/>
      <c r="J4048" s="10"/>
      <c r="K4048" s="10"/>
      <c r="L4048" s="10"/>
      <c r="M4048" s="10"/>
      <c r="AU4048" s="14">
        <v>30</v>
      </c>
      <c r="BF4048" s="14">
        <v>7.1</v>
      </c>
    </row>
    <row r="4049" spans="1:58" x14ac:dyDescent="0.25">
      <c r="A4049" s="10" t="s">
        <v>973</v>
      </c>
      <c r="B4049" s="35">
        <v>40737</v>
      </c>
      <c r="C4049" t="s">
        <v>896</v>
      </c>
      <c r="E4049" s="10"/>
      <c r="F4049" s="10"/>
      <c r="G4049" s="10"/>
      <c r="H4049" s="10"/>
      <c r="I4049" s="10"/>
      <c r="J4049" s="10"/>
      <c r="K4049" s="10"/>
      <c r="L4049" s="10"/>
      <c r="M4049" s="10"/>
      <c r="AU4049" s="14">
        <v>31</v>
      </c>
      <c r="BF4049" s="14">
        <v>7.4</v>
      </c>
    </row>
    <row r="4050" spans="1:58" x14ac:dyDescent="0.25">
      <c r="A4050" s="10" t="s">
        <v>973</v>
      </c>
      <c r="B4050" s="35">
        <v>40752</v>
      </c>
      <c r="C4050" t="s">
        <v>896</v>
      </c>
      <c r="E4050" s="10"/>
      <c r="F4050" s="10"/>
      <c r="G4050" s="10"/>
      <c r="H4050" s="10"/>
      <c r="I4050" s="10"/>
      <c r="J4050" s="10"/>
      <c r="K4050" s="10"/>
      <c r="L4050" s="10"/>
      <c r="M4050" s="10"/>
      <c r="AU4050" s="14">
        <v>33</v>
      </c>
      <c r="BF4050" s="14">
        <v>9</v>
      </c>
    </row>
    <row r="4051" spans="1:58" x14ac:dyDescent="0.25">
      <c r="A4051" s="10" t="s">
        <v>973</v>
      </c>
      <c r="B4051" s="35">
        <v>40759</v>
      </c>
      <c r="C4051" t="s">
        <v>896</v>
      </c>
      <c r="E4051" s="10"/>
      <c r="F4051" s="10"/>
      <c r="G4051" s="10"/>
      <c r="H4051" s="10"/>
      <c r="I4051" s="10"/>
      <c r="J4051" s="10"/>
      <c r="K4051" s="10"/>
      <c r="L4051" s="10"/>
      <c r="M4051" s="10"/>
      <c r="AU4051" s="14">
        <v>30</v>
      </c>
      <c r="BF4051" s="14"/>
    </row>
    <row r="4052" spans="1:58" x14ac:dyDescent="0.25">
      <c r="A4052" s="10" t="s">
        <v>973</v>
      </c>
      <c r="B4052" s="35">
        <v>40765</v>
      </c>
      <c r="C4052" t="s">
        <v>896</v>
      </c>
      <c r="E4052" s="10"/>
      <c r="F4052" s="10"/>
      <c r="G4052" s="10"/>
      <c r="H4052" s="10"/>
      <c r="I4052" s="10"/>
      <c r="J4052" s="10"/>
      <c r="K4052" s="10"/>
      <c r="L4052" s="10"/>
      <c r="M4052" s="10"/>
      <c r="AU4052" s="14">
        <v>37</v>
      </c>
      <c r="BF4052" s="14">
        <v>9.9</v>
      </c>
    </row>
    <row r="4053" spans="1:58" x14ac:dyDescent="0.25">
      <c r="A4053" s="10" t="s">
        <v>973</v>
      </c>
      <c r="B4053" s="35">
        <v>40772</v>
      </c>
      <c r="C4053" t="s">
        <v>896</v>
      </c>
      <c r="E4053" s="10"/>
      <c r="F4053" s="10"/>
      <c r="G4053" s="10"/>
      <c r="H4053" s="10"/>
      <c r="I4053" s="10"/>
      <c r="J4053" s="10"/>
      <c r="K4053" s="10"/>
      <c r="L4053" s="10"/>
      <c r="M4053" s="10"/>
      <c r="AJ4053" s="10"/>
      <c r="AU4053" s="14">
        <v>60</v>
      </c>
      <c r="BF4053" s="14"/>
    </row>
    <row r="4054" spans="1:58" x14ac:dyDescent="0.25">
      <c r="A4054" s="10" t="s">
        <v>973</v>
      </c>
      <c r="B4054" s="35">
        <v>40781</v>
      </c>
      <c r="C4054" t="s">
        <v>896</v>
      </c>
      <c r="E4054" s="10"/>
      <c r="F4054" s="10"/>
      <c r="G4054" s="10"/>
      <c r="H4054" s="10"/>
      <c r="I4054" s="10"/>
      <c r="J4054" s="10"/>
      <c r="K4054" s="10"/>
      <c r="L4054" s="10"/>
      <c r="M4054" s="10"/>
      <c r="AU4054" s="14">
        <v>62</v>
      </c>
      <c r="BF4054" s="14"/>
    </row>
    <row r="4055" spans="1:58" x14ac:dyDescent="0.25">
      <c r="A4055" s="10" t="s">
        <v>973</v>
      </c>
      <c r="B4055" s="35">
        <v>40792</v>
      </c>
      <c r="C4055" t="s">
        <v>896</v>
      </c>
      <c r="E4055" s="10"/>
      <c r="F4055" s="10"/>
      <c r="G4055" s="10"/>
      <c r="H4055" s="10"/>
      <c r="I4055" s="10"/>
      <c r="J4055" s="10"/>
      <c r="K4055" s="10"/>
      <c r="L4055" s="10"/>
      <c r="M4055" s="10"/>
      <c r="AU4055" s="14">
        <v>70</v>
      </c>
      <c r="BF4055" s="14"/>
    </row>
    <row r="4056" spans="1:58" x14ac:dyDescent="0.25">
      <c r="A4056" s="10" t="s">
        <v>973</v>
      </c>
      <c r="B4056" s="35">
        <v>40806</v>
      </c>
      <c r="C4056" t="s">
        <v>896</v>
      </c>
      <c r="E4056" s="10"/>
      <c r="F4056" s="10"/>
      <c r="G4056" s="10"/>
      <c r="H4056" s="10"/>
      <c r="I4056" s="10"/>
      <c r="J4056" s="10"/>
      <c r="K4056" s="10"/>
      <c r="L4056" s="10"/>
      <c r="M4056" s="10"/>
      <c r="AU4056" s="14">
        <v>81</v>
      </c>
      <c r="BF4056" s="14"/>
    </row>
    <row r="4057" spans="1:58" x14ac:dyDescent="0.25">
      <c r="A4057" s="10" t="s">
        <v>973</v>
      </c>
      <c r="B4057" s="35">
        <v>40819</v>
      </c>
      <c r="C4057" t="s">
        <v>896</v>
      </c>
      <c r="E4057" s="10"/>
      <c r="F4057" s="10"/>
      <c r="G4057" s="10"/>
      <c r="H4057" s="10"/>
      <c r="I4057" s="10"/>
      <c r="J4057" s="10"/>
      <c r="K4057" s="10"/>
      <c r="L4057" s="10"/>
      <c r="M4057" s="10"/>
      <c r="AU4057" s="14">
        <v>83</v>
      </c>
      <c r="BF4057" s="14"/>
    </row>
    <row r="4058" spans="1:58" x14ac:dyDescent="0.25">
      <c r="A4058" s="10" t="s">
        <v>973</v>
      </c>
      <c r="B4058" s="35">
        <v>40828</v>
      </c>
      <c r="C4058" t="s">
        <v>896</v>
      </c>
      <c r="E4058" s="10"/>
      <c r="F4058" s="10"/>
      <c r="G4058" s="10"/>
      <c r="H4058" s="10"/>
      <c r="I4058" s="10"/>
      <c r="J4058" s="10"/>
      <c r="K4058" s="10"/>
      <c r="L4058" s="10"/>
      <c r="M4058" s="10"/>
      <c r="AU4058" s="14">
        <v>83</v>
      </c>
      <c r="BF4058" s="14"/>
    </row>
    <row r="4059" spans="1:58" x14ac:dyDescent="0.25">
      <c r="A4059" s="10" t="s">
        <v>973</v>
      </c>
      <c r="B4059" s="35">
        <v>40834</v>
      </c>
      <c r="C4059" t="s">
        <v>896</v>
      </c>
      <c r="E4059" s="10"/>
      <c r="F4059" s="10"/>
      <c r="G4059" s="10"/>
      <c r="H4059" s="10"/>
      <c r="I4059" s="10"/>
      <c r="J4059" s="10"/>
      <c r="K4059" s="10"/>
      <c r="L4059" s="10"/>
      <c r="M4059" s="10"/>
      <c r="AU4059" s="14">
        <v>85</v>
      </c>
      <c r="BF4059" s="14"/>
    </row>
    <row r="4060" spans="1:58" x14ac:dyDescent="0.25">
      <c r="A4060" s="10" t="s">
        <v>973</v>
      </c>
      <c r="B4060" s="35">
        <v>40841</v>
      </c>
      <c r="C4060" t="s">
        <v>896</v>
      </c>
      <c r="E4060" s="10"/>
      <c r="F4060" s="10"/>
      <c r="G4060" s="10"/>
      <c r="H4060" s="10"/>
      <c r="I4060" s="10"/>
      <c r="J4060" s="10"/>
      <c r="K4060" s="10"/>
      <c r="L4060" s="10"/>
      <c r="M4060" s="10"/>
      <c r="AU4060" s="14">
        <v>87</v>
      </c>
      <c r="BF4060" s="14"/>
    </row>
    <row r="4061" spans="1:58" x14ac:dyDescent="0.25">
      <c r="A4061" s="10" t="s">
        <v>973</v>
      </c>
      <c r="B4061" s="35">
        <v>40848</v>
      </c>
      <c r="C4061" t="s">
        <v>896</v>
      </c>
      <c r="E4061" s="10"/>
      <c r="F4061" s="10"/>
      <c r="G4061" s="10"/>
      <c r="H4061" s="10"/>
      <c r="I4061" s="10"/>
      <c r="J4061" s="10"/>
      <c r="K4061" s="10"/>
      <c r="L4061" s="10"/>
      <c r="M4061" s="10"/>
      <c r="AU4061" s="14">
        <v>90</v>
      </c>
      <c r="BF4061" s="14"/>
    </row>
    <row r="4062" spans="1:58" x14ac:dyDescent="0.25">
      <c r="A4062" s="10" t="s">
        <v>973</v>
      </c>
      <c r="B4062" s="35">
        <v>40855</v>
      </c>
      <c r="C4062" t="s">
        <v>896</v>
      </c>
      <c r="E4062" s="10"/>
      <c r="F4062" s="10"/>
      <c r="G4062" s="10"/>
      <c r="H4062" s="10"/>
      <c r="I4062" s="10"/>
      <c r="J4062" s="10"/>
      <c r="K4062" s="10"/>
      <c r="L4062" s="10"/>
      <c r="M4062" s="10"/>
      <c r="AU4062" s="14">
        <v>90</v>
      </c>
      <c r="BF4062" s="14"/>
    </row>
    <row r="4063" spans="1:58" x14ac:dyDescent="0.25">
      <c r="A4063" s="10" t="s">
        <v>974</v>
      </c>
      <c r="B4063" s="35">
        <v>40710</v>
      </c>
      <c r="C4063" t="s">
        <v>897</v>
      </c>
      <c r="E4063" s="10"/>
      <c r="F4063" s="10"/>
      <c r="G4063" s="10"/>
      <c r="H4063" s="10"/>
      <c r="I4063" s="10"/>
      <c r="J4063" s="10"/>
      <c r="K4063" s="10"/>
      <c r="L4063" s="10"/>
      <c r="M4063" s="10"/>
      <c r="AU4063" s="14">
        <v>14</v>
      </c>
      <c r="BF4063" s="14">
        <v>4.2</v>
      </c>
    </row>
    <row r="4064" spans="1:58" x14ac:dyDescent="0.25">
      <c r="A4064" s="10" t="s">
        <v>974</v>
      </c>
      <c r="B4064" s="35">
        <v>40723</v>
      </c>
      <c r="C4064" t="s">
        <v>897</v>
      </c>
      <c r="E4064" s="10"/>
      <c r="F4064" s="10"/>
      <c r="G4064" s="10"/>
      <c r="H4064" s="10"/>
      <c r="I4064" s="10"/>
      <c r="J4064" s="10"/>
      <c r="K4064" s="10"/>
      <c r="L4064" s="10"/>
      <c r="M4064" s="10"/>
      <c r="AU4064" s="14">
        <v>30</v>
      </c>
      <c r="BF4064" s="14">
        <v>5.6</v>
      </c>
    </row>
    <row r="4065" spans="1:58" x14ac:dyDescent="0.25">
      <c r="A4065" s="10" t="s">
        <v>974</v>
      </c>
      <c r="B4065" s="35">
        <v>40730</v>
      </c>
      <c r="C4065" t="s">
        <v>897</v>
      </c>
      <c r="E4065" s="10"/>
      <c r="F4065" s="10"/>
      <c r="G4065" s="10"/>
      <c r="H4065" s="10"/>
      <c r="I4065" s="10"/>
      <c r="J4065" s="10"/>
      <c r="K4065" s="10"/>
      <c r="L4065" s="10"/>
      <c r="M4065" s="10"/>
      <c r="AU4065" s="14">
        <v>31</v>
      </c>
      <c r="BF4065" s="14">
        <v>6.9</v>
      </c>
    </row>
    <row r="4066" spans="1:58" x14ac:dyDescent="0.25">
      <c r="A4066" s="10" t="s">
        <v>974</v>
      </c>
      <c r="B4066" s="35">
        <v>40737</v>
      </c>
      <c r="C4066" t="s">
        <v>897</v>
      </c>
      <c r="E4066" s="10"/>
      <c r="F4066" s="10"/>
      <c r="G4066" s="10"/>
      <c r="H4066" s="10"/>
      <c r="I4066" s="10"/>
      <c r="J4066" s="10"/>
      <c r="K4066" s="10"/>
      <c r="L4066" s="10"/>
      <c r="M4066" s="10"/>
      <c r="AU4066" s="14">
        <v>32</v>
      </c>
      <c r="BF4066" s="14">
        <v>8</v>
      </c>
    </row>
    <row r="4067" spans="1:58" x14ac:dyDescent="0.25">
      <c r="A4067" s="10" t="s">
        <v>974</v>
      </c>
      <c r="B4067" s="35">
        <v>40752</v>
      </c>
      <c r="C4067" t="s">
        <v>897</v>
      </c>
      <c r="E4067" s="10"/>
      <c r="F4067" s="10"/>
      <c r="G4067" s="10"/>
      <c r="H4067" s="10"/>
      <c r="I4067" s="10"/>
      <c r="J4067" s="10"/>
      <c r="K4067" s="10"/>
      <c r="L4067" s="10"/>
      <c r="M4067" s="10"/>
      <c r="AU4067" s="14">
        <v>32</v>
      </c>
      <c r="BF4067" s="14">
        <v>8.3000000000000007</v>
      </c>
    </row>
    <row r="4068" spans="1:58" x14ac:dyDescent="0.25">
      <c r="A4068" s="10" t="s">
        <v>974</v>
      </c>
      <c r="B4068" s="35">
        <v>40759</v>
      </c>
      <c r="C4068" t="s">
        <v>897</v>
      </c>
      <c r="E4068" s="10"/>
      <c r="F4068" s="10"/>
      <c r="G4068" s="10"/>
      <c r="H4068" s="10"/>
      <c r="I4068" s="10"/>
      <c r="J4068" s="10"/>
      <c r="K4068" s="10"/>
      <c r="L4068" s="10"/>
      <c r="M4068" s="10"/>
      <c r="AU4068" s="14">
        <v>31</v>
      </c>
      <c r="BF4068" s="14"/>
    </row>
    <row r="4069" spans="1:58" x14ac:dyDescent="0.25">
      <c r="A4069" s="10" t="s">
        <v>974</v>
      </c>
      <c r="B4069" s="35">
        <v>40765</v>
      </c>
      <c r="C4069" t="s">
        <v>897</v>
      </c>
      <c r="E4069" s="10"/>
      <c r="F4069" s="10"/>
      <c r="G4069" s="10"/>
      <c r="H4069" s="10"/>
      <c r="I4069" s="10"/>
      <c r="J4069" s="10"/>
      <c r="K4069" s="10"/>
      <c r="L4069" s="10"/>
      <c r="M4069" s="10"/>
      <c r="AU4069" s="14">
        <v>41</v>
      </c>
      <c r="BF4069" s="14">
        <v>9.6999999999999993</v>
      </c>
    </row>
    <row r="4070" spans="1:58" x14ac:dyDescent="0.25">
      <c r="A4070" s="10" t="s">
        <v>974</v>
      </c>
      <c r="B4070" s="35">
        <v>40772</v>
      </c>
      <c r="C4070" t="s">
        <v>897</v>
      </c>
      <c r="E4070" s="10"/>
      <c r="F4070" s="10"/>
      <c r="G4070" s="10"/>
      <c r="H4070" s="10"/>
      <c r="I4070" s="10"/>
      <c r="J4070" s="10"/>
      <c r="K4070" s="10"/>
      <c r="L4070" s="10"/>
      <c r="M4070" s="10"/>
      <c r="AU4070" s="14">
        <v>60</v>
      </c>
      <c r="BF4070" s="14"/>
    </row>
    <row r="4071" spans="1:58" x14ac:dyDescent="0.25">
      <c r="A4071" s="10" t="s">
        <v>974</v>
      </c>
      <c r="B4071" s="35">
        <v>40781</v>
      </c>
      <c r="C4071" t="s">
        <v>897</v>
      </c>
      <c r="E4071" s="10"/>
      <c r="F4071" s="10"/>
      <c r="G4071" s="10"/>
      <c r="H4071" s="10"/>
      <c r="I4071" s="10"/>
      <c r="J4071" s="10"/>
      <c r="K4071" s="10"/>
      <c r="L4071" s="10"/>
      <c r="M4071" s="10"/>
      <c r="AU4071" s="14">
        <v>70</v>
      </c>
      <c r="BF4071" s="14"/>
    </row>
    <row r="4072" spans="1:58" x14ac:dyDescent="0.25">
      <c r="A4072" s="10" t="s">
        <v>974</v>
      </c>
      <c r="B4072" s="35">
        <v>40792</v>
      </c>
      <c r="C4072" t="s">
        <v>897</v>
      </c>
      <c r="E4072" s="10"/>
      <c r="F4072" s="10"/>
      <c r="G4072" s="10"/>
      <c r="H4072" s="10"/>
      <c r="I4072" s="10"/>
      <c r="J4072" s="10"/>
      <c r="K4072" s="10"/>
      <c r="L4072" s="10"/>
      <c r="M4072" s="10"/>
      <c r="AU4072" s="14">
        <v>75</v>
      </c>
      <c r="BF4072" s="14"/>
    </row>
    <row r="4073" spans="1:58" x14ac:dyDescent="0.25">
      <c r="A4073" s="10" t="s">
        <v>974</v>
      </c>
      <c r="B4073" s="35">
        <v>40806</v>
      </c>
      <c r="C4073" t="s">
        <v>897</v>
      </c>
      <c r="E4073" s="10"/>
      <c r="F4073" s="10"/>
      <c r="G4073" s="10"/>
      <c r="H4073" s="10"/>
      <c r="I4073" s="10"/>
      <c r="J4073" s="10"/>
      <c r="K4073" s="10"/>
      <c r="L4073" s="10"/>
      <c r="M4073" s="10"/>
      <c r="AU4073" s="14">
        <v>81</v>
      </c>
      <c r="BF4073" s="14"/>
    </row>
    <row r="4074" spans="1:58" x14ac:dyDescent="0.25">
      <c r="A4074" s="10" t="s">
        <v>974</v>
      </c>
      <c r="B4074" s="35">
        <v>40819</v>
      </c>
      <c r="C4074" t="s">
        <v>897</v>
      </c>
      <c r="E4074" s="10"/>
      <c r="F4074" s="10"/>
      <c r="G4074" s="10"/>
      <c r="H4074" s="10"/>
      <c r="I4074" s="10"/>
      <c r="J4074" s="10"/>
      <c r="K4074" s="10"/>
      <c r="L4074" s="10"/>
      <c r="M4074" s="10"/>
      <c r="AJ4074" s="10"/>
      <c r="AU4074" s="14">
        <v>83</v>
      </c>
      <c r="BF4074" s="14"/>
    </row>
    <row r="4075" spans="1:58" x14ac:dyDescent="0.25">
      <c r="A4075" s="10" t="s">
        <v>974</v>
      </c>
      <c r="B4075" s="35">
        <v>40828</v>
      </c>
      <c r="C4075" t="s">
        <v>897</v>
      </c>
      <c r="E4075" s="10"/>
      <c r="F4075" s="10"/>
      <c r="G4075" s="10"/>
      <c r="H4075" s="10"/>
      <c r="I4075" s="10"/>
      <c r="J4075" s="10"/>
      <c r="K4075" s="10"/>
      <c r="L4075" s="10"/>
      <c r="M4075" s="10"/>
      <c r="AU4075" s="14">
        <v>87</v>
      </c>
      <c r="BF4075" s="14"/>
    </row>
    <row r="4076" spans="1:58" x14ac:dyDescent="0.25">
      <c r="A4076" s="10" t="s">
        <v>974</v>
      </c>
      <c r="B4076" s="35">
        <v>40834</v>
      </c>
      <c r="C4076" t="s">
        <v>897</v>
      </c>
      <c r="E4076" s="10"/>
      <c r="F4076" s="10"/>
      <c r="G4076" s="10"/>
      <c r="H4076" s="10"/>
      <c r="I4076" s="10"/>
      <c r="J4076" s="10"/>
      <c r="K4076" s="10"/>
      <c r="L4076" s="10"/>
      <c r="M4076" s="10"/>
      <c r="AU4076" s="14">
        <v>87</v>
      </c>
      <c r="BF4076" s="14"/>
    </row>
    <row r="4077" spans="1:58" x14ac:dyDescent="0.25">
      <c r="A4077" s="10" t="s">
        <v>974</v>
      </c>
      <c r="B4077" s="35">
        <v>40841</v>
      </c>
      <c r="C4077" t="s">
        <v>897</v>
      </c>
      <c r="E4077" s="10"/>
      <c r="F4077" s="10"/>
      <c r="G4077" s="10"/>
      <c r="H4077" s="10"/>
      <c r="I4077" s="10"/>
      <c r="J4077" s="10"/>
      <c r="K4077" s="10"/>
      <c r="L4077" s="10"/>
      <c r="M4077" s="10"/>
      <c r="AU4077" s="14">
        <v>90</v>
      </c>
      <c r="BF4077" s="14"/>
    </row>
    <row r="4078" spans="1:58" x14ac:dyDescent="0.25">
      <c r="A4078" s="10" t="s">
        <v>974</v>
      </c>
      <c r="B4078" s="35">
        <v>40848</v>
      </c>
      <c r="C4078" t="s">
        <v>897</v>
      </c>
      <c r="E4078" s="10"/>
      <c r="F4078" s="10"/>
      <c r="G4078" s="10"/>
      <c r="H4078" s="10"/>
      <c r="I4078" s="10"/>
      <c r="J4078" s="10"/>
      <c r="K4078" s="10"/>
      <c r="L4078" s="10"/>
      <c r="M4078" s="10"/>
      <c r="AU4078" s="14">
        <v>90</v>
      </c>
      <c r="BF4078" s="14"/>
    </row>
    <row r="4079" spans="1:58" x14ac:dyDescent="0.25">
      <c r="A4079" s="10" t="s">
        <v>974</v>
      </c>
      <c r="B4079" s="35">
        <v>40855</v>
      </c>
      <c r="C4079" t="s">
        <v>897</v>
      </c>
      <c r="E4079" s="10"/>
      <c r="F4079" s="10"/>
      <c r="G4079" s="10"/>
      <c r="H4079" s="10"/>
      <c r="I4079" s="10"/>
      <c r="J4079" s="10"/>
      <c r="K4079" s="10"/>
      <c r="L4079" s="10"/>
      <c r="M4079" s="10"/>
      <c r="AU4079" s="14">
        <v>90</v>
      </c>
      <c r="BF4079" s="14"/>
    </row>
    <row r="4080" spans="1:58" x14ac:dyDescent="0.25">
      <c r="A4080" s="10" t="s">
        <v>975</v>
      </c>
      <c r="B4080" s="35">
        <v>40710</v>
      </c>
      <c r="C4080" t="s">
        <v>967</v>
      </c>
      <c r="E4080" s="10"/>
      <c r="F4080" s="10"/>
      <c r="G4080" s="10"/>
      <c r="H4080" s="10"/>
      <c r="I4080" s="10"/>
      <c r="J4080" s="10"/>
      <c r="K4080" s="10"/>
      <c r="L4080" s="10"/>
      <c r="M4080" s="10"/>
      <c r="AU4080" s="14">
        <v>14</v>
      </c>
      <c r="BF4080" s="14">
        <v>4.2</v>
      </c>
    </row>
    <row r="4081" spans="1:58" x14ac:dyDescent="0.25">
      <c r="A4081" s="10" t="s">
        <v>975</v>
      </c>
      <c r="B4081" s="35">
        <v>40723</v>
      </c>
      <c r="C4081" t="s">
        <v>967</v>
      </c>
      <c r="E4081" s="10"/>
      <c r="F4081" s="10"/>
      <c r="G4081" s="10"/>
      <c r="H4081" s="10"/>
      <c r="I4081" s="10"/>
      <c r="J4081" s="10"/>
      <c r="K4081" s="10"/>
      <c r="L4081" s="10"/>
      <c r="M4081" s="10"/>
      <c r="AU4081" s="14">
        <v>30</v>
      </c>
      <c r="BF4081" s="14">
        <v>5.8</v>
      </c>
    </row>
    <row r="4082" spans="1:58" x14ac:dyDescent="0.25">
      <c r="A4082" s="10" t="s">
        <v>975</v>
      </c>
      <c r="B4082" s="35">
        <v>40730</v>
      </c>
      <c r="C4082" t="s">
        <v>967</v>
      </c>
      <c r="E4082" s="10"/>
      <c r="F4082" s="10"/>
      <c r="G4082" s="10"/>
      <c r="H4082" s="10"/>
      <c r="I4082" s="10"/>
      <c r="J4082" s="10"/>
      <c r="K4082" s="10"/>
      <c r="L4082" s="10"/>
      <c r="M4082" s="10"/>
      <c r="AU4082" s="14">
        <v>30</v>
      </c>
      <c r="BF4082" s="14">
        <v>6.9</v>
      </c>
    </row>
    <row r="4083" spans="1:58" x14ac:dyDescent="0.25">
      <c r="A4083" s="10" t="s">
        <v>975</v>
      </c>
      <c r="B4083" s="35">
        <v>40737</v>
      </c>
      <c r="C4083" t="s">
        <v>967</v>
      </c>
      <c r="E4083" s="10"/>
      <c r="F4083" s="10"/>
      <c r="G4083" s="10"/>
      <c r="H4083" s="10"/>
      <c r="I4083" s="10"/>
      <c r="J4083" s="10"/>
      <c r="K4083" s="10"/>
      <c r="L4083" s="10"/>
      <c r="M4083" s="10"/>
      <c r="AU4083" s="14">
        <v>30</v>
      </c>
      <c r="BF4083" s="14">
        <v>7.3</v>
      </c>
    </row>
    <row r="4084" spans="1:58" x14ac:dyDescent="0.25">
      <c r="A4084" s="10" t="s">
        <v>975</v>
      </c>
      <c r="B4084" s="35">
        <v>40752</v>
      </c>
      <c r="C4084" t="s">
        <v>967</v>
      </c>
      <c r="E4084" s="10"/>
      <c r="F4084" s="10"/>
      <c r="G4084" s="10"/>
      <c r="H4084" s="10"/>
      <c r="I4084" s="10"/>
      <c r="J4084" s="10"/>
      <c r="K4084" s="10"/>
      <c r="L4084" s="10"/>
      <c r="M4084" s="10"/>
      <c r="AU4084" s="14">
        <v>32</v>
      </c>
      <c r="BF4084" s="14">
        <v>8.6999999999999993</v>
      </c>
    </row>
    <row r="4085" spans="1:58" x14ac:dyDescent="0.25">
      <c r="A4085" s="10" t="s">
        <v>975</v>
      </c>
      <c r="B4085" s="35">
        <v>40759</v>
      </c>
      <c r="C4085" t="s">
        <v>967</v>
      </c>
      <c r="E4085" s="10"/>
      <c r="F4085" s="10"/>
      <c r="G4085" s="10"/>
      <c r="H4085" s="10"/>
      <c r="I4085" s="10"/>
      <c r="J4085" s="10"/>
      <c r="K4085" s="10"/>
      <c r="L4085" s="10"/>
      <c r="M4085" s="10"/>
      <c r="AU4085" s="14">
        <v>30</v>
      </c>
      <c r="BF4085" s="14"/>
    </row>
    <row r="4086" spans="1:58" x14ac:dyDescent="0.25">
      <c r="A4086" s="10" t="s">
        <v>975</v>
      </c>
      <c r="B4086" s="35">
        <v>40765</v>
      </c>
      <c r="C4086" t="s">
        <v>967</v>
      </c>
      <c r="E4086" s="10"/>
      <c r="F4086" s="10"/>
      <c r="G4086" s="10"/>
      <c r="H4086" s="10"/>
      <c r="I4086" s="10"/>
      <c r="J4086" s="10"/>
      <c r="K4086" s="10"/>
      <c r="L4086" s="10"/>
      <c r="M4086" s="10"/>
      <c r="AU4086" s="14">
        <v>37</v>
      </c>
      <c r="BF4086" s="14">
        <v>10.1</v>
      </c>
    </row>
    <row r="4087" spans="1:58" x14ac:dyDescent="0.25">
      <c r="A4087" s="10" t="s">
        <v>975</v>
      </c>
      <c r="B4087" s="35">
        <v>40772</v>
      </c>
      <c r="C4087" t="s">
        <v>967</v>
      </c>
      <c r="E4087" s="10"/>
      <c r="F4087" s="10"/>
      <c r="G4087" s="10"/>
      <c r="H4087" s="10"/>
      <c r="I4087" s="10"/>
      <c r="J4087" s="10"/>
      <c r="K4087" s="10"/>
      <c r="L4087" s="10"/>
      <c r="M4087" s="10"/>
      <c r="AU4087" s="14">
        <v>60</v>
      </c>
      <c r="BF4087" s="14"/>
    </row>
    <row r="4088" spans="1:58" x14ac:dyDescent="0.25">
      <c r="A4088" s="10" t="s">
        <v>975</v>
      </c>
      <c r="B4088" s="35">
        <v>40781</v>
      </c>
      <c r="C4088" t="s">
        <v>967</v>
      </c>
      <c r="E4088" s="10"/>
      <c r="F4088" s="10"/>
      <c r="G4088" s="10"/>
      <c r="H4088" s="10"/>
      <c r="I4088" s="10"/>
      <c r="J4088" s="10"/>
      <c r="K4088" s="10"/>
      <c r="L4088" s="10"/>
      <c r="M4088" s="10"/>
      <c r="AJ4088" s="10"/>
      <c r="AU4088" s="14">
        <v>39</v>
      </c>
      <c r="BF4088" s="14"/>
    </row>
    <row r="4089" spans="1:58" x14ac:dyDescent="0.25">
      <c r="A4089" s="10" t="s">
        <v>975</v>
      </c>
      <c r="B4089" s="35">
        <v>40792</v>
      </c>
      <c r="C4089" t="s">
        <v>967</v>
      </c>
      <c r="E4089" s="10"/>
      <c r="F4089" s="10"/>
      <c r="G4089" s="10"/>
      <c r="H4089" s="10"/>
      <c r="I4089" s="10"/>
      <c r="J4089" s="10"/>
      <c r="K4089" s="10"/>
      <c r="L4089" s="10"/>
      <c r="M4089" s="10"/>
      <c r="AU4089" s="14">
        <v>60</v>
      </c>
      <c r="BF4089" s="14"/>
    </row>
    <row r="4090" spans="1:58" x14ac:dyDescent="0.25">
      <c r="A4090" s="10" t="s">
        <v>975</v>
      </c>
      <c r="B4090" s="35">
        <v>40806</v>
      </c>
      <c r="C4090" t="s">
        <v>967</v>
      </c>
      <c r="E4090" s="10"/>
      <c r="F4090" s="10"/>
      <c r="G4090" s="10"/>
      <c r="H4090" s="10"/>
      <c r="I4090" s="10"/>
      <c r="J4090" s="10"/>
      <c r="K4090" s="10"/>
      <c r="L4090" s="10"/>
      <c r="M4090" s="10"/>
      <c r="AU4090" s="14">
        <v>70</v>
      </c>
      <c r="BF4090" s="14"/>
    </row>
    <row r="4091" spans="1:58" x14ac:dyDescent="0.25">
      <c r="A4091" s="10" t="s">
        <v>975</v>
      </c>
      <c r="B4091" s="35">
        <v>40819</v>
      </c>
      <c r="C4091" t="s">
        <v>967</v>
      </c>
      <c r="E4091" s="10"/>
      <c r="F4091" s="10"/>
      <c r="G4091" s="10"/>
      <c r="H4091" s="10"/>
      <c r="I4091" s="10"/>
      <c r="J4091" s="10"/>
      <c r="K4091" s="10"/>
      <c r="L4091" s="10"/>
      <c r="M4091" s="10"/>
      <c r="AU4091" s="14">
        <v>81</v>
      </c>
      <c r="BF4091" s="14"/>
    </row>
    <row r="4092" spans="1:58" x14ac:dyDescent="0.25">
      <c r="A4092" s="10" t="s">
        <v>975</v>
      </c>
      <c r="B4092" s="35">
        <v>40828</v>
      </c>
      <c r="C4092" t="s">
        <v>967</v>
      </c>
      <c r="E4092" s="10"/>
      <c r="F4092" s="10"/>
      <c r="G4092" s="10"/>
      <c r="H4092" s="10"/>
      <c r="I4092" s="10"/>
      <c r="J4092" s="10"/>
      <c r="K4092" s="10"/>
      <c r="L4092" s="10"/>
      <c r="M4092" s="10"/>
      <c r="AU4092" s="14">
        <v>83</v>
      </c>
      <c r="BF4092" s="14"/>
    </row>
    <row r="4093" spans="1:58" x14ac:dyDescent="0.25">
      <c r="A4093" s="10" t="s">
        <v>975</v>
      </c>
      <c r="B4093" s="35">
        <v>40834</v>
      </c>
      <c r="C4093" t="s">
        <v>967</v>
      </c>
      <c r="E4093" s="10"/>
      <c r="F4093" s="10"/>
      <c r="G4093" s="10"/>
      <c r="H4093" s="10"/>
      <c r="I4093" s="10"/>
      <c r="J4093" s="10"/>
      <c r="K4093" s="10"/>
      <c r="L4093" s="10"/>
      <c r="M4093" s="10"/>
      <c r="AU4093" s="14">
        <v>83</v>
      </c>
      <c r="BF4093" s="14"/>
    </row>
    <row r="4094" spans="1:58" x14ac:dyDescent="0.25">
      <c r="A4094" s="10" t="s">
        <v>975</v>
      </c>
      <c r="B4094" s="35">
        <v>40841</v>
      </c>
      <c r="C4094" t="s">
        <v>967</v>
      </c>
      <c r="E4094" s="10"/>
      <c r="F4094" s="10"/>
      <c r="G4094" s="10"/>
      <c r="H4094" s="10"/>
      <c r="I4094" s="10"/>
      <c r="J4094" s="10"/>
      <c r="K4094" s="10"/>
      <c r="L4094" s="10"/>
      <c r="M4094" s="10"/>
      <c r="AU4094" s="14">
        <v>83</v>
      </c>
      <c r="BF4094" s="14"/>
    </row>
    <row r="4095" spans="1:58" x14ac:dyDescent="0.25">
      <c r="A4095" s="10" t="s">
        <v>975</v>
      </c>
      <c r="B4095" s="35">
        <v>40848</v>
      </c>
      <c r="C4095" t="s">
        <v>967</v>
      </c>
      <c r="E4095" s="10"/>
      <c r="F4095" s="10"/>
      <c r="G4095" s="10"/>
      <c r="H4095" s="10"/>
      <c r="I4095" s="10"/>
      <c r="J4095" s="10"/>
      <c r="K4095" s="10"/>
      <c r="L4095" s="10"/>
      <c r="M4095" s="10"/>
      <c r="AU4095" s="14">
        <v>87</v>
      </c>
      <c r="BF4095" s="14"/>
    </row>
    <row r="4096" spans="1:58" x14ac:dyDescent="0.25">
      <c r="A4096" s="10" t="s">
        <v>975</v>
      </c>
      <c r="B4096" s="35">
        <v>40855</v>
      </c>
      <c r="C4096" t="s">
        <v>967</v>
      </c>
      <c r="E4096" s="10"/>
      <c r="F4096" s="10"/>
      <c r="G4096" s="10"/>
      <c r="H4096" s="10"/>
      <c r="I4096" s="10"/>
      <c r="J4096" s="10"/>
      <c r="K4096" s="10"/>
      <c r="L4096" s="10"/>
      <c r="M4096" s="10"/>
      <c r="AU4096" s="14">
        <v>90</v>
      </c>
      <c r="BF4096" s="14"/>
    </row>
    <row r="4097" spans="1:58" x14ac:dyDescent="0.25">
      <c r="A4097" s="10" t="s">
        <v>976</v>
      </c>
      <c r="B4097" s="35">
        <v>40710</v>
      </c>
      <c r="C4097" t="s">
        <v>968</v>
      </c>
      <c r="E4097" s="10"/>
      <c r="F4097" s="10"/>
      <c r="G4097" s="10"/>
      <c r="H4097" s="10"/>
      <c r="I4097" s="10"/>
      <c r="J4097" s="10"/>
      <c r="K4097" s="10"/>
      <c r="L4097" s="10"/>
      <c r="M4097" s="10"/>
      <c r="AU4097" s="14">
        <v>15</v>
      </c>
      <c r="BF4097" s="14">
        <v>4.5999999999999996</v>
      </c>
    </row>
    <row r="4098" spans="1:58" x14ac:dyDescent="0.25">
      <c r="A4098" s="10" t="s">
        <v>976</v>
      </c>
      <c r="B4098" s="35">
        <v>40723</v>
      </c>
      <c r="C4098" t="s">
        <v>968</v>
      </c>
      <c r="E4098" s="10"/>
      <c r="F4098" s="10"/>
      <c r="G4098" s="10"/>
      <c r="H4098" s="10"/>
      <c r="I4098" s="10"/>
      <c r="J4098" s="10"/>
      <c r="K4098" s="10"/>
      <c r="L4098" s="10"/>
      <c r="M4098" s="10"/>
      <c r="AU4098" s="14">
        <v>30</v>
      </c>
      <c r="BF4098" s="14">
        <v>5.7</v>
      </c>
    </row>
    <row r="4099" spans="1:58" x14ac:dyDescent="0.25">
      <c r="A4099" s="10" t="s">
        <v>976</v>
      </c>
      <c r="B4099" s="35">
        <v>40730</v>
      </c>
      <c r="C4099" t="s">
        <v>968</v>
      </c>
      <c r="E4099" s="10"/>
      <c r="F4099" s="10"/>
      <c r="G4099" s="10"/>
      <c r="H4099" s="10"/>
      <c r="I4099" s="10"/>
      <c r="J4099" s="10"/>
      <c r="K4099" s="10"/>
      <c r="L4099" s="10"/>
      <c r="M4099" s="10"/>
      <c r="AU4099" s="14">
        <v>31</v>
      </c>
      <c r="BF4099" s="14">
        <v>7.1</v>
      </c>
    </row>
    <row r="4100" spans="1:58" x14ac:dyDescent="0.25">
      <c r="A4100" s="10" t="s">
        <v>976</v>
      </c>
      <c r="B4100" s="35">
        <v>40737</v>
      </c>
      <c r="C4100" t="s">
        <v>968</v>
      </c>
      <c r="E4100" s="10"/>
      <c r="F4100" s="10"/>
      <c r="G4100" s="10"/>
      <c r="H4100" s="10"/>
      <c r="I4100" s="10"/>
      <c r="J4100" s="10"/>
      <c r="K4100" s="10"/>
      <c r="L4100" s="10"/>
      <c r="M4100" s="10"/>
      <c r="AJ4100" s="10"/>
      <c r="AU4100" s="14">
        <v>32</v>
      </c>
      <c r="BF4100" s="14">
        <v>7.8</v>
      </c>
    </row>
    <row r="4101" spans="1:58" x14ac:dyDescent="0.25">
      <c r="A4101" s="10" t="s">
        <v>976</v>
      </c>
      <c r="B4101" s="35">
        <v>40752</v>
      </c>
      <c r="C4101" t="s">
        <v>968</v>
      </c>
      <c r="E4101" s="10"/>
      <c r="F4101" s="10"/>
      <c r="G4101" s="10"/>
      <c r="H4101" s="10"/>
      <c r="I4101" s="10"/>
      <c r="J4101" s="10"/>
      <c r="K4101" s="10"/>
      <c r="L4101" s="10"/>
      <c r="M4101" s="10"/>
      <c r="AU4101" s="14">
        <v>37</v>
      </c>
      <c r="BF4101" s="14">
        <v>9.4</v>
      </c>
    </row>
    <row r="4102" spans="1:58" x14ac:dyDescent="0.25">
      <c r="A4102" s="10" t="s">
        <v>976</v>
      </c>
      <c r="B4102" s="35">
        <v>40759</v>
      </c>
      <c r="C4102" t="s">
        <v>968</v>
      </c>
      <c r="E4102" s="10"/>
      <c r="F4102" s="10"/>
      <c r="G4102" s="10"/>
      <c r="H4102" s="10"/>
      <c r="I4102" s="10"/>
      <c r="J4102" s="10"/>
      <c r="K4102" s="10"/>
      <c r="L4102" s="10"/>
      <c r="M4102" s="10"/>
      <c r="AU4102" s="14">
        <v>39</v>
      </c>
      <c r="BF4102" s="14"/>
    </row>
    <row r="4103" spans="1:58" x14ac:dyDescent="0.25">
      <c r="A4103" s="10" t="s">
        <v>976</v>
      </c>
      <c r="B4103" s="35">
        <v>40765</v>
      </c>
      <c r="C4103" t="s">
        <v>968</v>
      </c>
      <c r="E4103" s="10"/>
      <c r="F4103" s="10"/>
      <c r="G4103" s="10"/>
      <c r="H4103" s="10"/>
      <c r="I4103" s="10"/>
      <c r="J4103" s="10"/>
      <c r="K4103" s="10"/>
      <c r="L4103" s="10"/>
      <c r="M4103" s="10"/>
      <c r="AU4103" s="14">
        <v>49</v>
      </c>
      <c r="BF4103" s="14">
        <v>10.3</v>
      </c>
    </row>
    <row r="4104" spans="1:58" x14ac:dyDescent="0.25">
      <c r="A4104" s="10" t="s">
        <v>976</v>
      </c>
      <c r="B4104" s="35">
        <v>40772</v>
      </c>
      <c r="C4104" t="s">
        <v>968</v>
      </c>
      <c r="E4104" s="10"/>
      <c r="F4104" s="10"/>
      <c r="G4104" s="10"/>
      <c r="H4104" s="10"/>
      <c r="I4104" s="10"/>
      <c r="J4104" s="10"/>
      <c r="K4104" s="10"/>
      <c r="L4104" s="10"/>
      <c r="M4104" s="10"/>
      <c r="AU4104" s="14">
        <v>60</v>
      </c>
      <c r="BF4104" s="14"/>
    </row>
    <row r="4105" spans="1:58" x14ac:dyDescent="0.25">
      <c r="A4105" s="10" t="s">
        <v>976</v>
      </c>
      <c r="B4105" s="35">
        <v>40781</v>
      </c>
      <c r="C4105" t="s">
        <v>968</v>
      </c>
      <c r="E4105" s="10"/>
      <c r="F4105" s="10"/>
      <c r="G4105" s="10"/>
      <c r="H4105" s="10"/>
      <c r="I4105" s="10"/>
      <c r="J4105" s="10"/>
      <c r="K4105" s="10"/>
      <c r="L4105" s="10"/>
      <c r="M4105" s="10"/>
      <c r="AU4105" s="14">
        <v>70</v>
      </c>
      <c r="BF4105" s="14"/>
    </row>
    <row r="4106" spans="1:58" x14ac:dyDescent="0.25">
      <c r="A4106" s="10" t="s">
        <v>976</v>
      </c>
      <c r="B4106" s="35">
        <v>40792</v>
      </c>
      <c r="C4106" t="s">
        <v>968</v>
      </c>
      <c r="E4106" s="10"/>
      <c r="F4106" s="10"/>
      <c r="G4106" s="10"/>
      <c r="H4106" s="10"/>
      <c r="I4106" s="10"/>
      <c r="J4106" s="10"/>
      <c r="K4106" s="10"/>
      <c r="L4106" s="10"/>
      <c r="M4106" s="10"/>
      <c r="AU4106" s="14">
        <v>79</v>
      </c>
      <c r="BF4106" s="14"/>
    </row>
    <row r="4107" spans="1:58" x14ac:dyDescent="0.25">
      <c r="A4107" s="10" t="s">
        <v>976</v>
      </c>
      <c r="B4107" s="35">
        <v>40806</v>
      </c>
      <c r="C4107" t="s">
        <v>968</v>
      </c>
      <c r="E4107" s="10"/>
      <c r="F4107" s="10"/>
      <c r="G4107" s="10"/>
      <c r="H4107" s="10"/>
      <c r="I4107" s="10"/>
      <c r="J4107" s="10"/>
      <c r="K4107" s="10"/>
      <c r="L4107" s="10"/>
      <c r="M4107" s="10"/>
      <c r="AU4107" s="14">
        <v>81</v>
      </c>
      <c r="BF4107" s="14"/>
    </row>
    <row r="4108" spans="1:58" x14ac:dyDescent="0.25">
      <c r="A4108" s="10" t="s">
        <v>976</v>
      </c>
      <c r="B4108" s="35">
        <v>40819</v>
      </c>
      <c r="C4108" t="s">
        <v>968</v>
      </c>
      <c r="E4108" s="10"/>
      <c r="F4108" s="10"/>
      <c r="G4108" s="10"/>
      <c r="H4108" s="10"/>
      <c r="I4108" s="10"/>
      <c r="J4108" s="10"/>
      <c r="K4108" s="10"/>
      <c r="L4108" s="10"/>
      <c r="M4108" s="10"/>
      <c r="AU4108" s="14">
        <v>83</v>
      </c>
      <c r="BF4108" s="14"/>
    </row>
    <row r="4109" spans="1:58" x14ac:dyDescent="0.25">
      <c r="A4109" s="10" t="s">
        <v>976</v>
      </c>
      <c r="B4109" s="35">
        <v>40828</v>
      </c>
      <c r="C4109" t="s">
        <v>968</v>
      </c>
      <c r="E4109" s="10"/>
      <c r="F4109" s="10"/>
      <c r="G4109" s="10"/>
      <c r="H4109" s="10"/>
      <c r="I4109" s="10"/>
      <c r="J4109" s="10"/>
      <c r="K4109" s="10"/>
      <c r="L4109" s="10"/>
      <c r="M4109" s="10"/>
      <c r="AU4109" s="14">
        <v>87</v>
      </c>
      <c r="BF4109" s="14"/>
    </row>
    <row r="4110" spans="1:58" x14ac:dyDescent="0.25">
      <c r="A4110" s="10" t="s">
        <v>976</v>
      </c>
      <c r="B4110" s="35">
        <v>40834</v>
      </c>
      <c r="C4110" t="s">
        <v>968</v>
      </c>
      <c r="E4110" s="10"/>
      <c r="F4110" s="10"/>
      <c r="G4110" s="10"/>
      <c r="H4110" s="10"/>
      <c r="I4110" s="10"/>
      <c r="J4110" s="10"/>
      <c r="K4110" s="10"/>
      <c r="L4110" s="10"/>
      <c r="M4110" s="10"/>
      <c r="AU4110" s="14">
        <v>90</v>
      </c>
      <c r="BF4110" s="14"/>
    </row>
    <row r="4111" spans="1:58" x14ac:dyDescent="0.25">
      <c r="A4111" s="10" t="s">
        <v>976</v>
      </c>
      <c r="B4111" s="35">
        <v>40841</v>
      </c>
      <c r="C4111" t="s">
        <v>968</v>
      </c>
      <c r="E4111" s="10"/>
      <c r="F4111" s="10"/>
      <c r="G4111" s="10"/>
      <c r="H4111" s="10"/>
      <c r="I4111" s="10"/>
      <c r="J4111" s="10"/>
      <c r="K4111" s="10"/>
      <c r="L4111" s="10"/>
      <c r="M4111" s="10"/>
      <c r="AU4111" s="14">
        <v>90</v>
      </c>
      <c r="BF4111" s="14"/>
    </row>
    <row r="4112" spans="1:58" x14ac:dyDescent="0.25">
      <c r="A4112" s="10" t="s">
        <v>976</v>
      </c>
      <c r="B4112" s="35">
        <v>40848</v>
      </c>
      <c r="C4112" t="s">
        <v>968</v>
      </c>
      <c r="E4112" s="10"/>
      <c r="F4112" s="10"/>
      <c r="G4112" s="10"/>
      <c r="H4112" s="10"/>
      <c r="I4112" s="10"/>
      <c r="J4112" s="10"/>
      <c r="K4112" s="10"/>
      <c r="L4112" s="10"/>
      <c r="M4112" s="10"/>
      <c r="AU4112" s="14">
        <v>90</v>
      </c>
      <c r="BF4112" s="14"/>
    </row>
    <row r="4113" spans="1:58" x14ac:dyDescent="0.25">
      <c r="A4113" s="10" t="s">
        <v>976</v>
      </c>
      <c r="B4113" s="35">
        <v>40855</v>
      </c>
      <c r="C4113" t="s">
        <v>968</v>
      </c>
      <c r="E4113" s="10"/>
      <c r="F4113" s="10"/>
      <c r="G4113" s="10"/>
      <c r="H4113" s="10"/>
      <c r="I4113" s="10"/>
      <c r="J4113" s="10"/>
      <c r="K4113" s="10"/>
      <c r="L4113" s="10"/>
      <c r="M4113" s="10"/>
      <c r="AU4113" s="14">
        <v>90</v>
      </c>
      <c r="BF4113" s="14"/>
    </row>
    <row r="4114" spans="1:58" x14ac:dyDescent="0.25">
      <c r="A4114" s="10" t="s">
        <v>977</v>
      </c>
      <c r="B4114" s="35">
        <v>40710</v>
      </c>
      <c r="C4114" t="s">
        <v>969</v>
      </c>
      <c r="E4114" s="10"/>
      <c r="F4114" s="10"/>
      <c r="G4114" s="10"/>
      <c r="H4114" s="10"/>
      <c r="I4114" s="10"/>
      <c r="J4114" s="10"/>
      <c r="K4114" s="10"/>
      <c r="L4114" s="10"/>
      <c r="M4114" s="10"/>
      <c r="AU4114" s="14">
        <v>14</v>
      </c>
      <c r="BF4114" s="14">
        <v>4.2</v>
      </c>
    </row>
    <row r="4115" spans="1:58" x14ac:dyDescent="0.25">
      <c r="A4115" s="10" t="s">
        <v>977</v>
      </c>
      <c r="B4115" s="35">
        <v>40723</v>
      </c>
      <c r="C4115" t="s">
        <v>969</v>
      </c>
      <c r="E4115" s="10"/>
      <c r="F4115" s="10"/>
      <c r="G4115" s="10"/>
      <c r="H4115" s="10"/>
      <c r="I4115" s="10"/>
      <c r="J4115" s="10"/>
      <c r="K4115" s="10"/>
      <c r="L4115" s="10"/>
      <c r="M4115" s="10"/>
      <c r="AU4115" s="14">
        <v>30</v>
      </c>
      <c r="BF4115" s="14">
        <v>5.6</v>
      </c>
    </row>
    <row r="4116" spans="1:58" x14ac:dyDescent="0.25">
      <c r="A4116" s="10" t="s">
        <v>977</v>
      </c>
      <c r="B4116" s="35">
        <v>40730</v>
      </c>
      <c r="C4116" t="s">
        <v>969</v>
      </c>
      <c r="E4116" s="10"/>
      <c r="F4116" s="10"/>
      <c r="G4116" s="10"/>
      <c r="H4116" s="10"/>
      <c r="I4116" s="10"/>
      <c r="J4116" s="10"/>
      <c r="K4116" s="10"/>
      <c r="L4116" s="10"/>
      <c r="M4116" s="10"/>
      <c r="AU4116" s="14">
        <v>31</v>
      </c>
      <c r="BF4116" s="14">
        <v>7.1</v>
      </c>
    </row>
    <row r="4117" spans="1:58" x14ac:dyDescent="0.25">
      <c r="A4117" s="10" t="s">
        <v>977</v>
      </c>
      <c r="B4117" s="35">
        <v>40737</v>
      </c>
      <c r="C4117" t="s">
        <v>969</v>
      </c>
      <c r="E4117" s="10"/>
      <c r="F4117" s="10"/>
      <c r="G4117" s="10"/>
      <c r="H4117" s="10"/>
      <c r="I4117" s="10"/>
      <c r="J4117" s="10"/>
      <c r="K4117" s="10"/>
      <c r="L4117" s="10"/>
      <c r="M4117" s="10"/>
      <c r="AU4117" s="14">
        <v>32</v>
      </c>
      <c r="BF4117" s="14">
        <v>7.8</v>
      </c>
    </row>
    <row r="4118" spans="1:58" x14ac:dyDescent="0.25">
      <c r="A4118" s="10" t="s">
        <v>977</v>
      </c>
      <c r="B4118" s="35">
        <v>40752</v>
      </c>
      <c r="C4118" t="s">
        <v>969</v>
      </c>
      <c r="E4118" s="10"/>
      <c r="F4118" s="10"/>
      <c r="G4118" s="10"/>
      <c r="H4118" s="10"/>
      <c r="I4118" s="10"/>
      <c r="J4118" s="10"/>
      <c r="K4118" s="10"/>
      <c r="L4118" s="10"/>
      <c r="M4118" s="10"/>
      <c r="AU4118" s="14">
        <v>33</v>
      </c>
      <c r="BF4118" s="14">
        <v>9</v>
      </c>
    </row>
    <row r="4119" spans="1:58" x14ac:dyDescent="0.25">
      <c r="A4119" s="10" t="s">
        <v>977</v>
      </c>
      <c r="B4119" s="35">
        <v>40759</v>
      </c>
      <c r="C4119" t="s">
        <v>969</v>
      </c>
      <c r="E4119" s="10"/>
      <c r="F4119" s="10"/>
      <c r="G4119" s="10"/>
      <c r="H4119" s="10"/>
      <c r="I4119" s="10"/>
      <c r="J4119" s="10"/>
      <c r="K4119" s="10"/>
      <c r="L4119" s="10"/>
      <c r="M4119" s="10"/>
      <c r="AU4119" s="14">
        <v>41</v>
      </c>
      <c r="BF4119" s="14"/>
    </row>
    <row r="4120" spans="1:58" x14ac:dyDescent="0.25">
      <c r="A4120" s="10" t="s">
        <v>977</v>
      </c>
      <c r="B4120" s="35">
        <v>40765</v>
      </c>
      <c r="C4120" t="s">
        <v>969</v>
      </c>
      <c r="E4120" s="10"/>
      <c r="F4120" s="10"/>
      <c r="G4120" s="10"/>
      <c r="H4120" s="10"/>
      <c r="I4120" s="10"/>
      <c r="J4120" s="10"/>
      <c r="K4120" s="10"/>
      <c r="L4120" s="10"/>
      <c r="M4120" s="10"/>
      <c r="AU4120" s="14">
        <v>55</v>
      </c>
      <c r="BF4120" s="14">
        <v>8.9</v>
      </c>
    </row>
    <row r="4121" spans="1:58" x14ac:dyDescent="0.25">
      <c r="A4121" s="10" t="s">
        <v>977</v>
      </c>
      <c r="B4121" s="35">
        <v>40772</v>
      </c>
      <c r="C4121" t="s">
        <v>969</v>
      </c>
      <c r="E4121" s="10"/>
      <c r="F4121" s="10"/>
      <c r="G4121" s="10"/>
      <c r="H4121" s="10"/>
      <c r="I4121" s="10"/>
      <c r="J4121" s="10"/>
      <c r="K4121" s="10"/>
      <c r="L4121" s="10"/>
      <c r="M4121" s="10"/>
      <c r="AU4121" s="14">
        <v>65</v>
      </c>
      <c r="BF4121" s="14"/>
    </row>
    <row r="4122" spans="1:58" x14ac:dyDescent="0.25">
      <c r="A4122" s="10" t="s">
        <v>977</v>
      </c>
      <c r="B4122" s="35">
        <v>40781</v>
      </c>
      <c r="C4122" t="s">
        <v>969</v>
      </c>
      <c r="E4122" s="10"/>
      <c r="F4122" s="10"/>
      <c r="G4122" s="10"/>
      <c r="H4122" s="10"/>
      <c r="I4122" s="10"/>
      <c r="J4122" s="10"/>
      <c r="K4122" s="10"/>
      <c r="L4122" s="10"/>
      <c r="M4122" s="10"/>
      <c r="AJ4122" s="10"/>
      <c r="AU4122" s="14">
        <v>70</v>
      </c>
      <c r="BF4122" s="14"/>
    </row>
    <row r="4123" spans="1:58" x14ac:dyDescent="0.25">
      <c r="A4123" s="10" t="s">
        <v>977</v>
      </c>
      <c r="B4123" s="35">
        <v>40792</v>
      </c>
      <c r="C4123" t="s">
        <v>969</v>
      </c>
      <c r="E4123" s="10"/>
      <c r="F4123" s="10"/>
      <c r="G4123" s="10"/>
      <c r="H4123" s="10"/>
      <c r="I4123" s="10"/>
      <c r="J4123" s="10"/>
      <c r="K4123" s="10"/>
      <c r="L4123" s="10"/>
      <c r="M4123" s="10"/>
      <c r="AU4123" s="14">
        <v>79</v>
      </c>
      <c r="BF4123" s="14"/>
    </row>
    <row r="4124" spans="1:58" x14ac:dyDescent="0.25">
      <c r="A4124" s="10" t="s">
        <v>977</v>
      </c>
      <c r="B4124" s="35">
        <v>40806</v>
      </c>
      <c r="C4124" t="s">
        <v>969</v>
      </c>
      <c r="E4124" s="10"/>
      <c r="F4124" s="10"/>
      <c r="G4124" s="10"/>
      <c r="H4124" s="10"/>
      <c r="I4124" s="10"/>
      <c r="J4124" s="10"/>
      <c r="K4124" s="10"/>
      <c r="L4124" s="10"/>
      <c r="M4124" s="10"/>
      <c r="AU4124" s="14">
        <v>81</v>
      </c>
      <c r="BF4124" s="14"/>
    </row>
    <row r="4125" spans="1:58" x14ac:dyDescent="0.25">
      <c r="A4125" s="10" t="s">
        <v>977</v>
      </c>
      <c r="B4125" s="35">
        <v>40819</v>
      </c>
      <c r="C4125" t="s">
        <v>969</v>
      </c>
      <c r="E4125" s="10"/>
      <c r="F4125" s="10"/>
      <c r="G4125" s="10"/>
      <c r="H4125" s="10"/>
      <c r="I4125" s="10"/>
      <c r="J4125" s="10"/>
      <c r="K4125" s="10"/>
      <c r="L4125" s="10"/>
      <c r="M4125" s="10"/>
      <c r="AU4125" s="14">
        <v>83</v>
      </c>
      <c r="BF4125" s="14"/>
    </row>
    <row r="4126" spans="1:58" x14ac:dyDescent="0.25">
      <c r="A4126" s="10" t="s">
        <v>977</v>
      </c>
      <c r="B4126" s="35">
        <v>40828</v>
      </c>
      <c r="C4126" t="s">
        <v>969</v>
      </c>
      <c r="E4126" s="10"/>
      <c r="F4126" s="10"/>
      <c r="G4126" s="10"/>
      <c r="H4126" s="10"/>
      <c r="I4126" s="10"/>
      <c r="J4126" s="10"/>
      <c r="K4126" s="10"/>
      <c r="L4126" s="10"/>
      <c r="M4126" s="10"/>
      <c r="AU4126" s="14">
        <v>87</v>
      </c>
      <c r="BF4126" s="14"/>
    </row>
    <row r="4127" spans="1:58" x14ac:dyDescent="0.25">
      <c r="A4127" s="10" t="s">
        <v>977</v>
      </c>
      <c r="B4127" s="35">
        <v>40834</v>
      </c>
      <c r="C4127" t="s">
        <v>969</v>
      </c>
      <c r="E4127" s="10"/>
      <c r="F4127" s="10"/>
      <c r="G4127" s="10"/>
      <c r="H4127" s="10"/>
      <c r="I4127" s="10"/>
      <c r="J4127" s="10"/>
      <c r="K4127" s="10"/>
      <c r="L4127" s="10"/>
      <c r="M4127" s="10"/>
      <c r="AU4127" s="14">
        <v>90</v>
      </c>
      <c r="BF4127" s="14"/>
    </row>
    <row r="4128" spans="1:58" x14ac:dyDescent="0.25">
      <c r="A4128" s="10" t="s">
        <v>977</v>
      </c>
      <c r="B4128" s="35">
        <v>40841</v>
      </c>
      <c r="C4128" t="s">
        <v>969</v>
      </c>
      <c r="E4128" s="10"/>
      <c r="F4128" s="10"/>
      <c r="G4128" s="10"/>
      <c r="H4128" s="10"/>
      <c r="I4128" s="10"/>
      <c r="J4128" s="10"/>
      <c r="K4128" s="10"/>
      <c r="L4128" s="10"/>
      <c r="M4128" s="10"/>
      <c r="AU4128" s="14">
        <v>90</v>
      </c>
      <c r="BF4128" s="14"/>
    </row>
    <row r="4129" spans="1:58" x14ac:dyDescent="0.25">
      <c r="A4129" s="10" t="s">
        <v>977</v>
      </c>
      <c r="B4129" s="35">
        <v>40848</v>
      </c>
      <c r="C4129" t="s">
        <v>969</v>
      </c>
      <c r="E4129" s="10"/>
      <c r="F4129" s="10"/>
      <c r="G4129" s="10"/>
      <c r="H4129" s="10"/>
      <c r="I4129" s="10"/>
      <c r="J4129" s="10"/>
      <c r="K4129" s="10"/>
      <c r="L4129" s="10"/>
      <c r="M4129" s="10"/>
      <c r="AU4129" s="14">
        <v>90</v>
      </c>
      <c r="BF4129" s="14"/>
    </row>
    <row r="4130" spans="1:58" x14ac:dyDescent="0.25">
      <c r="A4130" s="10" t="s">
        <v>977</v>
      </c>
      <c r="B4130" s="35">
        <v>40855</v>
      </c>
      <c r="C4130" t="s">
        <v>969</v>
      </c>
      <c r="E4130" s="10"/>
      <c r="F4130" s="10"/>
      <c r="G4130" s="10"/>
      <c r="H4130" s="10"/>
      <c r="I4130" s="10"/>
      <c r="J4130" s="10"/>
      <c r="K4130" s="10"/>
      <c r="L4130" s="10"/>
      <c r="M4130" s="10"/>
      <c r="AU4130" s="14">
        <v>90</v>
      </c>
      <c r="BF4130" s="14"/>
    </row>
    <row r="4131" spans="1:58" x14ac:dyDescent="0.25">
      <c r="A4131" s="10" t="s">
        <v>978</v>
      </c>
      <c r="B4131" s="35">
        <v>40710</v>
      </c>
      <c r="C4131" t="s">
        <v>970</v>
      </c>
      <c r="E4131" s="10"/>
      <c r="F4131" s="10"/>
      <c r="G4131" s="10"/>
      <c r="H4131" s="10"/>
      <c r="I4131" s="10"/>
      <c r="J4131" s="10"/>
      <c r="K4131" s="10"/>
      <c r="L4131" s="10"/>
      <c r="M4131" s="10"/>
      <c r="AU4131" s="14">
        <v>14</v>
      </c>
      <c r="BF4131" s="14">
        <v>4.4000000000000004</v>
      </c>
    </row>
    <row r="4132" spans="1:58" x14ac:dyDescent="0.25">
      <c r="A4132" s="10" t="s">
        <v>978</v>
      </c>
      <c r="B4132" s="35">
        <v>40723</v>
      </c>
      <c r="C4132" t="s">
        <v>970</v>
      </c>
      <c r="E4132" s="10"/>
      <c r="F4132" s="10"/>
      <c r="G4132" s="10"/>
      <c r="H4132" s="10"/>
      <c r="I4132" s="10"/>
      <c r="J4132" s="10"/>
      <c r="K4132" s="10"/>
      <c r="L4132" s="10"/>
      <c r="M4132" s="10"/>
      <c r="AU4132" s="14">
        <v>15</v>
      </c>
      <c r="BF4132" s="14">
        <v>5.3</v>
      </c>
    </row>
    <row r="4133" spans="1:58" x14ac:dyDescent="0.25">
      <c r="A4133" s="10" t="s">
        <v>978</v>
      </c>
      <c r="B4133" s="35">
        <v>40730</v>
      </c>
      <c r="C4133" t="s">
        <v>970</v>
      </c>
      <c r="E4133" s="10"/>
      <c r="F4133" s="10"/>
      <c r="G4133" s="10"/>
      <c r="H4133" s="10"/>
      <c r="I4133" s="10"/>
      <c r="J4133" s="10"/>
      <c r="K4133" s="10"/>
      <c r="L4133" s="10"/>
      <c r="M4133" s="10"/>
      <c r="AU4133" s="14">
        <v>30</v>
      </c>
      <c r="BF4133" s="14">
        <v>6.8</v>
      </c>
    </row>
    <row r="4134" spans="1:58" x14ac:dyDescent="0.25">
      <c r="A4134" s="10" t="s">
        <v>978</v>
      </c>
      <c r="B4134" s="35">
        <v>40737</v>
      </c>
      <c r="C4134" t="s">
        <v>970</v>
      </c>
      <c r="E4134" s="10"/>
      <c r="F4134" s="10"/>
      <c r="G4134" s="10"/>
      <c r="H4134" s="10"/>
      <c r="I4134" s="10"/>
      <c r="J4134" s="10"/>
      <c r="K4134" s="10"/>
      <c r="L4134" s="10"/>
      <c r="M4134" s="10"/>
      <c r="AU4134" s="14">
        <v>31</v>
      </c>
      <c r="BF4134" s="14">
        <v>7.6</v>
      </c>
    </row>
    <row r="4135" spans="1:58" x14ac:dyDescent="0.25">
      <c r="A4135" s="10" t="s">
        <v>978</v>
      </c>
      <c r="B4135" s="35">
        <v>40752</v>
      </c>
      <c r="C4135" t="s">
        <v>970</v>
      </c>
      <c r="E4135" s="10"/>
      <c r="F4135" s="10"/>
      <c r="G4135" s="10"/>
      <c r="H4135" s="10"/>
      <c r="I4135" s="10"/>
      <c r="J4135" s="10"/>
      <c r="K4135" s="10"/>
      <c r="L4135" s="10"/>
      <c r="M4135" s="10"/>
      <c r="AU4135" s="14">
        <v>33</v>
      </c>
      <c r="BF4135" s="14">
        <v>8.6</v>
      </c>
    </row>
    <row r="4136" spans="1:58" x14ac:dyDescent="0.25">
      <c r="A4136" s="10" t="s">
        <v>978</v>
      </c>
      <c r="B4136" s="35">
        <v>40759</v>
      </c>
      <c r="C4136" t="s">
        <v>970</v>
      </c>
      <c r="E4136" s="10"/>
      <c r="F4136" s="10"/>
      <c r="G4136" s="10"/>
      <c r="H4136" s="10"/>
      <c r="I4136" s="10"/>
      <c r="J4136" s="10"/>
      <c r="K4136" s="10"/>
      <c r="L4136" s="10"/>
      <c r="M4136" s="10"/>
      <c r="AU4136" s="14">
        <v>30</v>
      </c>
      <c r="BF4136" s="14"/>
    </row>
    <row r="4137" spans="1:58" x14ac:dyDescent="0.25">
      <c r="A4137" s="10" t="s">
        <v>978</v>
      </c>
      <c r="B4137" s="35">
        <v>40765</v>
      </c>
      <c r="C4137" t="s">
        <v>970</v>
      </c>
      <c r="E4137" s="10"/>
      <c r="F4137" s="10"/>
      <c r="G4137" s="10"/>
      <c r="H4137" s="10"/>
      <c r="I4137" s="10"/>
      <c r="J4137" s="10"/>
      <c r="K4137" s="10"/>
      <c r="L4137" s="10"/>
      <c r="M4137" s="10"/>
      <c r="AU4137" s="14">
        <v>45</v>
      </c>
      <c r="BF4137" s="14">
        <v>10.199999999999999</v>
      </c>
    </row>
    <row r="4138" spans="1:58" x14ac:dyDescent="0.25">
      <c r="A4138" s="10" t="s">
        <v>978</v>
      </c>
      <c r="B4138" s="35">
        <v>40772</v>
      </c>
      <c r="C4138" t="s">
        <v>970</v>
      </c>
      <c r="E4138" s="10"/>
      <c r="F4138" s="10"/>
      <c r="G4138" s="10"/>
      <c r="H4138" s="10"/>
      <c r="I4138" s="10"/>
      <c r="J4138" s="10"/>
      <c r="K4138" s="10"/>
      <c r="L4138" s="10"/>
      <c r="M4138" s="10"/>
      <c r="AU4138" s="14">
        <v>60</v>
      </c>
      <c r="BF4138" s="14"/>
    </row>
    <row r="4139" spans="1:58" x14ac:dyDescent="0.25">
      <c r="A4139" s="10" t="s">
        <v>978</v>
      </c>
      <c r="B4139" s="35">
        <v>40781</v>
      </c>
      <c r="C4139" t="s">
        <v>970</v>
      </c>
      <c r="E4139" s="10"/>
      <c r="F4139" s="10"/>
      <c r="G4139" s="10"/>
      <c r="H4139" s="10"/>
      <c r="I4139" s="10"/>
      <c r="J4139" s="10"/>
      <c r="K4139" s="10"/>
      <c r="L4139" s="10"/>
      <c r="M4139" s="10"/>
      <c r="AU4139" s="14">
        <v>70</v>
      </c>
      <c r="BF4139" s="14"/>
    </row>
    <row r="4140" spans="1:58" x14ac:dyDescent="0.25">
      <c r="A4140" s="10" t="s">
        <v>978</v>
      </c>
      <c r="B4140" s="35">
        <v>40792</v>
      </c>
      <c r="C4140" t="s">
        <v>970</v>
      </c>
      <c r="E4140" s="10"/>
      <c r="F4140" s="10"/>
      <c r="G4140" s="10"/>
      <c r="H4140" s="10"/>
      <c r="I4140" s="10"/>
      <c r="J4140" s="10"/>
      <c r="K4140" s="10"/>
      <c r="L4140" s="10"/>
      <c r="M4140" s="10"/>
      <c r="AU4140" s="14">
        <v>79</v>
      </c>
      <c r="BF4140" s="14"/>
    </row>
    <row r="4141" spans="1:58" x14ac:dyDescent="0.25">
      <c r="A4141" s="10" t="s">
        <v>978</v>
      </c>
      <c r="B4141" s="35">
        <v>40806</v>
      </c>
      <c r="C4141" t="s">
        <v>970</v>
      </c>
      <c r="E4141" s="10"/>
      <c r="F4141" s="10"/>
      <c r="G4141" s="10"/>
      <c r="H4141" s="10"/>
      <c r="I4141" s="10"/>
      <c r="J4141" s="10"/>
      <c r="K4141" s="10"/>
      <c r="L4141" s="10"/>
      <c r="M4141" s="10"/>
      <c r="AU4141" s="14">
        <v>81</v>
      </c>
      <c r="BF4141" s="14"/>
    </row>
    <row r="4142" spans="1:58" x14ac:dyDescent="0.25">
      <c r="A4142" s="10" t="s">
        <v>978</v>
      </c>
      <c r="B4142" s="35">
        <v>40819</v>
      </c>
      <c r="C4142" t="s">
        <v>970</v>
      </c>
      <c r="E4142" s="10"/>
      <c r="F4142" s="10"/>
      <c r="G4142" s="10"/>
      <c r="H4142" s="10"/>
      <c r="I4142" s="10"/>
      <c r="J4142" s="10"/>
      <c r="K4142" s="10"/>
      <c r="L4142" s="10"/>
      <c r="M4142" s="10"/>
      <c r="AU4142" s="14">
        <v>83</v>
      </c>
      <c r="BF4142" s="14"/>
    </row>
    <row r="4143" spans="1:58" x14ac:dyDescent="0.25">
      <c r="A4143" s="10" t="s">
        <v>978</v>
      </c>
      <c r="B4143" s="35">
        <v>40828</v>
      </c>
      <c r="C4143" t="s">
        <v>970</v>
      </c>
      <c r="E4143" s="10"/>
      <c r="F4143" s="10"/>
      <c r="G4143" s="10"/>
      <c r="H4143" s="10"/>
      <c r="I4143" s="10"/>
      <c r="J4143" s="10"/>
      <c r="K4143" s="10"/>
      <c r="L4143" s="10"/>
      <c r="M4143" s="10"/>
      <c r="AU4143" s="14">
        <v>87</v>
      </c>
      <c r="BF4143" s="14"/>
    </row>
    <row r="4144" spans="1:58" x14ac:dyDescent="0.25">
      <c r="A4144" s="10" t="s">
        <v>978</v>
      </c>
      <c r="B4144" s="35">
        <v>40834</v>
      </c>
      <c r="C4144" t="s">
        <v>970</v>
      </c>
      <c r="E4144" s="10"/>
      <c r="F4144" s="10"/>
      <c r="G4144" s="10"/>
      <c r="H4144" s="10"/>
      <c r="I4144" s="10"/>
      <c r="J4144" s="10"/>
      <c r="K4144" s="10"/>
      <c r="L4144" s="10"/>
      <c r="M4144" s="10"/>
      <c r="AU4144" s="14">
        <v>90</v>
      </c>
      <c r="BF4144" s="14"/>
    </row>
    <row r="4145" spans="1:58" x14ac:dyDescent="0.25">
      <c r="A4145" s="10" t="s">
        <v>978</v>
      </c>
      <c r="B4145" s="35">
        <v>40841</v>
      </c>
      <c r="C4145" t="s">
        <v>970</v>
      </c>
      <c r="E4145" s="10"/>
      <c r="F4145" s="10"/>
      <c r="G4145" s="10"/>
      <c r="H4145" s="10"/>
      <c r="I4145" s="10"/>
      <c r="J4145" s="10"/>
      <c r="K4145" s="10"/>
      <c r="L4145" s="10"/>
      <c r="M4145" s="10"/>
      <c r="AU4145" s="14">
        <v>90</v>
      </c>
      <c r="BF4145" s="14"/>
    </row>
    <row r="4146" spans="1:58" x14ac:dyDescent="0.25">
      <c r="A4146" s="10" t="s">
        <v>978</v>
      </c>
      <c r="B4146" s="35">
        <v>40848</v>
      </c>
      <c r="C4146" t="s">
        <v>970</v>
      </c>
      <c r="E4146" s="10"/>
      <c r="F4146" s="10"/>
      <c r="G4146" s="10"/>
      <c r="H4146" s="10"/>
      <c r="I4146" s="10"/>
      <c r="J4146" s="10"/>
      <c r="K4146" s="10"/>
      <c r="L4146" s="10"/>
      <c r="M4146" s="10"/>
      <c r="AU4146" s="14">
        <v>90</v>
      </c>
      <c r="BF4146" s="14"/>
    </row>
    <row r="4147" spans="1:58" x14ac:dyDescent="0.25">
      <c r="A4147" s="10" t="s">
        <v>978</v>
      </c>
      <c r="B4147" s="35">
        <v>40855</v>
      </c>
      <c r="C4147" t="s">
        <v>970</v>
      </c>
      <c r="E4147" s="10"/>
      <c r="F4147" s="10"/>
      <c r="G4147" s="10"/>
      <c r="H4147" s="10"/>
      <c r="I4147" s="10"/>
      <c r="J4147" s="10"/>
      <c r="K4147" s="10"/>
      <c r="L4147" s="10"/>
      <c r="M4147" s="10"/>
      <c r="AU4147" s="14">
        <v>90</v>
      </c>
      <c r="BF4147" s="14"/>
    </row>
    <row r="4148" spans="1:58" x14ac:dyDescent="0.25">
      <c r="A4148" s="10" t="s">
        <v>979</v>
      </c>
      <c r="B4148" s="35">
        <v>40710</v>
      </c>
      <c r="C4148" t="s">
        <v>971</v>
      </c>
      <c r="E4148" s="10"/>
      <c r="F4148" s="10"/>
      <c r="G4148" s="10"/>
      <c r="H4148" s="10"/>
      <c r="I4148" s="10"/>
      <c r="J4148" s="10"/>
      <c r="K4148" s="10"/>
      <c r="L4148" s="10"/>
      <c r="M4148" s="10"/>
      <c r="AU4148" s="14">
        <v>15</v>
      </c>
      <c r="BF4148" s="14">
        <v>4.5</v>
      </c>
    </row>
    <row r="4149" spans="1:58" x14ac:dyDescent="0.25">
      <c r="A4149" s="10" t="s">
        <v>979</v>
      </c>
      <c r="B4149" s="35">
        <v>40723</v>
      </c>
      <c r="C4149" t="s">
        <v>971</v>
      </c>
      <c r="E4149" s="10"/>
      <c r="F4149" s="10"/>
      <c r="G4149" s="10"/>
      <c r="H4149" s="10"/>
      <c r="I4149" s="10"/>
      <c r="J4149" s="10"/>
      <c r="K4149" s="10"/>
      <c r="L4149" s="10"/>
      <c r="M4149" s="10"/>
      <c r="AU4149" s="14">
        <v>30</v>
      </c>
      <c r="BF4149" s="14">
        <v>5.9</v>
      </c>
    </row>
    <row r="4150" spans="1:58" x14ac:dyDescent="0.25">
      <c r="A4150" s="10" t="s">
        <v>979</v>
      </c>
      <c r="B4150" s="35">
        <v>40730</v>
      </c>
      <c r="C4150" t="s">
        <v>971</v>
      </c>
      <c r="E4150" s="10"/>
      <c r="F4150" s="10"/>
      <c r="G4150" s="10"/>
      <c r="H4150" s="10"/>
      <c r="I4150" s="10"/>
      <c r="J4150" s="10"/>
      <c r="K4150" s="10"/>
      <c r="L4150" s="10"/>
      <c r="M4150" s="10"/>
      <c r="AU4150" s="14">
        <v>30</v>
      </c>
      <c r="BF4150" s="14">
        <v>6.9</v>
      </c>
    </row>
    <row r="4151" spans="1:58" x14ac:dyDescent="0.25">
      <c r="A4151" s="10" t="s">
        <v>979</v>
      </c>
      <c r="B4151" s="35">
        <v>40737</v>
      </c>
      <c r="C4151" t="s">
        <v>971</v>
      </c>
      <c r="E4151" s="10"/>
      <c r="F4151" s="10"/>
      <c r="G4151" s="10"/>
      <c r="H4151" s="10"/>
      <c r="I4151" s="10"/>
      <c r="J4151" s="10"/>
      <c r="K4151" s="10"/>
      <c r="L4151" s="10"/>
      <c r="M4151" s="10"/>
      <c r="AU4151" s="14">
        <v>30</v>
      </c>
      <c r="BF4151" s="14">
        <v>7.4</v>
      </c>
    </row>
    <row r="4152" spans="1:58" x14ac:dyDescent="0.25">
      <c r="A4152" s="10" t="s">
        <v>979</v>
      </c>
      <c r="B4152" s="35">
        <v>40752</v>
      </c>
      <c r="C4152" t="s">
        <v>971</v>
      </c>
      <c r="E4152" s="10"/>
      <c r="F4152" s="10"/>
      <c r="G4152" s="10"/>
      <c r="H4152" s="10"/>
      <c r="I4152" s="10"/>
      <c r="J4152" s="10"/>
      <c r="K4152" s="10"/>
      <c r="L4152" s="10"/>
      <c r="M4152" s="10"/>
      <c r="AU4152" s="14">
        <v>32</v>
      </c>
      <c r="BF4152" s="14">
        <v>9.6</v>
      </c>
    </row>
    <row r="4153" spans="1:58" x14ac:dyDescent="0.25">
      <c r="A4153" s="10" t="s">
        <v>979</v>
      </c>
      <c r="B4153" s="35">
        <v>40759</v>
      </c>
      <c r="C4153" t="s">
        <v>971</v>
      </c>
      <c r="E4153" s="10"/>
      <c r="F4153" s="10"/>
      <c r="G4153" s="10"/>
      <c r="H4153" s="10"/>
      <c r="I4153" s="10"/>
      <c r="J4153" s="10"/>
      <c r="K4153" s="10"/>
      <c r="L4153" s="10"/>
      <c r="M4153" s="10"/>
      <c r="AU4153" s="14">
        <v>30</v>
      </c>
      <c r="BF4153" s="14"/>
    </row>
    <row r="4154" spans="1:58" x14ac:dyDescent="0.25">
      <c r="A4154" s="10" t="s">
        <v>979</v>
      </c>
      <c r="B4154" s="35">
        <v>40765</v>
      </c>
      <c r="C4154" t="s">
        <v>971</v>
      </c>
      <c r="E4154" s="10"/>
      <c r="F4154" s="10"/>
      <c r="G4154" s="10"/>
      <c r="H4154" s="10"/>
      <c r="I4154" s="10"/>
      <c r="J4154" s="10"/>
      <c r="K4154" s="10"/>
      <c r="L4154" s="10"/>
      <c r="M4154" s="10"/>
      <c r="AU4154" s="14">
        <v>41</v>
      </c>
      <c r="BF4154" s="14">
        <v>11.2</v>
      </c>
    </row>
    <row r="4155" spans="1:58" x14ac:dyDescent="0.25">
      <c r="A4155" s="10" t="s">
        <v>979</v>
      </c>
      <c r="B4155" s="35">
        <v>40772</v>
      </c>
      <c r="C4155" t="s">
        <v>971</v>
      </c>
      <c r="E4155" s="10"/>
      <c r="F4155" s="10"/>
      <c r="G4155" s="10"/>
      <c r="H4155" s="10"/>
      <c r="I4155" s="10"/>
      <c r="J4155" s="10"/>
      <c r="K4155" s="10"/>
      <c r="L4155" s="10"/>
      <c r="M4155" s="10"/>
      <c r="AU4155" s="14">
        <v>60</v>
      </c>
      <c r="BF4155" s="14"/>
    </row>
    <row r="4156" spans="1:58" x14ac:dyDescent="0.25">
      <c r="A4156" s="10" t="s">
        <v>979</v>
      </c>
      <c r="B4156" s="35">
        <v>40781</v>
      </c>
      <c r="C4156" t="s">
        <v>971</v>
      </c>
      <c r="E4156" s="10"/>
      <c r="F4156" s="10"/>
      <c r="G4156" s="10"/>
      <c r="H4156" s="10"/>
      <c r="I4156" s="10"/>
      <c r="J4156" s="10"/>
      <c r="K4156" s="10"/>
      <c r="L4156" s="10"/>
      <c r="M4156" s="10"/>
      <c r="AU4156" s="14">
        <v>65</v>
      </c>
      <c r="BF4156" s="14"/>
    </row>
    <row r="4157" spans="1:58" x14ac:dyDescent="0.25">
      <c r="A4157" s="10" t="s">
        <v>979</v>
      </c>
      <c r="B4157" s="35">
        <v>40792</v>
      </c>
      <c r="C4157" t="s">
        <v>971</v>
      </c>
      <c r="E4157" s="10"/>
      <c r="F4157" s="10"/>
      <c r="G4157" s="10"/>
      <c r="H4157" s="10"/>
      <c r="I4157" s="10"/>
      <c r="J4157" s="10"/>
      <c r="K4157" s="10"/>
      <c r="L4157" s="10"/>
      <c r="M4157" s="10"/>
      <c r="AU4157" s="14">
        <v>70</v>
      </c>
      <c r="BF4157" s="14"/>
    </row>
    <row r="4158" spans="1:58" x14ac:dyDescent="0.25">
      <c r="A4158" s="10" t="s">
        <v>979</v>
      </c>
      <c r="B4158" s="35">
        <v>40806</v>
      </c>
      <c r="C4158" t="s">
        <v>971</v>
      </c>
      <c r="E4158" s="10"/>
      <c r="F4158" s="10"/>
      <c r="G4158" s="10"/>
      <c r="H4158" s="10"/>
      <c r="I4158" s="10"/>
      <c r="J4158" s="10"/>
      <c r="K4158" s="10"/>
      <c r="L4158" s="10"/>
      <c r="M4158" s="10"/>
      <c r="AU4158" s="14">
        <v>81</v>
      </c>
      <c r="BF4158" s="14"/>
    </row>
    <row r="4159" spans="1:58" x14ac:dyDescent="0.25">
      <c r="A4159" s="10" t="s">
        <v>979</v>
      </c>
      <c r="B4159" s="35">
        <v>40819</v>
      </c>
      <c r="C4159" t="s">
        <v>971</v>
      </c>
      <c r="E4159" s="10"/>
      <c r="F4159" s="10"/>
      <c r="G4159" s="10"/>
      <c r="H4159" s="10"/>
      <c r="I4159" s="10"/>
      <c r="J4159" s="10"/>
      <c r="K4159" s="10"/>
      <c r="L4159" s="10"/>
      <c r="M4159" s="10"/>
      <c r="AU4159" s="14">
        <v>83</v>
      </c>
      <c r="BF4159" s="14"/>
    </row>
    <row r="4160" spans="1:58" x14ac:dyDescent="0.25">
      <c r="A4160" s="10" t="s">
        <v>979</v>
      </c>
      <c r="B4160" s="35">
        <v>40828</v>
      </c>
      <c r="C4160" t="s">
        <v>971</v>
      </c>
      <c r="E4160" s="10"/>
      <c r="F4160" s="10"/>
      <c r="G4160" s="10"/>
      <c r="H4160" s="10"/>
      <c r="I4160" s="10"/>
      <c r="J4160" s="10"/>
      <c r="K4160" s="10"/>
      <c r="L4160" s="10"/>
      <c r="M4160" s="10"/>
      <c r="AU4160" s="14">
        <v>85</v>
      </c>
      <c r="BF4160" s="14"/>
    </row>
    <row r="4161" spans="1:58" x14ac:dyDescent="0.25">
      <c r="A4161" s="10" t="s">
        <v>979</v>
      </c>
      <c r="B4161" s="35">
        <v>40834</v>
      </c>
      <c r="C4161" t="s">
        <v>971</v>
      </c>
      <c r="E4161" s="10"/>
      <c r="F4161" s="10"/>
      <c r="G4161" s="10"/>
      <c r="H4161" s="10"/>
      <c r="I4161" s="10"/>
      <c r="J4161" s="10"/>
      <c r="K4161" s="10"/>
      <c r="L4161" s="10"/>
      <c r="M4161" s="10"/>
      <c r="AU4161" s="14">
        <v>85</v>
      </c>
      <c r="BF4161" s="14"/>
    </row>
    <row r="4162" spans="1:58" x14ac:dyDescent="0.25">
      <c r="A4162" s="10" t="s">
        <v>979</v>
      </c>
      <c r="B4162" s="35">
        <v>40841</v>
      </c>
      <c r="C4162" t="s">
        <v>971</v>
      </c>
      <c r="E4162" s="10"/>
      <c r="F4162" s="10"/>
      <c r="G4162" s="10"/>
      <c r="H4162" s="10"/>
      <c r="I4162" s="10"/>
      <c r="J4162" s="10"/>
      <c r="K4162" s="10"/>
      <c r="L4162" s="10"/>
      <c r="M4162" s="10"/>
      <c r="AU4162" s="14">
        <v>90</v>
      </c>
      <c r="BF4162" s="14"/>
    </row>
    <row r="4163" spans="1:58" x14ac:dyDescent="0.25">
      <c r="A4163" s="10" t="s">
        <v>979</v>
      </c>
      <c r="B4163" s="35">
        <v>40848</v>
      </c>
      <c r="C4163" t="s">
        <v>971</v>
      </c>
      <c r="E4163" s="10"/>
      <c r="F4163" s="10"/>
      <c r="G4163" s="10"/>
      <c r="H4163" s="10"/>
      <c r="I4163" s="10"/>
      <c r="J4163" s="10"/>
      <c r="K4163" s="10"/>
      <c r="L4163" s="10"/>
      <c r="M4163" s="10"/>
      <c r="AU4163" s="14">
        <v>90</v>
      </c>
      <c r="BF4163" s="14"/>
    </row>
    <row r="4164" spans="1:58" x14ac:dyDescent="0.25">
      <c r="A4164" t="s">
        <v>979</v>
      </c>
      <c r="B4164" s="32">
        <v>40855</v>
      </c>
      <c r="C4164" t="s">
        <v>971</v>
      </c>
      <c r="AA4164" t="str">
        <f t="shared" ref="AA4164" si="5">IF(ISNUMBER(AB4164),AB4164/10,"")</f>
        <v/>
      </c>
      <c r="AU4164" s="14">
        <v>90</v>
      </c>
      <c r="BF4164" s="14"/>
    </row>
    <row r="4165" spans="1:58" x14ac:dyDescent="0.25">
      <c r="A4165" t="s">
        <v>980</v>
      </c>
      <c r="B4165" s="32">
        <v>40737</v>
      </c>
      <c r="C4165" t="s">
        <v>966</v>
      </c>
      <c r="AU4165" s="14">
        <v>12</v>
      </c>
      <c r="BF4165" s="14">
        <v>2.2000000000000002</v>
      </c>
    </row>
    <row r="4166" spans="1:58" x14ac:dyDescent="0.25">
      <c r="A4166" t="s">
        <v>980</v>
      </c>
      <c r="B4166" s="32">
        <v>40752</v>
      </c>
      <c r="C4166" t="s">
        <v>966</v>
      </c>
      <c r="AU4166" s="14">
        <v>30</v>
      </c>
      <c r="BF4166" s="14">
        <v>4.5999999999999996</v>
      </c>
    </row>
    <row r="4167" spans="1:58" x14ac:dyDescent="0.25">
      <c r="A4167" t="s">
        <v>980</v>
      </c>
      <c r="B4167" s="32">
        <v>40758</v>
      </c>
      <c r="C4167" t="s">
        <v>966</v>
      </c>
      <c r="AU4167" s="14">
        <v>30</v>
      </c>
      <c r="BF4167" s="14"/>
    </row>
    <row r="4168" spans="1:58" x14ac:dyDescent="0.25">
      <c r="A4168" t="s">
        <v>980</v>
      </c>
      <c r="B4168" s="32">
        <v>40764</v>
      </c>
      <c r="C4168" t="s">
        <v>966</v>
      </c>
      <c r="AU4168" s="14">
        <v>32</v>
      </c>
      <c r="BF4168" s="14">
        <v>6.4</v>
      </c>
    </row>
    <row r="4169" spans="1:58" x14ac:dyDescent="0.25">
      <c r="A4169" t="s">
        <v>980</v>
      </c>
      <c r="B4169" s="32">
        <v>40772</v>
      </c>
      <c r="C4169" t="s">
        <v>966</v>
      </c>
      <c r="AU4169" s="14">
        <v>31</v>
      </c>
      <c r="BF4169" s="14"/>
    </row>
    <row r="4170" spans="1:58" x14ac:dyDescent="0.25">
      <c r="A4170" t="s">
        <v>980</v>
      </c>
      <c r="B4170" s="32">
        <v>40781</v>
      </c>
      <c r="C4170" t="s">
        <v>966</v>
      </c>
      <c r="AU4170" s="14">
        <v>33</v>
      </c>
      <c r="BF4170" s="14"/>
    </row>
    <row r="4171" spans="1:58" x14ac:dyDescent="0.25">
      <c r="A4171" t="s">
        <v>980</v>
      </c>
      <c r="B4171" s="32">
        <v>40792</v>
      </c>
      <c r="C4171" t="s">
        <v>966</v>
      </c>
      <c r="AU4171" s="14">
        <v>55</v>
      </c>
      <c r="BF4171" s="14"/>
    </row>
    <row r="4172" spans="1:58" x14ac:dyDescent="0.25">
      <c r="A4172" t="s">
        <v>980</v>
      </c>
      <c r="B4172" s="32">
        <v>40806</v>
      </c>
      <c r="C4172" t="s">
        <v>966</v>
      </c>
      <c r="AU4172" s="14">
        <v>69</v>
      </c>
      <c r="BF4172" s="14"/>
    </row>
    <row r="4173" spans="1:58" x14ac:dyDescent="0.25">
      <c r="A4173" t="s">
        <v>980</v>
      </c>
      <c r="B4173" s="32">
        <v>40819</v>
      </c>
      <c r="C4173" t="s">
        <v>966</v>
      </c>
      <c r="AU4173" s="14">
        <v>75</v>
      </c>
      <c r="BF4173" s="14"/>
    </row>
    <row r="4174" spans="1:58" x14ac:dyDescent="0.25">
      <c r="A4174" t="s">
        <v>980</v>
      </c>
      <c r="B4174" s="32">
        <v>40828</v>
      </c>
      <c r="C4174" t="s">
        <v>966</v>
      </c>
      <c r="AU4174" s="14">
        <v>81</v>
      </c>
      <c r="BF4174" s="14"/>
    </row>
    <row r="4175" spans="1:58" x14ac:dyDescent="0.25">
      <c r="A4175" t="s">
        <v>980</v>
      </c>
      <c r="B4175" s="32">
        <v>40834</v>
      </c>
      <c r="C4175" t="s">
        <v>966</v>
      </c>
      <c r="AU4175" s="14">
        <v>83</v>
      </c>
      <c r="BF4175" s="14"/>
    </row>
    <row r="4176" spans="1:58" x14ac:dyDescent="0.25">
      <c r="A4176" t="s">
        <v>980</v>
      </c>
      <c r="B4176" s="32">
        <v>40841</v>
      </c>
      <c r="C4176" t="s">
        <v>966</v>
      </c>
      <c r="AU4176" s="14">
        <v>83</v>
      </c>
      <c r="BF4176" s="14"/>
    </row>
    <row r="4177" spans="1:58" x14ac:dyDescent="0.25">
      <c r="A4177" t="s">
        <v>980</v>
      </c>
      <c r="B4177" s="32">
        <v>40848</v>
      </c>
      <c r="C4177" t="s">
        <v>966</v>
      </c>
      <c r="AU4177" s="14">
        <v>85</v>
      </c>
      <c r="BF4177" s="14"/>
    </row>
    <row r="4178" spans="1:58" x14ac:dyDescent="0.25">
      <c r="A4178" t="s">
        <v>980</v>
      </c>
      <c r="B4178" s="32">
        <v>40855</v>
      </c>
      <c r="C4178" t="s">
        <v>966</v>
      </c>
      <c r="AU4178" s="14">
        <v>90</v>
      </c>
      <c r="BF4178" s="14"/>
    </row>
    <row r="4179" spans="1:58" x14ac:dyDescent="0.25">
      <c r="A4179" t="s">
        <v>981</v>
      </c>
      <c r="B4179" s="32">
        <v>40737</v>
      </c>
      <c r="C4179" t="s">
        <v>896</v>
      </c>
      <c r="AU4179" s="14">
        <v>12</v>
      </c>
      <c r="BF4179" s="14">
        <v>2.2000000000000002</v>
      </c>
    </row>
    <row r="4180" spans="1:58" x14ac:dyDescent="0.25">
      <c r="A4180" t="s">
        <v>981</v>
      </c>
      <c r="B4180" s="32">
        <v>40752</v>
      </c>
      <c r="C4180" t="s">
        <v>896</v>
      </c>
      <c r="AU4180" s="14">
        <v>15</v>
      </c>
      <c r="BF4180" s="14">
        <v>4.7</v>
      </c>
    </row>
    <row r="4181" spans="1:58" x14ac:dyDescent="0.25">
      <c r="A4181" t="s">
        <v>981</v>
      </c>
      <c r="B4181" s="32">
        <v>40758</v>
      </c>
      <c r="C4181" t="s">
        <v>896</v>
      </c>
      <c r="AU4181" s="14">
        <v>30</v>
      </c>
      <c r="BF4181" s="14"/>
    </row>
    <row r="4182" spans="1:58" x14ac:dyDescent="0.25">
      <c r="A4182" t="s">
        <v>981</v>
      </c>
      <c r="B4182" s="32">
        <v>40764</v>
      </c>
      <c r="C4182" t="s">
        <v>896</v>
      </c>
      <c r="AU4182" s="14">
        <v>30</v>
      </c>
      <c r="BF4182" s="14">
        <v>6.3</v>
      </c>
    </row>
    <row r="4183" spans="1:58" x14ac:dyDescent="0.25">
      <c r="A4183" t="s">
        <v>981</v>
      </c>
      <c r="B4183" s="32">
        <v>40772</v>
      </c>
      <c r="C4183" t="s">
        <v>896</v>
      </c>
      <c r="AU4183" s="14">
        <v>30</v>
      </c>
      <c r="BF4183" s="14"/>
    </row>
    <row r="4184" spans="1:58" x14ac:dyDescent="0.25">
      <c r="A4184" t="s">
        <v>981</v>
      </c>
      <c r="B4184" s="32">
        <v>40781</v>
      </c>
      <c r="C4184" t="s">
        <v>896</v>
      </c>
      <c r="AU4184" s="14">
        <v>32</v>
      </c>
      <c r="BF4184" s="14"/>
    </row>
    <row r="4185" spans="1:58" x14ac:dyDescent="0.25">
      <c r="A4185" t="s">
        <v>981</v>
      </c>
      <c r="B4185" s="32">
        <v>40792</v>
      </c>
      <c r="C4185" t="s">
        <v>896</v>
      </c>
      <c r="AU4185" s="14">
        <v>39</v>
      </c>
      <c r="BF4185" s="14"/>
    </row>
    <row r="4186" spans="1:58" x14ac:dyDescent="0.25">
      <c r="A4186" t="s">
        <v>981</v>
      </c>
      <c r="B4186" s="32">
        <v>40806</v>
      </c>
      <c r="C4186" t="s">
        <v>896</v>
      </c>
      <c r="AU4186" s="14">
        <v>52</v>
      </c>
      <c r="BF4186" s="14"/>
    </row>
    <row r="4187" spans="1:58" x14ac:dyDescent="0.25">
      <c r="A4187" t="s">
        <v>981</v>
      </c>
      <c r="B4187" s="32">
        <v>40819</v>
      </c>
      <c r="C4187" t="s">
        <v>896</v>
      </c>
      <c r="AU4187" s="14">
        <v>70</v>
      </c>
      <c r="BF4187" s="14"/>
    </row>
    <row r="4188" spans="1:58" x14ac:dyDescent="0.25">
      <c r="A4188" t="s">
        <v>981</v>
      </c>
      <c r="B4188" s="32">
        <v>40828</v>
      </c>
      <c r="C4188" t="s">
        <v>896</v>
      </c>
      <c r="AU4188" s="14">
        <v>81</v>
      </c>
      <c r="BF4188" s="14"/>
    </row>
    <row r="4189" spans="1:58" x14ac:dyDescent="0.25">
      <c r="A4189" t="s">
        <v>981</v>
      </c>
      <c r="B4189" s="32">
        <v>40834</v>
      </c>
      <c r="C4189" t="s">
        <v>896</v>
      </c>
      <c r="AU4189" s="14">
        <v>81</v>
      </c>
      <c r="BF4189" s="14"/>
    </row>
    <row r="4190" spans="1:58" x14ac:dyDescent="0.25">
      <c r="A4190" t="s">
        <v>981</v>
      </c>
      <c r="B4190" s="32">
        <v>40841</v>
      </c>
      <c r="C4190" t="s">
        <v>896</v>
      </c>
      <c r="AU4190" s="14">
        <v>81</v>
      </c>
      <c r="BF4190" s="14"/>
    </row>
    <row r="4191" spans="1:58" x14ac:dyDescent="0.25">
      <c r="A4191" t="s">
        <v>981</v>
      </c>
      <c r="B4191" s="32">
        <v>40848</v>
      </c>
      <c r="C4191" t="s">
        <v>896</v>
      </c>
      <c r="AU4191" s="14">
        <v>83</v>
      </c>
      <c r="BF4191" s="14"/>
    </row>
    <row r="4192" spans="1:58" x14ac:dyDescent="0.25">
      <c r="A4192" t="s">
        <v>981</v>
      </c>
      <c r="B4192" s="32">
        <v>40855</v>
      </c>
      <c r="C4192" t="s">
        <v>896</v>
      </c>
      <c r="AU4192" s="14">
        <v>90</v>
      </c>
      <c r="BF4192" s="14"/>
    </row>
    <row r="4193" spans="1:58" x14ac:dyDescent="0.25">
      <c r="A4193" t="s">
        <v>982</v>
      </c>
      <c r="B4193" s="32">
        <v>40737</v>
      </c>
      <c r="C4193" t="s">
        <v>897</v>
      </c>
      <c r="AU4193" s="14">
        <v>12</v>
      </c>
      <c r="BF4193" s="14">
        <v>2.2999999999999998</v>
      </c>
    </row>
    <row r="4194" spans="1:58" x14ac:dyDescent="0.25">
      <c r="A4194" t="s">
        <v>982</v>
      </c>
      <c r="B4194" s="32">
        <v>40752</v>
      </c>
      <c r="C4194" t="s">
        <v>897</v>
      </c>
      <c r="AU4194" s="14">
        <v>15</v>
      </c>
      <c r="BF4194" s="14">
        <v>4.9000000000000004</v>
      </c>
    </row>
    <row r="4195" spans="1:58" x14ac:dyDescent="0.25">
      <c r="A4195" t="s">
        <v>982</v>
      </c>
      <c r="B4195" s="32">
        <v>40758</v>
      </c>
      <c r="C4195" t="s">
        <v>897</v>
      </c>
      <c r="AU4195" s="14">
        <v>30</v>
      </c>
      <c r="BF4195" s="14"/>
    </row>
    <row r="4196" spans="1:58" x14ac:dyDescent="0.25">
      <c r="A4196" t="s">
        <v>982</v>
      </c>
      <c r="B4196" s="32">
        <v>40764</v>
      </c>
      <c r="C4196" t="s">
        <v>897</v>
      </c>
      <c r="AU4196" s="14">
        <v>30</v>
      </c>
      <c r="BF4196" s="14">
        <v>6.3</v>
      </c>
    </row>
    <row r="4197" spans="1:58" x14ac:dyDescent="0.25">
      <c r="A4197" t="s">
        <v>982</v>
      </c>
      <c r="B4197" s="32">
        <v>40772</v>
      </c>
      <c r="C4197" t="s">
        <v>897</v>
      </c>
      <c r="AU4197" s="14">
        <v>31</v>
      </c>
      <c r="BF4197" s="14"/>
    </row>
    <row r="4198" spans="1:58" x14ac:dyDescent="0.25">
      <c r="A4198" t="s">
        <v>982</v>
      </c>
      <c r="B4198" s="32">
        <v>40781</v>
      </c>
      <c r="C4198" t="s">
        <v>897</v>
      </c>
      <c r="AU4198" s="14">
        <v>32</v>
      </c>
      <c r="BF4198" s="14"/>
    </row>
    <row r="4199" spans="1:58" x14ac:dyDescent="0.25">
      <c r="A4199" t="s">
        <v>982</v>
      </c>
      <c r="B4199" s="32">
        <v>40792</v>
      </c>
      <c r="C4199" t="s">
        <v>897</v>
      </c>
      <c r="AU4199" s="14">
        <v>41</v>
      </c>
      <c r="BF4199" s="14"/>
    </row>
    <row r="4200" spans="1:58" x14ac:dyDescent="0.25">
      <c r="A4200" t="s">
        <v>982</v>
      </c>
      <c r="B4200" s="32">
        <v>40806</v>
      </c>
      <c r="C4200" t="s">
        <v>897</v>
      </c>
      <c r="AU4200" s="14">
        <v>58</v>
      </c>
      <c r="BF4200" s="14"/>
    </row>
    <row r="4201" spans="1:58" x14ac:dyDescent="0.25">
      <c r="A4201" t="s">
        <v>982</v>
      </c>
      <c r="B4201" s="32">
        <v>40819</v>
      </c>
      <c r="C4201" t="s">
        <v>897</v>
      </c>
      <c r="AU4201" s="14">
        <v>70</v>
      </c>
      <c r="BF4201" s="14"/>
    </row>
    <row r="4202" spans="1:58" x14ac:dyDescent="0.25">
      <c r="A4202" t="s">
        <v>982</v>
      </c>
      <c r="B4202" s="32">
        <v>40828</v>
      </c>
      <c r="C4202" t="s">
        <v>897</v>
      </c>
      <c r="AU4202" s="14">
        <v>81</v>
      </c>
      <c r="BF4202" s="14"/>
    </row>
    <row r="4203" spans="1:58" x14ac:dyDescent="0.25">
      <c r="A4203" t="s">
        <v>982</v>
      </c>
      <c r="B4203" s="32">
        <v>40834</v>
      </c>
      <c r="C4203" t="s">
        <v>897</v>
      </c>
      <c r="AU4203" s="14">
        <v>81</v>
      </c>
      <c r="BF4203" s="14"/>
    </row>
    <row r="4204" spans="1:58" x14ac:dyDescent="0.25">
      <c r="A4204" t="s">
        <v>982</v>
      </c>
      <c r="B4204" s="32">
        <v>40841</v>
      </c>
      <c r="C4204" t="s">
        <v>897</v>
      </c>
      <c r="AU4204" s="14">
        <v>83</v>
      </c>
      <c r="BF4204" s="14"/>
    </row>
    <row r="4205" spans="1:58" x14ac:dyDescent="0.25">
      <c r="A4205" t="s">
        <v>982</v>
      </c>
      <c r="B4205" s="32">
        <v>40848</v>
      </c>
      <c r="C4205" t="s">
        <v>897</v>
      </c>
      <c r="AU4205" s="14">
        <v>85</v>
      </c>
      <c r="BF4205" s="14"/>
    </row>
    <row r="4206" spans="1:58" x14ac:dyDescent="0.25">
      <c r="A4206" t="s">
        <v>982</v>
      </c>
      <c r="B4206" s="32">
        <v>40855</v>
      </c>
      <c r="C4206" t="s">
        <v>897</v>
      </c>
      <c r="AU4206" s="14">
        <v>90</v>
      </c>
      <c r="BF4206" s="14"/>
    </row>
    <row r="4207" spans="1:58" x14ac:dyDescent="0.25">
      <c r="A4207" t="s">
        <v>983</v>
      </c>
      <c r="B4207" s="32">
        <v>40737</v>
      </c>
      <c r="C4207" t="s">
        <v>967</v>
      </c>
      <c r="AU4207" s="14">
        <v>12</v>
      </c>
      <c r="BF4207" s="14">
        <v>2.2999999999999998</v>
      </c>
    </row>
    <row r="4208" spans="1:58" x14ac:dyDescent="0.25">
      <c r="A4208" t="s">
        <v>983</v>
      </c>
      <c r="B4208" s="32">
        <v>40752</v>
      </c>
      <c r="C4208" t="s">
        <v>967</v>
      </c>
      <c r="AU4208" s="14">
        <v>15</v>
      </c>
      <c r="BF4208" s="14">
        <v>4.7</v>
      </c>
    </row>
    <row r="4209" spans="1:58" x14ac:dyDescent="0.25">
      <c r="A4209" t="s">
        <v>983</v>
      </c>
      <c r="B4209" s="32">
        <v>40758</v>
      </c>
      <c r="C4209" t="s">
        <v>967</v>
      </c>
      <c r="AU4209" s="14">
        <v>30</v>
      </c>
      <c r="BF4209" s="14"/>
    </row>
    <row r="4210" spans="1:58" x14ac:dyDescent="0.25">
      <c r="A4210" t="s">
        <v>983</v>
      </c>
      <c r="B4210" s="32">
        <v>40764</v>
      </c>
      <c r="C4210" t="s">
        <v>967</v>
      </c>
      <c r="AU4210" s="14">
        <v>30</v>
      </c>
      <c r="BF4210" s="14">
        <v>6</v>
      </c>
    </row>
    <row r="4211" spans="1:58" x14ac:dyDescent="0.25">
      <c r="A4211" t="s">
        <v>983</v>
      </c>
      <c r="B4211" s="32">
        <v>40772</v>
      </c>
      <c r="C4211" t="s">
        <v>967</v>
      </c>
      <c r="AU4211" s="14">
        <v>31</v>
      </c>
      <c r="BF4211" s="14"/>
    </row>
    <row r="4212" spans="1:58" x14ac:dyDescent="0.25">
      <c r="A4212" t="s">
        <v>983</v>
      </c>
      <c r="B4212" s="32">
        <v>40781</v>
      </c>
      <c r="C4212" t="s">
        <v>967</v>
      </c>
      <c r="AU4212" s="14">
        <v>33</v>
      </c>
      <c r="BF4212" s="14"/>
    </row>
    <row r="4213" spans="1:58" x14ac:dyDescent="0.25">
      <c r="A4213" t="s">
        <v>983</v>
      </c>
      <c r="B4213" s="32">
        <v>40792</v>
      </c>
      <c r="C4213" t="s">
        <v>967</v>
      </c>
      <c r="AU4213" s="14">
        <v>37</v>
      </c>
      <c r="BF4213" s="14"/>
    </row>
    <row r="4214" spans="1:58" x14ac:dyDescent="0.25">
      <c r="A4214" t="s">
        <v>983</v>
      </c>
      <c r="B4214" s="32">
        <v>40806</v>
      </c>
      <c r="C4214" t="s">
        <v>967</v>
      </c>
      <c r="AU4214" s="14">
        <v>41</v>
      </c>
      <c r="BF4214" s="14"/>
    </row>
    <row r="4215" spans="1:58" x14ac:dyDescent="0.25">
      <c r="A4215" t="s">
        <v>983</v>
      </c>
      <c r="B4215" s="32">
        <v>40819</v>
      </c>
      <c r="C4215" t="s">
        <v>967</v>
      </c>
      <c r="AU4215" s="14">
        <v>55</v>
      </c>
      <c r="BF4215" s="14"/>
    </row>
    <row r="4216" spans="1:58" x14ac:dyDescent="0.25">
      <c r="A4216" t="s">
        <v>983</v>
      </c>
      <c r="B4216" s="32">
        <v>40828</v>
      </c>
      <c r="C4216" t="s">
        <v>967</v>
      </c>
      <c r="AU4216" s="14">
        <v>70</v>
      </c>
      <c r="BF4216" s="14"/>
    </row>
    <row r="4217" spans="1:58" x14ac:dyDescent="0.25">
      <c r="A4217" t="s">
        <v>983</v>
      </c>
      <c r="B4217" s="32">
        <v>40834</v>
      </c>
      <c r="C4217" t="s">
        <v>967</v>
      </c>
      <c r="AU4217" s="14">
        <v>70</v>
      </c>
      <c r="BF4217" s="14"/>
    </row>
    <row r="4218" spans="1:58" x14ac:dyDescent="0.25">
      <c r="A4218" t="s">
        <v>983</v>
      </c>
      <c r="B4218" s="32">
        <v>40841</v>
      </c>
      <c r="C4218" t="s">
        <v>967</v>
      </c>
      <c r="AU4218" s="14">
        <v>79</v>
      </c>
      <c r="BF4218" s="14"/>
    </row>
    <row r="4219" spans="1:58" x14ac:dyDescent="0.25">
      <c r="A4219" t="s">
        <v>983</v>
      </c>
      <c r="B4219" s="32">
        <v>40848</v>
      </c>
      <c r="C4219" t="s">
        <v>967</v>
      </c>
      <c r="AU4219" s="14">
        <v>83</v>
      </c>
      <c r="BF4219" s="14"/>
    </row>
    <row r="4220" spans="1:58" x14ac:dyDescent="0.25">
      <c r="A4220" t="s">
        <v>983</v>
      </c>
      <c r="B4220" s="32">
        <v>40855</v>
      </c>
      <c r="C4220" t="s">
        <v>967</v>
      </c>
      <c r="AU4220" s="14">
        <v>83</v>
      </c>
      <c r="BF4220" s="14"/>
    </row>
    <row r="4221" spans="1:58" x14ac:dyDescent="0.25">
      <c r="A4221" t="s">
        <v>984</v>
      </c>
      <c r="B4221" s="32">
        <v>40737</v>
      </c>
      <c r="C4221" t="s">
        <v>968</v>
      </c>
      <c r="AU4221" s="14">
        <v>13</v>
      </c>
      <c r="BF4221" s="14">
        <v>2.7</v>
      </c>
    </row>
    <row r="4222" spans="1:58" x14ac:dyDescent="0.25">
      <c r="A4222" t="s">
        <v>984</v>
      </c>
      <c r="B4222" s="32">
        <v>40752</v>
      </c>
      <c r="C4222" t="s">
        <v>968</v>
      </c>
      <c r="AU4222" s="14">
        <v>15</v>
      </c>
      <c r="BF4222" s="14">
        <v>4.9000000000000004</v>
      </c>
    </row>
    <row r="4223" spans="1:58" x14ac:dyDescent="0.25">
      <c r="A4223" t="s">
        <v>984</v>
      </c>
      <c r="B4223" s="32">
        <v>40758</v>
      </c>
      <c r="C4223" t="s">
        <v>968</v>
      </c>
      <c r="AU4223" s="14">
        <v>30</v>
      </c>
      <c r="BF4223" s="14"/>
    </row>
    <row r="4224" spans="1:58" x14ac:dyDescent="0.25">
      <c r="A4224" t="s">
        <v>984</v>
      </c>
      <c r="B4224" s="32">
        <v>40764</v>
      </c>
      <c r="C4224" t="s">
        <v>968</v>
      </c>
      <c r="AU4224" s="14">
        <v>30</v>
      </c>
      <c r="BF4224" s="14">
        <v>6.6</v>
      </c>
    </row>
    <row r="4225" spans="1:58" x14ac:dyDescent="0.25">
      <c r="A4225" t="s">
        <v>984</v>
      </c>
      <c r="B4225" s="32">
        <v>40772</v>
      </c>
      <c r="C4225" t="s">
        <v>968</v>
      </c>
      <c r="AU4225" s="14">
        <v>31</v>
      </c>
      <c r="BF4225" s="14"/>
    </row>
    <row r="4226" spans="1:58" x14ac:dyDescent="0.25">
      <c r="A4226" t="s">
        <v>984</v>
      </c>
      <c r="B4226" s="32">
        <v>40781</v>
      </c>
      <c r="C4226" t="s">
        <v>968</v>
      </c>
      <c r="AU4226" s="14">
        <v>33</v>
      </c>
      <c r="BF4226" s="14"/>
    </row>
    <row r="4227" spans="1:58" x14ac:dyDescent="0.25">
      <c r="A4227" t="s">
        <v>984</v>
      </c>
      <c r="B4227" s="32">
        <v>40792</v>
      </c>
      <c r="C4227" t="s">
        <v>968</v>
      </c>
      <c r="AU4227" s="14">
        <v>43</v>
      </c>
      <c r="BF4227" s="14"/>
    </row>
    <row r="4228" spans="1:58" x14ac:dyDescent="0.25">
      <c r="A4228" t="s">
        <v>984</v>
      </c>
      <c r="B4228" s="32">
        <v>40806</v>
      </c>
      <c r="C4228" t="s">
        <v>968</v>
      </c>
      <c r="AU4228" s="14">
        <v>64</v>
      </c>
      <c r="BF4228" s="14"/>
    </row>
    <row r="4229" spans="1:58" x14ac:dyDescent="0.25">
      <c r="A4229" t="s">
        <v>984</v>
      </c>
      <c r="B4229" s="32">
        <v>40819</v>
      </c>
      <c r="C4229" t="s">
        <v>968</v>
      </c>
      <c r="AU4229" s="14">
        <v>70</v>
      </c>
      <c r="BF4229" s="14"/>
    </row>
    <row r="4230" spans="1:58" x14ac:dyDescent="0.25">
      <c r="A4230" t="s">
        <v>984</v>
      </c>
      <c r="B4230" s="32">
        <v>40828</v>
      </c>
      <c r="C4230" t="s">
        <v>968</v>
      </c>
      <c r="AU4230" s="14">
        <v>81</v>
      </c>
      <c r="BF4230" s="14"/>
    </row>
    <row r="4231" spans="1:58" x14ac:dyDescent="0.25">
      <c r="A4231" t="s">
        <v>984</v>
      </c>
      <c r="B4231" s="32">
        <v>40834</v>
      </c>
      <c r="C4231" t="s">
        <v>968</v>
      </c>
      <c r="AU4231" s="14">
        <v>81</v>
      </c>
      <c r="BF4231" s="14"/>
    </row>
    <row r="4232" spans="1:58" x14ac:dyDescent="0.25">
      <c r="A4232" t="s">
        <v>984</v>
      </c>
      <c r="B4232" s="32">
        <v>40841</v>
      </c>
      <c r="C4232" t="s">
        <v>968</v>
      </c>
      <c r="AU4232" s="14">
        <v>83</v>
      </c>
      <c r="BF4232" s="14"/>
    </row>
    <row r="4233" spans="1:58" x14ac:dyDescent="0.25">
      <c r="A4233" t="s">
        <v>984</v>
      </c>
      <c r="B4233" s="32">
        <v>40848</v>
      </c>
      <c r="C4233" t="s">
        <v>968</v>
      </c>
      <c r="AU4233" s="14">
        <v>83</v>
      </c>
      <c r="BF4233" s="14"/>
    </row>
    <row r="4234" spans="1:58" x14ac:dyDescent="0.25">
      <c r="A4234" t="s">
        <v>984</v>
      </c>
      <c r="B4234" s="32">
        <v>40855</v>
      </c>
      <c r="C4234" t="s">
        <v>968</v>
      </c>
      <c r="AU4234" s="14">
        <v>90</v>
      </c>
      <c r="BF4234" s="14"/>
    </row>
    <row r="4235" spans="1:58" x14ac:dyDescent="0.25">
      <c r="A4235" t="s">
        <v>985</v>
      </c>
      <c r="B4235" s="32">
        <v>40737</v>
      </c>
      <c r="C4235" t="s">
        <v>969</v>
      </c>
      <c r="AU4235" s="14">
        <v>12</v>
      </c>
      <c r="BF4235" s="14">
        <v>2.2000000000000002</v>
      </c>
    </row>
    <row r="4236" spans="1:58" x14ac:dyDescent="0.25">
      <c r="A4236" t="s">
        <v>985</v>
      </c>
      <c r="B4236" s="32">
        <v>40752</v>
      </c>
      <c r="C4236" t="s">
        <v>969</v>
      </c>
      <c r="AU4236" s="14">
        <v>30</v>
      </c>
      <c r="BF4236" s="14">
        <v>4.4000000000000004</v>
      </c>
    </row>
    <row r="4237" spans="1:58" x14ac:dyDescent="0.25">
      <c r="A4237" t="s">
        <v>985</v>
      </c>
      <c r="B4237" s="32">
        <v>40758</v>
      </c>
      <c r="C4237" t="s">
        <v>969</v>
      </c>
      <c r="AU4237" s="14">
        <v>30</v>
      </c>
      <c r="BF4237" s="14"/>
    </row>
    <row r="4238" spans="1:58" x14ac:dyDescent="0.25">
      <c r="A4238" t="s">
        <v>985</v>
      </c>
      <c r="B4238" s="32">
        <v>40764</v>
      </c>
      <c r="C4238" t="s">
        <v>969</v>
      </c>
      <c r="AU4238" s="14">
        <v>31</v>
      </c>
      <c r="BF4238" s="14">
        <v>5.8</v>
      </c>
    </row>
    <row r="4239" spans="1:58" x14ac:dyDescent="0.25">
      <c r="A4239" t="s">
        <v>985</v>
      </c>
      <c r="B4239" s="32">
        <v>40772</v>
      </c>
      <c r="C4239" t="s">
        <v>969</v>
      </c>
      <c r="AU4239" s="14">
        <v>31</v>
      </c>
      <c r="BF4239" s="14"/>
    </row>
    <row r="4240" spans="1:58" x14ac:dyDescent="0.25">
      <c r="A4240" t="s">
        <v>985</v>
      </c>
      <c r="B4240" s="32">
        <v>40781</v>
      </c>
      <c r="C4240" t="s">
        <v>969</v>
      </c>
      <c r="AU4240" s="14">
        <v>33</v>
      </c>
      <c r="BF4240" s="14"/>
    </row>
    <row r="4241" spans="1:58" x14ac:dyDescent="0.25">
      <c r="A4241" t="s">
        <v>985</v>
      </c>
      <c r="B4241" s="32">
        <v>40792</v>
      </c>
      <c r="C4241" t="s">
        <v>969</v>
      </c>
      <c r="AU4241" s="14">
        <v>41</v>
      </c>
      <c r="BF4241" s="14"/>
    </row>
    <row r="4242" spans="1:58" x14ac:dyDescent="0.25">
      <c r="A4242" t="s">
        <v>985</v>
      </c>
      <c r="B4242" s="32">
        <v>40806</v>
      </c>
      <c r="C4242" t="s">
        <v>969</v>
      </c>
      <c r="AU4242" s="14">
        <v>62</v>
      </c>
      <c r="BF4242" s="14"/>
    </row>
    <row r="4243" spans="1:58" x14ac:dyDescent="0.25">
      <c r="A4243" t="s">
        <v>985</v>
      </c>
      <c r="B4243" s="32">
        <v>40819</v>
      </c>
      <c r="C4243" t="s">
        <v>969</v>
      </c>
      <c r="AU4243" s="14">
        <v>70</v>
      </c>
      <c r="BF4243" s="14"/>
    </row>
    <row r="4244" spans="1:58" x14ac:dyDescent="0.25">
      <c r="A4244" t="s">
        <v>985</v>
      </c>
      <c r="B4244" s="32">
        <v>40828</v>
      </c>
      <c r="C4244" t="s">
        <v>969</v>
      </c>
      <c r="AU4244" s="14">
        <v>81</v>
      </c>
      <c r="BF4244" s="14"/>
    </row>
    <row r="4245" spans="1:58" x14ac:dyDescent="0.25">
      <c r="A4245" t="s">
        <v>985</v>
      </c>
      <c r="B4245" s="32">
        <v>40834</v>
      </c>
      <c r="C4245" t="s">
        <v>969</v>
      </c>
      <c r="AU4245" s="14">
        <v>83</v>
      </c>
      <c r="BF4245" s="14"/>
    </row>
    <row r="4246" spans="1:58" x14ac:dyDescent="0.25">
      <c r="A4246" t="s">
        <v>985</v>
      </c>
      <c r="B4246" s="32">
        <v>40841</v>
      </c>
      <c r="C4246" t="s">
        <v>969</v>
      </c>
      <c r="AU4246" s="14">
        <v>83</v>
      </c>
      <c r="BF4246" s="14"/>
    </row>
    <row r="4247" spans="1:58" x14ac:dyDescent="0.25">
      <c r="A4247" t="s">
        <v>985</v>
      </c>
      <c r="B4247" s="32">
        <v>40848</v>
      </c>
      <c r="C4247" t="s">
        <v>969</v>
      </c>
      <c r="AU4247" s="14">
        <v>83</v>
      </c>
      <c r="BF4247" s="14"/>
    </row>
    <row r="4248" spans="1:58" x14ac:dyDescent="0.25">
      <c r="A4248" t="s">
        <v>985</v>
      </c>
      <c r="B4248" s="32">
        <v>40855</v>
      </c>
      <c r="C4248" t="s">
        <v>969</v>
      </c>
      <c r="AU4248" s="14">
        <v>90</v>
      </c>
      <c r="BF4248" s="14"/>
    </row>
    <row r="4249" spans="1:58" x14ac:dyDescent="0.25">
      <c r="A4249" t="s">
        <v>986</v>
      </c>
      <c r="B4249" s="32">
        <v>40737</v>
      </c>
      <c r="C4249" t="s">
        <v>970</v>
      </c>
      <c r="AU4249" s="14">
        <v>12</v>
      </c>
      <c r="BF4249" s="14">
        <v>2.4</v>
      </c>
    </row>
    <row r="4250" spans="1:58" x14ac:dyDescent="0.25">
      <c r="A4250" t="s">
        <v>986</v>
      </c>
      <c r="B4250" s="32">
        <v>40752</v>
      </c>
      <c r="C4250" t="s">
        <v>970</v>
      </c>
      <c r="AU4250" s="14">
        <v>15</v>
      </c>
      <c r="BF4250" s="14">
        <v>5.0999999999999996</v>
      </c>
    </row>
    <row r="4251" spans="1:58" x14ac:dyDescent="0.25">
      <c r="A4251" t="s">
        <v>986</v>
      </c>
      <c r="B4251" s="32">
        <v>40758</v>
      </c>
      <c r="C4251" t="s">
        <v>970</v>
      </c>
      <c r="AU4251" s="14">
        <v>30</v>
      </c>
      <c r="BF4251" s="14"/>
    </row>
    <row r="4252" spans="1:58" x14ac:dyDescent="0.25">
      <c r="A4252" t="s">
        <v>986</v>
      </c>
      <c r="B4252" s="32">
        <v>40764</v>
      </c>
      <c r="C4252" t="s">
        <v>970</v>
      </c>
      <c r="AU4252" s="14">
        <v>30</v>
      </c>
      <c r="BF4252" s="14">
        <v>6.6</v>
      </c>
    </row>
    <row r="4253" spans="1:58" x14ac:dyDescent="0.25">
      <c r="A4253" t="s">
        <v>986</v>
      </c>
      <c r="B4253" s="32">
        <v>40772</v>
      </c>
      <c r="C4253" t="s">
        <v>970</v>
      </c>
      <c r="AU4253" s="14">
        <v>30</v>
      </c>
      <c r="BF4253" s="14"/>
    </row>
    <row r="4254" spans="1:58" x14ac:dyDescent="0.25">
      <c r="A4254" t="s">
        <v>986</v>
      </c>
      <c r="B4254" s="32">
        <v>40781</v>
      </c>
      <c r="C4254" t="s">
        <v>970</v>
      </c>
      <c r="AU4254" s="14">
        <v>32</v>
      </c>
      <c r="BF4254" s="14"/>
    </row>
    <row r="4255" spans="1:58" x14ac:dyDescent="0.25">
      <c r="A4255" t="s">
        <v>986</v>
      </c>
      <c r="B4255" s="32">
        <v>40792</v>
      </c>
      <c r="C4255" t="s">
        <v>970</v>
      </c>
      <c r="AU4255" s="14">
        <v>41</v>
      </c>
      <c r="BF4255" s="14"/>
    </row>
    <row r="4256" spans="1:58" x14ac:dyDescent="0.25">
      <c r="A4256" t="s">
        <v>986</v>
      </c>
      <c r="B4256" s="32">
        <v>40806</v>
      </c>
      <c r="C4256" t="s">
        <v>970</v>
      </c>
      <c r="AU4256" s="14">
        <v>65</v>
      </c>
      <c r="BF4256" s="14"/>
    </row>
    <row r="4257" spans="1:58" x14ac:dyDescent="0.25">
      <c r="A4257" t="s">
        <v>986</v>
      </c>
      <c r="B4257" s="32">
        <v>40819</v>
      </c>
      <c r="C4257" t="s">
        <v>970</v>
      </c>
      <c r="AU4257" s="14">
        <v>70</v>
      </c>
      <c r="BF4257" s="14"/>
    </row>
    <row r="4258" spans="1:58" x14ac:dyDescent="0.25">
      <c r="A4258" t="s">
        <v>986</v>
      </c>
      <c r="B4258" s="32">
        <v>40828</v>
      </c>
      <c r="C4258" t="s">
        <v>970</v>
      </c>
      <c r="AU4258" s="14">
        <v>81</v>
      </c>
      <c r="BF4258" s="14"/>
    </row>
    <row r="4259" spans="1:58" x14ac:dyDescent="0.25">
      <c r="A4259" t="s">
        <v>986</v>
      </c>
      <c r="B4259" s="32">
        <v>40834</v>
      </c>
      <c r="C4259" t="s">
        <v>970</v>
      </c>
      <c r="AU4259" s="14">
        <v>83</v>
      </c>
      <c r="BF4259" s="14"/>
    </row>
    <row r="4260" spans="1:58" x14ac:dyDescent="0.25">
      <c r="A4260" t="s">
        <v>986</v>
      </c>
      <c r="B4260" s="32">
        <v>40841</v>
      </c>
      <c r="C4260" t="s">
        <v>970</v>
      </c>
      <c r="AU4260" s="14">
        <v>83</v>
      </c>
      <c r="BF4260" s="14"/>
    </row>
    <row r="4261" spans="1:58" x14ac:dyDescent="0.25">
      <c r="A4261" t="s">
        <v>986</v>
      </c>
      <c r="B4261" s="32">
        <v>40848</v>
      </c>
      <c r="C4261" t="s">
        <v>970</v>
      </c>
      <c r="AU4261" s="14">
        <v>85</v>
      </c>
      <c r="BF4261" s="14"/>
    </row>
    <row r="4262" spans="1:58" x14ac:dyDescent="0.25">
      <c r="A4262" t="s">
        <v>986</v>
      </c>
      <c r="B4262" s="32">
        <v>40855</v>
      </c>
      <c r="C4262" t="s">
        <v>970</v>
      </c>
      <c r="AU4262" s="14">
        <v>90</v>
      </c>
      <c r="BF4262" s="14"/>
    </row>
    <row r="4263" spans="1:58" x14ac:dyDescent="0.25">
      <c r="A4263" t="s">
        <v>987</v>
      </c>
      <c r="B4263" s="32">
        <v>40737</v>
      </c>
      <c r="C4263" t="s">
        <v>971</v>
      </c>
      <c r="AU4263" s="14">
        <v>13</v>
      </c>
      <c r="BF4263" s="14">
        <v>2.6</v>
      </c>
    </row>
    <row r="4264" spans="1:58" x14ac:dyDescent="0.25">
      <c r="A4264" t="s">
        <v>987</v>
      </c>
      <c r="B4264" s="32">
        <v>40752</v>
      </c>
      <c r="C4264" t="s">
        <v>971</v>
      </c>
      <c r="AU4264" s="14">
        <v>15</v>
      </c>
      <c r="BF4264" s="14">
        <v>4.8</v>
      </c>
    </row>
    <row r="4265" spans="1:58" x14ac:dyDescent="0.25">
      <c r="A4265" t="s">
        <v>987</v>
      </c>
      <c r="B4265" s="32">
        <v>40758</v>
      </c>
      <c r="C4265" t="s">
        <v>971</v>
      </c>
      <c r="AU4265" s="14">
        <v>30</v>
      </c>
      <c r="BF4265" s="14"/>
    </row>
    <row r="4266" spans="1:58" x14ac:dyDescent="0.25">
      <c r="A4266" t="s">
        <v>987</v>
      </c>
      <c r="B4266" s="32">
        <v>40764</v>
      </c>
      <c r="C4266" t="s">
        <v>971</v>
      </c>
      <c r="AU4266" s="14">
        <v>30</v>
      </c>
      <c r="BF4266" s="14">
        <v>6.6</v>
      </c>
    </row>
    <row r="4267" spans="1:58" x14ac:dyDescent="0.25">
      <c r="A4267" t="s">
        <v>987</v>
      </c>
      <c r="B4267" s="32">
        <v>40772</v>
      </c>
      <c r="C4267" t="s">
        <v>971</v>
      </c>
      <c r="AU4267" s="14">
        <v>31</v>
      </c>
      <c r="BF4267" s="14"/>
    </row>
    <row r="4268" spans="1:58" x14ac:dyDescent="0.25">
      <c r="A4268" t="s">
        <v>987</v>
      </c>
      <c r="B4268" s="32">
        <v>40781</v>
      </c>
      <c r="C4268" t="s">
        <v>971</v>
      </c>
      <c r="AU4268" s="14">
        <v>32</v>
      </c>
      <c r="BF4268" s="14"/>
    </row>
    <row r="4269" spans="1:58" x14ac:dyDescent="0.25">
      <c r="A4269" t="s">
        <v>987</v>
      </c>
      <c r="B4269" s="32">
        <v>40792</v>
      </c>
      <c r="C4269" t="s">
        <v>971</v>
      </c>
      <c r="AU4269" s="14">
        <v>41</v>
      </c>
      <c r="BF4269" s="14"/>
    </row>
    <row r="4270" spans="1:58" x14ac:dyDescent="0.25">
      <c r="A4270" t="s">
        <v>987</v>
      </c>
      <c r="B4270" s="32">
        <v>40806</v>
      </c>
      <c r="C4270" t="s">
        <v>971</v>
      </c>
      <c r="AU4270" s="14">
        <v>57</v>
      </c>
      <c r="BF4270" s="14"/>
    </row>
    <row r="4271" spans="1:58" x14ac:dyDescent="0.25">
      <c r="A4271" t="s">
        <v>987</v>
      </c>
      <c r="B4271" s="32">
        <v>40819</v>
      </c>
      <c r="C4271" t="s">
        <v>971</v>
      </c>
      <c r="AU4271" s="14">
        <v>70</v>
      </c>
      <c r="BF4271" s="14"/>
    </row>
    <row r="4272" spans="1:58" x14ac:dyDescent="0.25">
      <c r="A4272" t="s">
        <v>987</v>
      </c>
      <c r="B4272" s="32">
        <v>40828</v>
      </c>
      <c r="C4272" t="s">
        <v>971</v>
      </c>
      <c r="AU4272" s="14">
        <v>81</v>
      </c>
      <c r="BF4272" s="14"/>
    </row>
    <row r="4273" spans="1:58" x14ac:dyDescent="0.25">
      <c r="A4273" t="s">
        <v>987</v>
      </c>
      <c r="B4273" s="32">
        <v>40834</v>
      </c>
      <c r="C4273" t="s">
        <v>971</v>
      </c>
      <c r="AU4273" s="14">
        <v>81</v>
      </c>
      <c r="BF4273" s="14"/>
    </row>
    <row r="4274" spans="1:58" x14ac:dyDescent="0.25">
      <c r="A4274" t="s">
        <v>987</v>
      </c>
      <c r="B4274" s="32">
        <v>40841</v>
      </c>
      <c r="C4274" t="s">
        <v>971</v>
      </c>
      <c r="AU4274" s="14">
        <v>83</v>
      </c>
      <c r="BF4274" s="14"/>
    </row>
    <row r="4275" spans="1:58" x14ac:dyDescent="0.25">
      <c r="A4275" t="s">
        <v>987</v>
      </c>
      <c r="B4275" s="32">
        <v>40848</v>
      </c>
      <c r="C4275" t="s">
        <v>971</v>
      </c>
      <c r="AU4275" s="14">
        <v>85</v>
      </c>
      <c r="BF4275" s="14"/>
    </row>
    <row r="4276" spans="1:58" x14ac:dyDescent="0.25">
      <c r="A4276" t="s">
        <v>987</v>
      </c>
      <c r="B4276" s="32">
        <v>40855</v>
      </c>
      <c r="C4276" t="s">
        <v>971</v>
      </c>
      <c r="AU4276" s="14">
        <v>90</v>
      </c>
      <c r="BF4276" s="14"/>
    </row>
    <row r="4277" spans="1:58" x14ac:dyDescent="0.25">
      <c r="A4277" s="7" t="s">
        <v>988</v>
      </c>
      <c r="B4277" s="32">
        <v>40703</v>
      </c>
      <c r="C4277" t="s">
        <v>966</v>
      </c>
      <c r="AU4277">
        <v>12</v>
      </c>
      <c r="BF4277" s="14">
        <v>1.8</v>
      </c>
    </row>
    <row r="4278" spans="1:58" x14ac:dyDescent="0.25">
      <c r="A4278" s="7" t="s">
        <v>988</v>
      </c>
      <c r="B4278" s="32">
        <v>40709</v>
      </c>
      <c r="C4278" t="s">
        <v>966</v>
      </c>
      <c r="AU4278">
        <v>12</v>
      </c>
      <c r="BF4278" s="14">
        <v>2.2000000000000002</v>
      </c>
    </row>
    <row r="4279" spans="1:58" x14ac:dyDescent="0.25">
      <c r="A4279" s="7" t="s">
        <v>988</v>
      </c>
      <c r="B4279" s="32">
        <v>40716</v>
      </c>
      <c r="C4279" t="s">
        <v>966</v>
      </c>
      <c r="AU4279">
        <v>13</v>
      </c>
      <c r="BF4279" s="14">
        <v>2.8</v>
      </c>
    </row>
    <row r="4280" spans="1:58" x14ac:dyDescent="0.25">
      <c r="A4280" s="7" t="s">
        <v>988</v>
      </c>
      <c r="B4280" s="32">
        <v>40725</v>
      </c>
      <c r="C4280" t="s">
        <v>966</v>
      </c>
      <c r="AU4280">
        <v>14</v>
      </c>
      <c r="BF4280" s="14">
        <v>3.6</v>
      </c>
    </row>
    <row r="4281" spans="1:58" x14ac:dyDescent="0.25">
      <c r="A4281" s="7" t="s">
        <v>988</v>
      </c>
      <c r="B4281" s="32">
        <v>40736</v>
      </c>
      <c r="C4281" t="s">
        <v>966</v>
      </c>
      <c r="AU4281">
        <v>15</v>
      </c>
      <c r="BF4281" s="14">
        <v>4.5</v>
      </c>
    </row>
    <row r="4282" spans="1:58" x14ac:dyDescent="0.25">
      <c r="A4282" s="7" t="s">
        <v>988</v>
      </c>
      <c r="B4282" s="32">
        <v>40746</v>
      </c>
      <c r="C4282" t="s">
        <v>966</v>
      </c>
      <c r="AU4282">
        <v>30</v>
      </c>
      <c r="BF4282" s="14">
        <v>5.0999999999999996</v>
      </c>
    </row>
    <row r="4283" spans="1:58" x14ac:dyDescent="0.25">
      <c r="A4283" s="7" t="s">
        <v>988</v>
      </c>
      <c r="B4283" s="32">
        <v>40756</v>
      </c>
      <c r="C4283" t="s">
        <v>966</v>
      </c>
      <c r="AU4283">
        <v>31</v>
      </c>
      <c r="BF4283" s="14"/>
    </row>
    <row r="4284" spans="1:58" x14ac:dyDescent="0.25">
      <c r="A4284" s="7" t="s">
        <v>988</v>
      </c>
      <c r="B4284" s="32">
        <v>40765</v>
      </c>
      <c r="C4284" t="s">
        <v>966</v>
      </c>
      <c r="AU4284">
        <v>31</v>
      </c>
      <c r="BF4284" s="14"/>
    </row>
    <row r="4285" spans="1:58" x14ac:dyDescent="0.25">
      <c r="A4285" s="7" t="s">
        <v>988</v>
      </c>
      <c r="B4285" s="32">
        <v>40773</v>
      </c>
      <c r="C4285" t="s">
        <v>966</v>
      </c>
      <c r="AU4285">
        <v>37</v>
      </c>
      <c r="BF4285" s="14"/>
    </row>
    <row r="4286" spans="1:58" x14ac:dyDescent="0.25">
      <c r="A4286" s="7" t="s">
        <v>988</v>
      </c>
      <c r="B4286" s="32">
        <v>40784</v>
      </c>
      <c r="C4286" t="s">
        <v>966</v>
      </c>
      <c r="AU4286">
        <v>49</v>
      </c>
      <c r="BF4286" s="14"/>
    </row>
    <row r="4287" spans="1:58" x14ac:dyDescent="0.25">
      <c r="A4287" s="7" t="s">
        <v>988</v>
      </c>
      <c r="B4287" s="32">
        <v>40794</v>
      </c>
      <c r="C4287" t="s">
        <v>966</v>
      </c>
      <c r="AU4287">
        <v>56</v>
      </c>
      <c r="BF4287" s="14"/>
    </row>
    <row r="4288" spans="1:58" x14ac:dyDescent="0.25">
      <c r="A4288" s="7" t="s">
        <v>988</v>
      </c>
      <c r="B4288" s="32">
        <v>40807</v>
      </c>
      <c r="C4288" t="s">
        <v>966</v>
      </c>
      <c r="AU4288">
        <v>64</v>
      </c>
      <c r="BF4288" s="14"/>
    </row>
    <row r="4289" spans="1:58" x14ac:dyDescent="0.25">
      <c r="A4289" s="7" t="s">
        <v>988</v>
      </c>
      <c r="B4289" s="32">
        <v>40819</v>
      </c>
      <c r="C4289" t="s">
        <v>966</v>
      </c>
      <c r="AU4289">
        <v>70</v>
      </c>
      <c r="BF4289" s="14"/>
    </row>
    <row r="4290" spans="1:58" x14ac:dyDescent="0.25">
      <c r="A4290" s="7" t="s">
        <v>988</v>
      </c>
      <c r="B4290" s="32">
        <v>40826</v>
      </c>
      <c r="C4290" t="s">
        <v>966</v>
      </c>
      <c r="AU4290">
        <v>75</v>
      </c>
      <c r="BF4290" s="14"/>
    </row>
    <row r="4291" spans="1:58" x14ac:dyDescent="0.25">
      <c r="A4291" s="7" t="s">
        <v>988</v>
      </c>
      <c r="B4291" s="32">
        <v>40833</v>
      </c>
      <c r="C4291" t="s">
        <v>966</v>
      </c>
      <c r="AU4291">
        <v>79</v>
      </c>
      <c r="BF4291" s="14"/>
    </row>
    <row r="4292" spans="1:58" x14ac:dyDescent="0.25">
      <c r="A4292" s="7" t="s">
        <v>988</v>
      </c>
      <c r="B4292" s="32">
        <v>40841</v>
      </c>
      <c r="C4292" t="s">
        <v>966</v>
      </c>
      <c r="AU4292">
        <v>81</v>
      </c>
      <c r="BF4292" s="14"/>
    </row>
    <row r="4293" spans="1:58" x14ac:dyDescent="0.25">
      <c r="A4293" s="7" t="s">
        <v>988</v>
      </c>
      <c r="B4293" s="32">
        <v>40850</v>
      </c>
      <c r="C4293" t="s">
        <v>966</v>
      </c>
      <c r="AU4293">
        <v>83</v>
      </c>
      <c r="BF4293" s="14"/>
    </row>
    <row r="4294" spans="1:58" x14ac:dyDescent="0.25">
      <c r="A4294" s="7" t="s">
        <v>988</v>
      </c>
      <c r="B4294" s="32">
        <v>40857</v>
      </c>
      <c r="C4294" t="s">
        <v>966</v>
      </c>
      <c r="AU4294">
        <v>87</v>
      </c>
      <c r="BF4294" s="14"/>
    </row>
    <row r="4295" spans="1:58" x14ac:dyDescent="0.25">
      <c r="A4295" s="7" t="s">
        <v>988</v>
      </c>
      <c r="B4295" s="32">
        <v>40865</v>
      </c>
      <c r="C4295" t="s">
        <v>966</v>
      </c>
      <c r="AU4295">
        <v>90</v>
      </c>
      <c r="BF4295" s="14"/>
    </row>
    <row r="4296" spans="1:58" x14ac:dyDescent="0.25">
      <c r="A4296" s="7" t="s">
        <v>989</v>
      </c>
      <c r="B4296" s="32">
        <v>40703</v>
      </c>
      <c r="C4296" t="s">
        <v>896</v>
      </c>
      <c r="AU4296">
        <v>12</v>
      </c>
      <c r="BF4296" s="14">
        <v>1.9</v>
      </c>
    </row>
    <row r="4297" spans="1:58" x14ac:dyDescent="0.25">
      <c r="A4297" s="7" t="s">
        <v>989</v>
      </c>
      <c r="B4297" s="32">
        <v>40709</v>
      </c>
      <c r="C4297" t="s">
        <v>896</v>
      </c>
      <c r="AU4297">
        <v>12</v>
      </c>
      <c r="BF4297" s="14">
        <v>2.2999999999999998</v>
      </c>
    </row>
    <row r="4298" spans="1:58" x14ac:dyDescent="0.25">
      <c r="A4298" s="7" t="s">
        <v>989</v>
      </c>
      <c r="B4298" s="32">
        <v>40716</v>
      </c>
      <c r="C4298" t="s">
        <v>896</v>
      </c>
      <c r="AU4298">
        <v>13</v>
      </c>
      <c r="BF4298" s="14">
        <v>3</v>
      </c>
    </row>
    <row r="4299" spans="1:58" x14ac:dyDescent="0.25">
      <c r="A4299" s="7" t="s">
        <v>989</v>
      </c>
      <c r="B4299" s="32">
        <v>40725</v>
      </c>
      <c r="C4299" t="s">
        <v>896</v>
      </c>
      <c r="AU4299">
        <v>14</v>
      </c>
      <c r="BF4299" s="14">
        <v>3.8</v>
      </c>
    </row>
    <row r="4300" spans="1:58" x14ac:dyDescent="0.25">
      <c r="A4300" s="7" t="s">
        <v>989</v>
      </c>
      <c r="B4300" s="32">
        <v>40736</v>
      </c>
      <c r="C4300" t="s">
        <v>896</v>
      </c>
      <c r="AU4300">
        <v>15</v>
      </c>
      <c r="BF4300" s="14">
        <v>4.8</v>
      </c>
    </row>
    <row r="4301" spans="1:58" x14ac:dyDescent="0.25">
      <c r="A4301" s="7" t="s">
        <v>989</v>
      </c>
      <c r="B4301" s="32">
        <v>40746</v>
      </c>
      <c r="C4301" t="s">
        <v>896</v>
      </c>
      <c r="AU4301">
        <v>16</v>
      </c>
      <c r="BF4301" s="14">
        <v>5.5</v>
      </c>
    </row>
    <row r="4302" spans="1:58" x14ac:dyDescent="0.25">
      <c r="A4302" s="7" t="s">
        <v>989</v>
      </c>
      <c r="B4302" s="32">
        <v>40756</v>
      </c>
      <c r="C4302" t="s">
        <v>896</v>
      </c>
      <c r="AU4302">
        <v>30</v>
      </c>
      <c r="BF4302" s="14">
        <v>6.2</v>
      </c>
    </row>
    <row r="4303" spans="1:58" x14ac:dyDescent="0.25">
      <c r="A4303" s="7" t="s">
        <v>989</v>
      </c>
      <c r="B4303" s="32">
        <v>40765</v>
      </c>
      <c r="C4303" t="s">
        <v>896</v>
      </c>
      <c r="AU4303">
        <v>30</v>
      </c>
      <c r="BF4303" s="14"/>
    </row>
    <row r="4304" spans="1:58" x14ac:dyDescent="0.25">
      <c r="A4304" s="7" t="s">
        <v>989</v>
      </c>
      <c r="B4304" s="32">
        <v>40773</v>
      </c>
      <c r="C4304" t="s">
        <v>896</v>
      </c>
      <c r="AU4304">
        <v>31</v>
      </c>
      <c r="BF4304" s="14"/>
    </row>
    <row r="4305" spans="1:58" x14ac:dyDescent="0.25">
      <c r="A4305" s="7" t="s">
        <v>989</v>
      </c>
      <c r="B4305" s="32">
        <v>40784</v>
      </c>
      <c r="C4305" t="s">
        <v>896</v>
      </c>
      <c r="AU4305">
        <v>31</v>
      </c>
      <c r="BF4305" s="14"/>
    </row>
    <row r="4306" spans="1:58" x14ac:dyDescent="0.25">
      <c r="A4306" s="7" t="s">
        <v>989</v>
      </c>
      <c r="B4306" s="32">
        <v>40794</v>
      </c>
      <c r="C4306" t="s">
        <v>896</v>
      </c>
      <c r="AU4306">
        <v>37</v>
      </c>
      <c r="BF4306" s="14"/>
    </row>
    <row r="4307" spans="1:58" x14ac:dyDescent="0.25">
      <c r="A4307" s="7" t="s">
        <v>989</v>
      </c>
      <c r="B4307" s="32">
        <v>40807</v>
      </c>
      <c r="C4307" t="s">
        <v>896</v>
      </c>
      <c r="AU4307">
        <v>41</v>
      </c>
      <c r="BF4307" s="14"/>
    </row>
    <row r="4308" spans="1:58" x14ac:dyDescent="0.25">
      <c r="A4308" s="7" t="s">
        <v>989</v>
      </c>
      <c r="B4308" s="32">
        <v>40819</v>
      </c>
      <c r="C4308" t="s">
        <v>896</v>
      </c>
      <c r="AU4308">
        <v>58</v>
      </c>
      <c r="BF4308" s="14"/>
    </row>
    <row r="4309" spans="1:58" x14ac:dyDescent="0.25">
      <c r="A4309" s="7" t="s">
        <v>989</v>
      </c>
      <c r="B4309" s="32">
        <v>40826</v>
      </c>
      <c r="C4309" t="s">
        <v>896</v>
      </c>
      <c r="AU4309">
        <v>56</v>
      </c>
      <c r="BF4309" s="14"/>
    </row>
    <row r="4310" spans="1:58" x14ac:dyDescent="0.25">
      <c r="A4310" s="7" t="s">
        <v>989</v>
      </c>
      <c r="B4310" s="32">
        <v>40833</v>
      </c>
      <c r="C4310" t="s">
        <v>896</v>
      </c>
      <c r="AU4310">
        <v>70</v>
      </c>
      <c r="BF4310" s="14"/>
    </row>
    <row r="4311" spans="1:58" x14ac:dyDescent="0.25">
      <c r="A4311" s="7" t="s">
        <v>989</v>
      </c>
      <c r="B4311" s="32">
        <v>40841</v>
      </c>
      <c r="C4311" t="s">
        <v>896</v>
      </c>
      <c r="AU4311">
        <v>81</v>
      </c>
      <c r="BF4311" s="14"/>
    </row>
    <row r="4312" spans="1:58" x14ac:dyDescent="0.25">
      <c r="A4312" s="7" t="s">
        <v>989</v>
      </c>
      <c r="B4312" s="32">
        <v>40850</v>
      </c>
      <c r="C4312" t="s">
        <v>896</v>
      </c>
      <c r="AU4312">
        <v>81</v>
      </c>
      <c r="BF4312" s="14"/>
    </row>
    <row r="4313" spans="1:58" x14ac:dyDescent="0.25">
      <c r="A4313" s="7" t="s">
        <v>989</v>
      </c>
      <c r="B4313" s="32">
        <v>40857</v>
      </c>
      <c r="C4313" t="s">
        <v>896</v>
      </c>
      <c r="AU4313">
        <v>81</v>
      </c>
      <c r="BF4313" s="14"/>
    </row>
    <row r="4314" spans="1:58" x14ac:dyDescent="0.25">
      <c r="A4314" s="7" t="s">
        <v>989</v>
      </c>
      <c r="B4314" s="32">
        <v>40865</v>
      </c>
      <c r="C4314" t="s">
        <v>896</v>
      </c>
      <c r="AU4314">
        <v>87</v>
      </c>
      <c r="BF4314" s="14"/>
    </row>
    <row r="4315" spans="1:58" x14ac:dyDescent="0.25">
      <c r="A4315" s="7" t="s">
        <v>989</v>
      </c>
      <c r="B4315" s="32">
        <v>40871</v>
      </c>
      <c r="C4315" t="s">
        <v>896</v>
      </c>
      <c r="AU4315">
        <v>90</v>
      </c>
      <c r="BF4315" s="14"/>
    </row>
    <row r="4316" spans="1:58" x14ac:dyDescent="0.25">
      <c r="A4316" s="7" t="s">
        <v>990</v>
      </c>
      <c r="B4316" s="32">
        <v>40703</v>
      </c>
      <c r="C4316" t="s">
        <v>897</v>
      </c>
      <c r="AU4316">
        <v>12</v>
      </c>
      <c r="BF4316" s="14">
        <v>1.6</v>
      </c>
    </row>
    <row r="4317" spans="1:58" x14ac:dyDescent="0.25">
      <c r="A4317" s="7" t="s">
        <v>990</v>
      </c>
      <c r="B4317" s="32">
        <v>40709</v>
      </c>
      <c r="C4317" t="s">
        <v>897</v>
      </c>
      <c r="AU4317">
        <v>12</v>
      </c>
      <c r="BF4317" s="14">
        <v>2.2000000000000002</v>
      </c>
    </row>
    <row r="4318" spans="1:58" x14ac:dyDescent="0.25">
      <c r="A4318" s="7" t="s">
        <v>990</v>
      </c>
      <c r="B4318" s="32">
        <v>40716</v>
      </c>
      <c r="C4318" t="s">
        <v>897</v>
      </c>
      <c r="AU4318">
        <v>12</v>
      </c>
      <c r="BF4318" s="14">
        <v>2.7</v>
      </c>
    </row>
    <row r="4319" spans="1:58" x14ac:dyDescent="0.25">
      <c r="A4319" s="7" t="s">
        <v>990</v>
      </c>
      <c r="B4319" s="32">
        <v>40725</v>
      </c>
      <c r="C4319" t="s">
        <v>897</v>
      </c>
      <c r="AU4319">
        <v>13</v>
      </c>
      <c r="BF4319" s="14">
        <v>3.5</v>
      </c>
    </row>
    <row r="4320" spans="1:58" x14ac:dyDescent="0.25">
      <c r="A4320" s="7" t="s">
        <v>990</v>
      </c>
      <c r="B4320" s="32">
        <v>40736</v>
      </c>
      <c r="C4320" t="s">
        <v>897</v>
      </c>
      <c r="AU4320">
        <v>14</v>
      </c>
      <c r="BF4320" s="14">
        <v>4</v>
      </c>
    </row>
    <row r="4321" spans="1:58" x14ac:dyDescent="0.25">
      <c r="A4321" s="7" t="s">
        <v>990</v>
      </c>
      <c r="B4321" s="32">
        <v>40746</v>
      </c>
      <c r="C4321" t="s">
        <v>897</v>
      </c>
      <c r="AU4321">
        <v>30</v>
      </c>
      <c r="BF4321" s="14">
        <v>4.4000000000000004</v>
      </c>
    </row>
    <row r="4322" spans="1:58" x14ac:dyDescent="0.25">
      <c r="A4322" s="7" t="s">
        <v>990</v>
      </c>
      <c r="B4322" s="32">
        <v>40756</v>
      </c>
      <c r="C4322" t="s">
        <v>897</v>
      </c>
      <c r="AU4322">
        <v>30</v>
      </c>
      <c r="BF4322" s="14"/>
    </row>
    <row r="4323" spans="1:58" x14ac:dyDescent="0.25">
      <c r="A4323" s="7" t="s">
        <v>990</v>
      </c>
      <c r="B4323" s="32">
        <v>40765</v>
      </c>
      <c r="C4323" t="s">
        <v>897</v>
      </c>
      <c r="AU4323">
        <v>30</v>
      </c>
      <c r="BF4323" s="14"/>
    </row>
    <row r="4324" spans="1:58" x14ac:dyDescent="0.25">
      <c r="A4324" s="7" t="s">
        <v>990</v>
      </c>
      <c r="B4324" s="32">
        <v>40773</v>
      </c>
      <c r="C4324" t="s">
        <v>897</v>
      </c>
      <c r="AU4324">
        <v>31</v>
      </c>
      <c r="BF4324" s="14"/>
    </row>
    <row r="4325" spans="1:58" x14ac:dyDescent="0.25">
      <c r="A4325" s="7" t="s">
        <v>990</v>
      </c>
      <c r="B4325" s="32">
        <v>40784</v>
      </c>
      <c r="C4325" t="s">
        <v>897</v>
      </c>
      <c r="AU4325">
        <v>37</v>
      </c>
      <c r="BF4325" s="14"/>
    </row>
    <row r="4326" spans="1:58" x14ac:dyDescent="0.25">
      <c r="A4326" s="7" t="s">
        <v>990</v>
      </c>
      <c r="B4326" s="32">
        <v>40794</v>
      </c>
      <c r="C4326" t="s">
        <v>897</v>
      </c>
      <c r="AU4326">
        <v>39</v>
      </c>
      <c r="BF4326" s="14"/>
    </row>
    <row r="4327" spans="1:58" x14ac:dyDescent="0.25">
      <c r="A4327" s="7" t="s">
        <v>990</v>
      </c>
      <c r="B4327" s="32">
        <v>40807</v>
      </c>
      <c r="C4327" t="s">
        <v>897</v>
      </c>
      <c r="AU4327">
        <v>49</v>
      </c>
      <c r="BF4327" s="14"/>
    </row>
    <row r="4328" spans="1:58" x14ac:dyDescent="0.25">
      <c r="A4328" s="7" t="s">
        <v>990</v>
      </c>
      <c r="B4328" s="32">
        <v>40819</v>
      </c>
      <c r="C4328" t="s">
        <v>897</v>
      </c>
      <c r="AU4328">
        <v>66</v>
      </c>
      <c r="BF4328" s="14"/>
    </row>
    <row r="4329" spans="1:58" x14ac:dyDescent="0.25">
      <c r="A4329" s="7" t="s">
        <v>990</v>
      </c>
      <c r="B4329" s="32">
        <v>40826</v>
      </c>
      <c r="C4329" t="s">
        <v>897</v>
      </c>
      <c r="AU4329">
        <v>70</v>
      </c>
      <c r="BF4329" s="14"/>
    </row>
    <row r="4330" spans="1:58" x14ac:dyDescent="0.25">
      <c r="A4330" s="7" t="s">
        <v>990</v>
      </c>
      <c r="B4330" s="32">
        <v>40833</v>
      </c>
      <c r="C4330" t="s">
        <v>897</v>
      </c>
      <c r="AU4330">
        <v>75</v>
      </c>
      <c r="BF4330" s="14"/>
    </row>
    <row r="4331" spans="1:58" x14ac:dyDescent="0.25">
      <c r="A4331" s="7" t="s">
        <v>990</v>
      </c>
      <c r="B4331" s="32">
        <v>40841</v>
      </c>
      <c r="C4331" t="s">
        <v>897</v>
      </c>
      <c r="AU4331">
        <v>83</v>
      </c>
      <c r="BF4331" s="14"/>
    </row>
    <row r="4332" spans="1:58" x14ac:dyDescent="0.25">
      <c r="A4332" s="7" t="s">
        <v>990</v>
      </c>
      <c r="B4332" s="32">
        <v>40850</v>
      </c>
      <c r="C4332" t="s">
        <v>897</v>
      </c>
      <c r="AU4332">
        <v>81</v>
      </c>
      <c r="BF4332" s="14"/>
    </row>
    <row r="4333" spans="1:58" x14ac:dyDescent="0.25">
      <c r="A4333" s="7" t="s">
        <v>990</v>
      </c>
      <c r="B4333" s="32">
        <v>40857</v>
      </c>
      <c r="C4333" t="s">
        <v>897</v>
      </c>
      <c r="AU4333">
        <v>87</v>
      </c>
      <c r="BF4333" s="14"/>
    </row>
    <row r="4334" spans="1:58" x14ac:dyDescent="0.25">
      <c r="A4334" s="7" t="s">
        <v>990</v>
      </c>
      <c r="B4334" s="32">
        <v>40865</v>
      </c>
      <c r="C4334" t="s">
        <v>897</v>
      </c>
      <c r="AU4334">
        <v>90</v>
      </c>
      <c r="BF4334" s="14"/>
    </row>
    <row r="4335" spans="1:58" x14ac:dyDescent="0.25">
      <c r="A4335" s="7" t="s">
        <v>991</v>
      </c>
      <c r="B4335" s="32">
        <v>40703</v>
      </c>
      <c r="C4335" t="s">
        <v>967</v>
      </c>
      <c r="AU4335">
        <v>12</v>
      </c>
      <c r="BF4335" s="14">
        <v>1.8</v>
      </c>
    </row>
    <row r="4336" spans="1:58" x14ac:dyDescent="0.25">
      <c r="A4336" s="7" t="s">
        <v>991</v>
      </c>
      <c r="B4336" s="32">
        <v>40709</v>
      </c>
      <c r="C4336" t="s">
        <v>967</v>
      </c>
      <c r="AU4336">
        <v>12</v>
      </c>
      <c r="BF4336" s="14">
        <v>2.1</v>
      </c>
    </row>
    <row r="4337" spans="1:58" x14ac:dyDescent="0.25">
      <c r="A4337" s="7" t="s">
        <v>991</v>
      </c>
      <c r="B4337" s="32">
        <v>40716</v>
      </c>
      <c r="C4337" t="s">
        <v>967</v>
      </c>
      <c r="AU4337">
        <v>13</v>
      </c>
      <c r="BF4337" s="14">
        <v>2.8</v>
      </c>
    </row>
    <row r="4338" spans="1:58" x14ac:dyDescent="0.25">
      <c r="A4338" s="7" t="s">
        <v>991</v>
      </c>
      <c r="B4338" s="32">
        <v>40725</v>
      </c>
      <c r="C4338" t="s">
        <v>967</v>
      </c>
      <c r="AU4338">
        <v>14</v>
      </c>
      <c r="BF4338" s="14">
        <v>3.5</v>
      </c>
    </row>
    <row r="4339" spans="1:58" x14ac:dyDescent="0.25">
      <c r="A4339" s="7" t="s">
        <v>991</v>
      </c>
      <c r="B4339" s="32">
        <v>40736</v>
      </c>
      <c r="C4339" t="s">
        <v>967</v>
      </c>
      <c r="AU4339">
        <v>15</v>
      </c>
      <c r="BF4339" s="14">
        <v>4.3</v>
      </c>
    </row>
    <row r="4340" spans="1:58" x14ac:dyDescent="0.25">
      <c r="A4340" s="7" t="s">
        <v>991</v>
      </c>
      <c r="B4340" s="32">
        <v>40746</v>
      </c>
      <c r="C4340" t="s">
        <v>967</v>
      </c>
      <c r="AU4340">
        <v>15</v>
      </c>
      <c r="BF4340" s="14">
        <v>4.8</v>
      </c>
    </row>
    <row r="4341" spans="1:58" x14ac:dyDescent="0.25">
      <c r="A4341" s="7" t="s">
        <v>991</v>
      </c>
      <c r="B4341" s="32">
        <v>40756</v>
      </c>
      <c r="C4341" t="s">
        <v>967</v>
      </c>
      <c r="AU4341">
        <v>30</v>
      </c>
      <c r="BF4341" s="14">
        <v>5.9</v>
      </c>
    </row>
    <row r="4342" spans="1:58" x14ac:dyDescent="0.25">
      <c r="A4342" s="7" t="s">
        <v>991</v>
      </c>
      <c r="B4342" s="32">
        <v>40765</v>
      </c>
      <c r="C4342" t="s">
        <v>967</v>
      </c>
      <c r="AU4342">
        <v>30</v>
      </c>
      <c r="BF4342" s="14"/>
    </row>
    <row r="4343" spans="1:58" x14ac:dyDescent="0.25">
      <c r="A4343" s="7" t="s">
        <v>991</v>
      </c>
      <c r="B4343" s="32">
        <v>40773</v>
      </c>
      <c r="C4343" t="s">
        <v>967</v>
      </c>
      <c r="AU4343">
        <v>37</v>
      </c>
      <c r="BF4343" s="14"/>
    </row>
    <row r="4344" spans="1:58" x14ac:dyDescent="0.25">
      <c r="A4344" s="7" t="s">
        <v>991</v>
      </c>
      <c r="B4344" s="32">
        <v>40784</v>
      </c>
      <c r="C4344" t="s">
        <v>967</v>
      </c>
      <c r="AU4344">
        <v>37</v>
      </c>
      <c r="BF4344" s="14"/>
    </row>
    <row r="4345" spans="1:58" x14ac:dyDescent="0.25">
      <c r="A4345" s="7" t="s">
        <v>991</v>
      </c>
      <c r="B4345" s="32">
        <v>40794</v>
      </c>
      <c r="C4345" t="s">
        <v>967</v>
      </c>
      <c r="AU4345">
        <v>32</v>
      </c>
      <c r="BF4345" s="14"/>
    </row>
    <row r="4346" spans="1:58" x14ac:dyDescent="0.25">
      <c r="A4346" s="7" t="s">
        <v>991</v>
      </c>
      <c r="B4346" s="32">
        <v>40807</v>
      </c>
      <c r="C4346" t="s">
        <v>967</v>
      </c>
      <c r="AU4346">
        <v>37</v>
      </c>
      <c r="BF4346" s="14"/>
    </row>
    <row r="4347" spans="1:58" x14ac:dyDescent="0.25">
      <c r="A4347" s="7" t="s">
        <v>991</v>
      </c>
      <c r="B4347" s="32">
        <v>40819</v>
      </c>
      <c r="C4347" t="s">
        <v>967</v>
      </c>
      <c r="AU4347">
        <v>43</v>
      </c>
      <c r="BF4347" s="14"/>
    </row>
    <row r="4348" spans="1:58" x14ac:dyDescent="0.25">
      <c r="A4348" s="7" t="s">
        <v>991</v>
      </c>
      <c r="B4348" s="32">
        <v>40826</v>
      </c>
      <c r="C4348" t="s">
        <v>967</v>
      </c>
      <c r="AU4348">
        <v>62</v>
      </c>
      <c r="BF4348" s="14"/>
    </row>
    <row r="4349" spans="1:58" x14ac:dyDescent="0.25">
      <c r="A4349" s="7" t="s">
        <v>991</v>
      </c>
      <c r="B4349" s="32">
        <v>40833</v>
      </c>
      <c r="C4349" t="s">
        <v>967</v>
      </c>
      <c r="AU4349">
        <v>69</v>
      </c>
      <c r="BF4349" s="14"/>
    </row>
    <row r="4350" spans="1:58" x14ac:dyDescent="0.25">
      <c r="A4350" s="7" t="s">
        <v>991</v>
      </c>
      <c r="B4350" s="32">
        <v>40841</v>
      </c>
      <c r="C4350" t="s">
        <v>967</v>
      </c>
      <c r="AU4350">
        <v>70</v>
      </c>
      <c r="BF4350" s="14"/>
    </row>
    <row r="4351" spans="1:58" x14ac:dyDescent="0.25">
      <c r="A4351" s="7" t="s">
        <v>991</v>
      </c>
      <c r="B4351" s="32">
        <v>40850</v>
      </c>
      <c r="C4351" t="s">
        <v>967</v>
      </c>
      <c r="AU4351">
        <v>81</v>
      </c>
      <c r="BF4351" s="14"/>
    </row>
    <row r="4352" spans="1:58" x14ac:dyDescent="0.25">
      <c r="A4352" s="7" t="s">
        <v>991</v>
      </c>
      <c r="B4352" s="32">
        <v>40857</v>
      </c>
      <c r="C4352" t="s">
        <v>967</v>
      </c>
      <c r="AU4352">
        <v>81</v>
      </c>
      <c r="BF4352" s="14"/>
    </row>
    <row r="4353" spans="1:58" x14ac:dyDescent="0.25">
      <c r="A4353" s="7" t="s">
        <v>991</v>
      </c>
      <c r="B4353" s="32">
        <v>40865</v>
      </c>
      <c r="C4353" t="s">
        <v>967</v>
      </c>
      <c r="AU4353">
        <v>87</v>
      </c>
      <c r="BF4353" s="14"/>
    </row>
    <row r="4354" spans="1:58" x14ac:dyDescent="0.25">
      <c r="A4354" s="7" t="s">
        <v>991</v>
      </c>
      <c r="B4354" s="32">
        <v>40871</v>
      </c>
      <c r="C4354" t="s">
        <v>967</v>
      </c>
      <c r="AU4354">
        <v>90</v>
      </c>
      <c r="BF4354" s="14"/>
    </row>
    <row r="4355" spans="1:58" x14ac:dyDescent="0.25">
      <c r="A4355" s="7" t="s">
        <v>992</v>
      </c>
      <c r="B4355" s="32">
        <v>40703</v>
      </c>
      <c r="C4355" t="s">
        <v>968</v>
      </c>
      <c r="AU4355">
        <v>12</v>
      </c>
      <c r="BF4355" s="14">
        <v>2</v>
      </c>
    </row>
    <row r="4356" spans="1:58" x14ac:dyDescent="0.25">
      <c r="A4356" s="7" t="s">
        <v>992</v>
      </c>
      <c r="B4356" s="32">
        <v>40709</v>
      </c>
      <c r="C4356" t="s">
        <v>968</v>
      </c>
      <c r="AU4356">
        <v>12</v>
      </c>
      <c r="BF4356" s="14">
        <v>2.4</v>
      </c>
    </row>
    <row r="4357" spans="1:58" x14ac:dyDescent="0.25">
      <c r="A4357" s="7" t="s">
        <v>992</v>
      </c>
      <c r="B4357" s="32">
        <v>40716</v>
      </c>
      <c r="C4357" t="s">
        <v>968</v>
      </c>
      <c r="AU4357">
        <v>13</v>
      </c>
      <c r="BF4357" s="14">
        <v>3.2</v>
      </c>
    </row>
    <row r="4358" spans="1:58" x14ac:dyDescent="0.25">
      <c r="A4358" s="7" t="s">
        <v>992</v>
      </c>
      <c r="B4358" s="32">
        <v>40725</v>
      </c>
      <c r="C4358" t="s">
        <v>968</v>
      </c>
      <c r="AU4358">
        <v>14</v>
      </c>
      <c r="BF4358" s="14">
        <v>3.8</v>
      </c>
    </row>
    <row r="4359" spans="1:58" x14ac:dyDescent="0.25">
      <c r="A4359" s="7" t="s">
        <v>992</v>
      </c>
      <c r="B4359" s="32">
        <v>40736</v>
      </c>
      <c r="C4359" t="s">
        <v>968</v>
      </c>
      <c r="AU4359">
        <v>14.5</v>
      </c>
      <c r="BF4359" s="14">
        <v>4.5</v>
      </c>
    </row>
    <row r="4360" spans="1:58" x14ac:dyDescent="0.25">
      <c r="A4360" s="7" t="s">
        <v>992</v>
      </c>
      <c r="B4360" s="32">
        <v>40746</v>
      </c>
      <c r="C4360" t="s">
        <v>968</v>
      </c>
      <c r="AU4360">
        <v>15</v>
      </c>
      <c r="BF4360" s="14">
        <v>4.9000000000000004</v>
      </c>
    </row>
    <row r="4361" spans="1:58" x14ac:dyDescent="0.25">
      <c r="A4361" s="7" t="s">
        <v>992</v>
      </c>
      <c r="B4361" s="32">
        <v>40756</v>
      </c>
      <c r="C4361" t="s">
        <v>968</v>
      </c>
      <c r="AU4361">
        <v>31</v>
      </c>
      <c r="BF4361" s="14">
        <v>5.0999999999999996</v>
      </c>
    </row>
    <row r="4362" spans="1:58" x14ac:dyDescent="0.25">
      <c r="A4362" s="7" t="s">
        <v>992</v>
      </c>
      <c r="B4362" s="32">
        <v>40765</v>
      </c>
      <c r="C4362" t="s">
        <v>968</v>
      </c>
      <c r="AU4362">
        <v>30</v>
      </c>
      <c r="BF4362" s="14"/>
    </row>
    <row r="4363" spans="1:58" x14ac:dyDescent="0.25">
      <c r="A4363" s="7" t="s">
        <v>992</v>
      </c>
      <c r="B4363" s="32">
        <v>40773</v>
      </c>
      <c r="C4363" t="s">
        <v>968</v>
      </c>
      <c r="AU4363">
        <v>37</v>
      </c>
      <c r="BF4363" s="14"/>
    </row>
    <row r="4364" spans="1:58" x14ac:dyDescent="0.25">
      <c r="A4364" s="7" t="s">
        <v>992</v>
      </c>
      <c r="B4364" s="32">
        <v>40784</v>
      </c>
      <c r="C4364" t="s">
        <v>968</v>
      </c>
      <c r="AU4364">
        <v>39</v>
      </c>
      <c r="BF4364" s="14"/>
    </row>
    <row r="4365" spans="1:58" x14ac:dyDescent="0.25">
      <c r="A4365" s="7" t="s">
        <v>992</v>
      </c>
      <c r="B4365" s="32">
        <v>40794</v>
      </c>
      <c r="C4365" t="s">
        <v>968</v>
      </c>
      <c r="AU4365">
        <v>39</v>
      </c>
      <c r="BF4365" s="14"/>
    </row>
    <row r="4366" spans="1:58" x14ac:dyDescent="0.25">
      <c r="A4366" s="7" t="s">
        <v>992</v>
      </c>
      <c r="B4366" s="32">
        <v>40807</v>
      </c>
      <c r="C4366" t="s">
        <v>968</v>
      </c>
      <c r="AU4366">
        <v>60</v>
      </c>
      <c r="BF4366" s="14"/>
    </row>
    <row r="4367" spans="1:58" x14ac:dyDescent="0.25">
      <c r="A4367" s="7" t="s">
        <v>992</v>
      </c>
      <c r="B4367" s="32">
        <v>40819</v>
      </c>
      <c r="C4367" t="s">
        <v>968</v>
      </c>
      <c r="AU4367">
        <v>68</v>
      </c>
      <c r="BF4367" s="14"/>
    </row>
    <row r="4368" spans="1:58" x14ac:dyDescent="0.25">
      <c r="A4368" s="7" t="s">
        <v>992</v>
      </c>
      <c r="B4368" s="32">
        <v>40826</v>
      </c>
      <c r="C4368" t="s">
        <v>968</v>
      </c>
      <c r="AU4368">
        <v>70</v>
      </c>
      <c r="BF4368" s="14"/>
    </row>
    <row r="4369" spans="1:58" x14ac:dyDescent="0.25">
      <c r="A4369" s="7" t="s">
        <v>992</v>
      </c>
      <c r="B4369" s="32">
        <v>40833</v>
      </c>
      <c r="C4369" t="s">
        <v>968</v>
      </c>
      <c r="AU4369">
        <v>75</v>
      </c>
      <c r="BF4369" s="14"/>
    </row>
    <row r="4370" spans="1:58" x14ac:dyDescent="0.25">
      <c r="A4370" s="7" t="s">
        <v>992</v>
      </c>
      <c r="B4370" s="32">
        <v>40841</v>
      </c>
      <c r="C4370" t="s">
        <v>968</v>
      </c>
      <c r="AU4370">
        <v>81</v>
      </c>
      <c r="BF4370" s="14"/>
    </row>
    <row r="4371" spans="1:58" x14ac:dyDescent="0.25">
      <c r="A4371" s="7" t="s">
        <v>992</v>
      </c>
      <c r="B4371" s="32">
        <v>40850</v>
      </c>
      <c r="C4371" t="s">
        <v>968</v>
      </c>
      <c r="AU4371">
        <v>83</v>
      </c>
      <c r="BF4371" s="14"/>
    </row>
    <row r="4372" spans="1:58" x14ac:dyDescent="0.25">
      <c r="A4372" s="7" t="s">
        <v>992</v>
      </c>
      <c r="B4372" s="32">
        <v>40857</v>
      </c>
      <c r="C4372" t="s">
        <v>968</v>
      </c>
      <c r="AU4372">
        <v>87</v>
      </c>
      <c r="BF4372" s="14"/>
    </row>
    <row r="4373" spans="1:58" x14ac:dyDescent="0.25">
      <c r="A4373" s="7" t="s">
        <v>992</v>
      </c>
      <c r="B4373" s="32">
        <v>40865</v>
      </c>
      <c r="C4373" t="s">
        <v>968</v>
      </c>
      <c r="AU4373">
        <v>90</v>
      </c>
      <c r="BF4373" s="14"/>
    </row>
    <row r="4374" spans="1:58" x14ac:dyDescent="0.25">
      <c r="A4374" s="7" t="s">
        <v>993</v>
      </c>
      <c r="B4374" s="32">
        <v>40703</v>
      </c>
      <c r="C4374" t="s">
        <v>969</v>
      </c>
      <c r="AU4374">
        <v>12</v>
      </c>
      <c r="BF4374" s="14">
        <v>1.9</v>
      </c>
    </row>
    <row r="4375" spans="1:58" x14ac:dyDescent="0.25">
      <c r="A4375" s="7" t="s">
        <v>993</v>
      </c>
      <c r="B4375" s="32">
        <v>40709</v>
      </c>
      <c r="C4375" t="s">
        <v>969</v>
      </c>
      <c r="AU4375">
        <v>12</v>
      </c>
      <c r="BF4375" s="14">
        <v>2.1</v>
      </c>
    </row>
    <row r="4376" spans="1:58" x14ac:dyDescent="0.25">
      <c r="A4376" s="7" t="s">
        <v>993</v>
      </c>
      <c r="B4376" s="32">
        <v>40716</v>
      </c>
      <c r="C4376" t="s">
        <v>969</v>
      </c>
      <c r="AU4376">
        <v>13</v>
      </c>
      <c r="BF4376" s="14">
        <v>2.8</v>
      </c>
    </row>
    <row r="4377" spans="1:58" x14ac:dyDescent="0.25">
      <c r="A4377" s="7" t="s">
        <v>993</v>
      </c>
      <c r="B4377" s="32">
        <v>40725</v>
      </c>
      <c r="C4377" t="s">
        <v>969</v>
      </c>
      <c r="AU4377">
        <v>14</v>
      </c>
      <c r="BF4377" s="14">
        <v>3.7</v>
      </c>
    </row>
    <row r="4378" spans="1:58" x14ac:dyDescent="0.25">
      <c r="A4378" s="7" t="s">
        <v>993</v>
      </c>
      <c r="B4378" s="32">
        <v>40736</v>
      </c>
      <c r="C4378" t="s">
        <v>969</v>
      </c>
      <c r="AU4378">
        <v>15</v>
      </c>
      <c r="BF4378" s="14">
        <v>4.8</v>
      </c>
    </row>
    <row r="4379" spans="1:58" x14ac:dyDescent="0.25">
      <c r="A4379" s="7" t="s">
        <v>993</v>
      </c>
      <c r="B4379" s="32">
        <v>40746</v>
      </c>
      <c r="C4379" t="s">
        <v>969</v>
      </c>
      <c r="AU4379">
        <v>15</v>
      </c>
      <c r="BF4379" s="14">
        <v>5</v>
      </c>
    </row>
    <row r="4380" spans="1:58" x14ac:dyDescent="0.25">
      <c r="A4380" s="7" t="s">
        <v>993</v>
      </c>
      <c r="B4380" s="32">
        <v>40756</v>
      </c>
      <c r="C4380" t="s">
        <v>969</v>
      </c>
      <c r="AU4380">
        <v>30</v>
      </c>
      <c r="BF4380" s="14">
        <v>5.2</v>
      </c>
    </row>
    <row r="4381" spans="1:58" x14ac:dyDescent="0.25">
      <c r="A4381" s="7" t="s">
        <v>993</v>
      </c>
      <c r="B4381" s="32">
        <v>40765</v>
      </c>
      <c r="C4381" t="s">
        <v>969</v>
      </c>
      <c r="AU4381">
        <v>30.5</v>
      </c>
      <c r="BF4381" s="14"/>
    </row>
    <row r="4382" spans="1:58" x14ac:dyDescent="0.25">
      <c r="A4382" s="7" t="s">
        <v>993</v>
      </c>
      <c r="B4382" s="32">
        <v>40773</v>
      </c>
      <c r="C4382" t="s">
        <v>969</v>
      </c>
      <c r="AU4382">
        <v>37</v>
      </c>
      <c r="BF4382" s="14"/>
    </row>
    <row r="4383" spans="1:58" x14ac:dyDescent="0.25">
      <c r="A4383" s="7" t="s">
        <v>993</v>
      </c>
      <c r="B4383" s="32">
        <v>40784</v>
      </c>
      <c r="C4383" t="s">
        <v>969</v>
      </c>
      <c r="AU4383">
        <v>37</v>
      </c>
      <c r="BF4383" s="14"/>
    </row>
    <row r="4384" spans="1:58" x14ac:dyDescent="0.25">
      <c r="A4384" s="7" t="s">
        <v>993</v>
      </c>
      <c r="B4384" s="32">
        <v>40794</v>
      </c>
      <c r="C4384" t="s">
        <v>969</v>
      </c>
      <c r="AU4384">
        <v>43</v>
      </c>
      <c r="BF4384" s="14"/>
    </row>
    <row r="4385" spans="1:58" x14ac:dyDescent="0.25">
      <c r="A4385" s="7" t="s">
        <v>993</v>
      </c>
      <c r="B4385" s="32">
        <v>40807</v>
      </c>
      <c r="C4385" t="s">
        <v>969</v>
      </c>
      <c r="AU4385">
        <v>55</v>
      </c>
      <c r="BF4385" s="14"/>
    </row>
    <row r="4386" spans="1:58" x14ac:dyDescent="0.25">
      <c r="A4386" s="7" t="s">
        <v>993</v>
      </c>
      <c r="B4386" s="32">
        <v>40819</v>
      </c>
      <c r="C4386" t="s">
        <v>969</v>
      </c>
      <c r="AU4386">
        <v>68</v>
      </c>
      <c r="BF4386" s="14"/>
    </row>
    <row r="4387" spans="1:58" x14ac:dyDescent="0.25">
      <c r="A4387" s="7" t="s">
        <v>993</v>
      </c>
      <c r="B4387" s="32">
        <v>40826</v>
      </c>
      <c r="C4387" t="s">
        <v>969</v>
      </c>
      <c r="AU4387">
        <v>70</v>
      </c>
      <c r="BF4387" s="14"/>
    </row>
    <row r="4388" spans="1:58" x14ac:dyDescent="0.25">
      <c r="A4388" s="7" t="s">
        <v>993</v>
      </c>
      <c r="B4388" s="32">
        <v>40833</v>
      </c>
      <c r="C4388" t="s">
        <v>969</v>
      </c>
      <c r="AU4388">
        <v>75</v>
      </c>
      <c r="BF4388" s="14"/>
    </row>
    <row r="4389" spans="1:58" x14ac:dyDescent="0.25">
      <c r="A4389" s="7" t="s">
        <v>993</v>
      </c>
      <c r="B4389" s="32">
        <v>40841</v>
      </c>
      <c r="C4389" t="s">
        <v>969</v>
      </c>
      <c r="AU4389">
        <v>81</v>
      </c>
      <c r="BF4389" s="14"/>
    </row>
    <row r="4390" spans="1:58" x14ac:dyDescent="0.25">
      <c r="A4390" s="7" t="s">
        <v>993</v>
      </c>
      <c r="B4390" s="32">
        <v>40850</v>
      </c>
      <c r="C4390" t="s">
        <v>969</v>
      </c>
      <c r="AU4390">
        <v>81</v>
      </c>
      <c r="BF4390" s="14"/>
    </row>
    <row r="4391" spans="1:58" x14ac:dyDescent="0.25">
      <c r="A4391" s="7" t="s">
        <v>993</v>
      </c>
      <c r="B4391" s="32">
        <v>40857</v>
      </c>
      <c r="C4391" t="s">
        <v>969</v>
      </c>
      <c r="AU4391">
        <v>87</v>
      </c>
      <c r="BF4391" s="14"/>
    </row>
    <row r="4392" spans="1:58" x14ac:dyDescent="0.25">
      <c r="A4392" s="7" t="s">
        <v>993</v>
      </c>
      <c r="B4392" s="32">
        <v>40865</v>
      </c>
      <c r="C4392" t="s">
        <v>969</v>
      </c>
      <c r="AU4392">
        <v>90</v>
      </c>
      <c r="BF4392" s="14"/>
    </row>
    <row r="4393" spans="1:58" x14ac:dyDescent="0.25">
      <c r="A4393" s="7" t="s">
        <v>994</v>
      </c>
      <c r="B4393" s="32">
        <v>40703</v>
      </c>
      <c r="C4393" t="s">
        <v>970</v>
      </c>
      <c r="AU4393">
        <v>12</v>
      </c>
      <c r="BF4393" s="14">
        <v>2</v>
      </c>
    </row>
    <row r="4394" spans="1:58" x14ac:dyDescent="0.25">
      <c r="A4394" s="7" t="s">
        <v>994</v>
      </c>
      <c r="B4394" s="32">
        <v>40709</v>
      </c>
      <c r="C4394" t="s">
        <v>970</v>
      </c>
      <c r="AU4394">
        <v>12</v>
      </c>
      <c r="BF4394" s="14">
        <v>2.2000000000000002</v>
      </c>
    </row>
    <row r="4395" spans="1:58" x14ac:dyDescent="0.25">
      <c r="A4395" s="7" t="s">
        <v>994</v>
      </c>
      <c r="B4395" s="32">
        <v>40716</v>
      </c>
      <c r="C4395" t="s">
        <v>970</v>
      </c>
      <c r="AU4395">
        <v>13</v>
      </c>
      <c r="BF4395" s="14">
        <v>2.9</v>
      </c>
    </row>
    <row r="4396" spans="1:58" x14ac:dyDescent="0.25">
      <c r="A4396" s="7" t="s">
        <v>994</v>
      </c>
      <c r="B4396" s="32">
        <v>40725</v>
      </c>
      <c r="C4396" t="s">
        <v>970</v>
      </c>
      <c r="AU4396">
        <v>14</v>
      </c>
      <c r="BF4396" s="14">
        <v>3.7</v>
      </c>
    </row>
    <row r="4397" spans="1:58" x14ac:dyDescent="0.25">
      <c r="A4397" s="7" t="s">
        <v>994</v>
      </c>
      <c r="B4397" s="32">
        <v>40736</v>
      </c>
      <c r="C4397" t="s">
        <v>970</v>
      </c>
      <c r="AU4397">
        <v>15</v>
      </c>
      <c r="BF4397" s="14">
        <v>4.5</v>
      </c>
    </row>
    <row r="4398" spans="1:58" x14ac:dyDescent="0.25">
      <c r="A4398" s="7" t="s">
        <v>994</v>
      </c>
      <c r="B4398" s="32">
        <v>40746</v>
      </c>
      <c r="C4398" t="s">
        <v>970</v>
      </c>
      <c r="AU4398">
        <v>30</v>
      </c>
      <c r="BF4398" s="14">
        <v>5.3</v>
      </c>
    </row>
    <row r="4399" spans="1:58" x14ac:dyDescent="0.25">
      <c r="A4399" s="7" t="s">
        <v>994</v>
      </c>
      <c r="B4399" s="32">
        <v>40756</v>
      </c>
      <c r="C4399" t="s">
        <v>970</v>
      </c>
      <c r="AU4399">
        <v>31</v>
      </c>
      <c r="BF4399" s="14"/>
    </row>
    <row r="4400" spans="1:58" x14ac:dyDescent="0.25">
      <c r="A4400" s="7" t="s">
        <v>994</v>
      </c>
      <c r="B4400" s="32">
        <v>40765</v>
      </c>
      <c r="C4400" t="s">
        <v>970</v>
      </c>
      <c r="AU4400">
        <v>31</v>
      </c>
      <c r="BF4400" s="14"/>
    </row>
    <row r="4401" spans="1:58" x14ac:dyDescent="0.25">
      <c r="A4401" s="7" t="s">
        <v>994</v>
      </c>
      <c r="B4401" s="32">
        <v>40773</v>
      </c>
      <c r="C4401" t="s">
        <v>970</v>
      </c>
      <c r="AU4401">
        <v>37</v>
      </c>
      <c r="BF4401" s="14"/>
    </row>
    <row r="4402" spans="1:58" x14ac:dyDescent="0.25">
      <c r="A4402" s="7" t="s">
        <v>994</v>
      </c>
      <c r="B4402" s="32">
        <v>40784</v>
      </c>
      <c r="C4402" t="s">
        <v>970</v>
      </c>
      <c r="AU4402">
        <v>37</v>
      </c>
      <c r="BF4402" s="14"/>
    </row>
    <row r="4403" spans="1:58" x14ac:dyDescent="0.25">
      <c r="A4403" s="7" t="s">
        <v>994</v>
      </c>
      <c r="B4403" s="32">
        <v>40794</v>
      </c>
      <c r="C4403" t="s">
        <v>970</v>
      </c>
      <c r="AU4403">
        <v>43</v>
      </c>
      <c r="BF4403" s="14"/>
    </row>
    <row r="4404" spans="1:58" x14ac:dyDescent="0.25">
      <c r="A4404" s="7" t="s">
        <v>994</v>
      </c>
      <c r="B4404" s="32">
        <v>40807</v>
      </c>
      <c r="C4404" t="s">
        <v>970</v>
      </c>
      <c r="AU4404">
        <v>58</v>
      </c>
      <c r="BF4404" s="14"/>
    </row>
    <row r="4405" spans="1:58" x14ac:dyDescent="0.25">
      <c r="A4405" s="7" t="s">
        <v>994</v>
      </c>
      <c r="B4405" s="32">
        <v>40819</v>
      </c>
      <c r="C4405" t="s">
        <v>970</v>
      </c>
      <c r="AU4405">
        <v>69</v>
      </c>
      <c r="BF4405" s="14"/>
    </row>
    <row r="4406" spans="1:58" x14ac:dyDescent="0.25">
      <c r="A4406" s="7" t="s">
        <v>994</v>
      </c>
      <c r="B4406" s="32">
        <v>40826</v>
      </c>
      <c r="C4406" t="s">
        <v>970</v>
      </c>
      <c r="AU4406">
        <v>70</v>
      </c>
      <c r="BF4406" s="14"/>
    </row>
    <row r="4407" spans="1:58" x14ac:dyDescent="0.25">
      <c r="A4407" s="7" t="s">
        <v>994</v>
      </c>
      <c r="B4407" s="32">
        <v>40833</v>
      </c>
      <c r="C4407" t="s">
        <v>970</v>
      </c>
      <c r="AU4407">
        <v>75</v>
      </c>
      <c r="BF4407" s="14"/>
    </row>
    <row r="4408" spans="1:58" x14ac:dyDescent="0.25">
      <c r="A4408" s="7" t="s">
        <v>994</v>
      </c>
      <c r="B4408" s="32">
        <v>40841</v>
      </c>
      <c r="C4408" t="s">
        <v>970</v>
      </c>
      <c r="AU4408">
        <v>81</v>
      </c>
      <c r="BF4408" s="14"/>
    </row>
    <row r="4409" spans="1:58" x14ac:dyDescent="0.25">
      <c r="A4409" s="7" t="s">
        <v>994</v>
      </c>
      <c r="B4409" s="32">
        <v>40850</v>
      </c>
      <c r="C4409" t="s">
        <v>970</v>
      </c>
      <c r="AU4409">
        <v>83</v>
      </c>
      <c r="BF4409" s="14"/>
    </row>
    <row r="4410" spans="1:58" x14ac:dyDescent="0.25">
      <c r="A4410" s="7" t="s">
        <v>994</v>
      </c>
      <c r="B4410" s="32">
        <v>40857</v>
      </c>
      <c r="C4410" t="s">
        <v>970</v>
      </c>
      <c r="AU4410">
        <v>87</v>
      </c>
      <c r="BF4410" s="14"/>
    </row>
    <row r="4411" spans="1:58" x14ac:dyDescent="0.25">
      <c r="A4411" s="7" t="s">
        <v>994</v>
      </c>
      <c r="B4411" s="32">
        <v>40865</v>
      </c>
      <c r="C4411" t="s">
        <v>970</v>
      </c>
      <c r="AU4411">
        <v>90</v>
      </c>
      <c r="BF4411" s="14"/>
    </row>
    <row r="4412" spans="1:58" x14ac:dyDescent="0.25">
      <c r="A4412" s="7" t="s">
        <v>995</v>
      </c>
      <c r="B4412" s="32">
        <v>40703</v>
      </c>
      <c r="C4412" t="s">
        <v>971</v>
      </c>
      <c r="AU4412">
        <v>12</v>
      </c>
      <c r="BF4412" s="14">
        <v>1.9</v>
      </c>
    </row>
    <row r="4413" spans="1:58" x14ac:dyDescent="0.25">
      <c r="A4413" s="7" t="s">
        <v>995</v>
      </c>
      <c r="B4413" s="32">
        <v>40709</v>
      </c>
      <c r="C4413" t="s">
        <v>971</v>
      </c>
      <c r="AU4413">
        <v>12</v>
      </c>
      <c r="BF4413" s="14">
        <v>2.4</v>
      </c>
    </row>
    <row r="4414" spans="1:58" x14ac:dyDescent="0.25">
      <c r="A4414" s="7" t="s">
        <v>995</v>
      </c>
      <c r="B4414" s="32">
        <v>40716</v>
      </c>
      <c r="C4414" t="s">
        <v>971</v>
      </c>
      <c r="AU4414">
        <v>13</v>
      </c>
      <c r="BF4414" s="14">
        <v>3.1</v>
      </c>
    </row>
    <row r="4415" spans="1:58" x14ac:dyDescent="0.25">
      <c r="A4415" s="7" t="s">
        <v>995</v>
      </c>
      <c r="B4415" s="32">
        <v>40725</v>
      </c>
      <c r="C4415" t="s">
        <v>971</v>
      </c>
      <c r="AU4415">
        <v>14</v>
      </c>
      <c r="BF4415" s="14">
        <v>4</v>
      </c>
    </row>
    <row r="4416" spans="1:58" x14ac:dyDescent="0.25">
      <c r="A4416" s="7" t="s">
        <v>995</v>
      </c>
      <c r="B4416" s="32">
        <v>40736</v>
      </c>
      <c r="C4416" t="s">
        <v>971</v>
      </c>
      <c r="AU4416">
        <v>15</v>
      </c>
      <c r="BF4416" s="14">
        <v>4.9000000000000004</v>
      </c>
    </row>
    <row r="4417" spans="1:58" x14ac:dyDescent="0.25">
      <c r="A4417" s="7" t="s">
        <v>995</v>
      </c>
      <c r="B4417" s="32">
        <v>40746</v>
      </c>
      <c r="C4417" t="s">
        <v>971</v>
      </c>
      <c r="AU4417">
        <v>15</v>
      </c>
      <c r="BF4417" s="14">
        <v>5.2</v>
      </c>
    </row>
    <row r="4418" spans="1:58" x14ac:dyDescent="0.25">
      <c r="A4418" s="7" t="s">
        <v>995</v>
      </c>
      <c r="B4418" s="32">
        <v>40756</v>
      </c>
      <c r="C4418" t="s">
        <v>971</v>
      </c>
      <c r="AU4418">
        <v>30</v>
      </c>
      <c r="BF4418" s="14">
        <v>5.9</v>
      </c>
    </row>
    <row r="4419" spans="1:58" x14ac:dyDescent="0.25">
      <c r="A4419" s="7" t="s">
        <v>995</v>
      </c>
      <c r="B4419" s="32">
        <v>40765</v>
      </c>
      <c r="C4419" t="s">
        <v>971</v>
      </c>
      <c r="AU4419">
        <v>30</v>
      </c>
      <c r="BF4419" s="14"/>
    </row>
    <row r="4420" spans="1:58" x14ac:dyDescent="0.25">
      <c r="A4420" s="7" t="s">
        <v>995</v>
      </c>
      <c r="B4420" s="32">
        <v>40773</v>
      </c>
      <c r="C4420" t="s">
        <v>971</v>
      </c>
      <c r="AU4420">
        <v>37</v>
      </c>
      <c r="BF4420" s="14"/>
    </row>
    <row r="4421" spans="1:58" x14ac:dyDescent="0.25">
      <c r="A4421" s="7" t="s">
        <v>995</v>
      </c>
      <c r="B4421" s="32">
        <v>40784</v>
      </c>
      <c r="C4421" t="s">
        <v>971</v>
      </c>
      <c r="AU4421">
        <v>37</v>
      </c>
      <c r="BF4421" s="14"/>
    </row>
    <row r="4422" spans="1:58" x14ac:dyDescent="0.25">
      <c r="A4422" s="7" t="s">
        <v>995</v>
      </c>
      <c r="B4422" s="32">
        <v>40794</v>
      </c>
      <c r="C4422" t="s">
        <v>971</v>
      </c>
      <c r="AU4422">
        <v>43</v>
      </c>
      <c r="BF4422" s="14"/>
    </row>
    <row r="4423" spans="1:58" x14ac:dyDescent="0.25">
      <c r="A4423" s="7" t="s">
        <v>995</v>
      </c>
      <c r="B4423" s="32">
        <v>40807</v>
      </c>
      <c r="C4423" t="s">
        <v>971</v>
      </c>
      <c r="AU4423">
        <v>58</v>
      </c>
      <c r="BF4423" s="14"/>
    </row>
    <row r="4424" spans="1:58" x14ac:dyDescent="0.25">
      <c r="A4424" s="7" t="s">
        <v>995</v>
      </c>
      <c r="B4424" s="32">
        <v>40819</v>
      </c>
      <c r="C4424" t="s">
        <v>971</v>
      </c>
      <c r="AU4424">
        <v>69</v>
      </c>
      <c r="BF4424" s="14"/>
    </row>
    <row r="4425" spans="1:58" x14ac:dyDescent="0.25">
      <c r="A4425" s="7" t="s">
        <v>995</v>
      </c>
      <c r="B4425" s="32">
        <v>40826</v>
      </c>
      <c r="C4425" t="s">
        <v>971</v>
      </c>
      <c r="AU4425">
        <v>70</v>
      </c>
      <c r="BF4425" s="14"/>
    </row>
    <row r="4426" spans="1:58" x14ac:dyDescent="0.25">
      <c r="A4426" s="7" t="s">
        <v>995</v>
      </c>
      <c r="B4426" s="32">
        <v>40833</v>
      </c>
      <c r="C4426" t="s">
        <v>971</v>
      </c>
      <c r="AU4426">
        <v>75</v>
      </c>
      <c r="BF4426" s="14"/>
    </row>
    <row r="4427" spans="1:58" x14ac:dyDescent="0.25">
      <c r="A4427" s="7" t="s">
        <v>995</v>
      </c>
      <c r="B4427" s="32">
        <v>40841</v>
      </c>
      <c r="C4427" t="s">
        <v>971</v>
      </c>
      <c r="AU4427">
        <v>81</v>
      </c>
      <c r="BF4427" s="14"/>
    </row>
    <row r="4428" spans="1:58" x14ac:dyDescent="0.25">
      <c r="A4428" s="7" t="s">
        <v>995</v>
      </c>
      <c r="B4428" s="32">
        <v>40850</v>
      </c>
      <c r="C4428" t="s">
        <v>971</v>
      </c>
      <c r="AU4428">
        <v>83</v>
      </c>
      <c r="BF4428" s="14"/>
    </row>
    <row r="4429" spans="1:58" x14ac:dyDescent="0.25">
      <c r="A4429" s="7" t="s">
        <v>995</v>
      </c>
      <c r="B4429" s="32">
        <v>40857</v>
      </c>
      <c r="C4429" t="s">
        <v>971</v>
      </c>
      <c r="AU4429">
        <v>87</v>
      </c>
      <c r="BF4429" s="14"/>
    </row>
    <row r="4430" spans="1:58" x14ac:dyDescent="0.25">
      <c r="A4430" s="7" t="s">
        <v>995</v>
      </c>
      <c r="B4430" s="32">
        <v>40865</v>
      </c>
      <c r="C4430" t="s">
        <v>971</v>
      </c>
      <c r="AU4430">
        <v>90</v>
      </c>
      <c r="BF4430" s="14"/>
    </row>
    <row r="4431" spans="1:58" x14ac:dyDescent="0.25">
      <c r="A4431" s="7" t="s">
        <v>996</v>
      </c>
      <c r="B4431" s="32">
        <v>40746</v>
      </c>
      <c r="C4431" t="s">
        <v>966</v>
      </c>
      <c r="AU4431">
        <v>11</v>
      </c>
      <c r="BF4431" s="14">
        <v>1</v>
      </c>
    </row>
    <row r="4432" spans="1:58" x14ac:dyDescent="0.25">
      <c r="A4432" s="7" t="s">
        <v>996</v>
      </c>
      <c r="B4432" s="32">
        <v>40756</v>
      </c>
      <c r="C4432" t="s">
        <v>966</v>
      </c>
      <c r="AU4432">
        <v>12</v>
      </c>
      <c r="BF4432" s="14">
        <v>2</v>
      </c>
    </row>
    <row r="4433" spans="1:58" x14ac:dyDescent="0.25">
      <c r="A4433" s="7" t="s">
        <v>996</v>
      </c>
      <c r="B4433" s="32">
        <v>40765</v>
      </c>
      <c r="C4433" t="s">
        <v>966</v>
      </c>
      <c r="AU4433">
        <v>12</v>
      </c>
      <c r="BF4433" s="14">
        <v>2.4</v>
      </c>
    </row>
    <row r="4434" spans="1:58" x14ac:dyDescent="0.25">
      <c r="A4434" s="7" t="s">
        <v>996</v>
      </c>
      <c r="B4434" s="32">
        <v>40773</v>
      </c>
      <c r="C4434" t="s">
        <v>966</v>
      </c>
      <c r="AU4434">
        <v>13</v>
      </c>
      <c r="BF4434" s="14">
        <v>3.3</v>
      </c>
    </row>
    <row r="4435" spans="1:58" x14ac:dyDescent="0.25">
      <c r="A4435" s="7" t="s">
        <v>996</v>
      </c>
      <c r="B4435" s="32">
        <v>40784</v>
      </c>
      <c r="C4435" t="s">
        <v>966</v>
      </c>
      <c r="AU4435">
        <v>14</v>
      </c>
      <c r="BF4435" s="14">
        <v>4.3</v>
      </c>
    </row>
    <row r="4436" spans="1:58" x14ac:dyDescent="0.25">
      <c r="A4436" s="7" t="s">
        <v>996</v>
      </c>
      <c r="B4436" s="32">
        <v>40794</v>
      </c>
      <c r="C4436" t="s">
        <v>966</v>
      </c>
      <c r="AU4436">
        <v>15</v>
      </c>
      <c r="BF4436" s="14">
        <v>5</v>
      </c>
    </row>
    <row r="4437" spans="1:58" x14ac:dyDescent="0.25">
      <c r="A4437" s="7" t="s">
        <v>996</v>
      </c>
      <c r="B4437" s="32">
        <v>40805</v>
      </c>
      <c r="C4437" t="s">
        <v>966</v>
      </c>
      <c r="AU4437">
        <v>31</v>
      </c>
      <c r="BF4437" s="14"/>
    </row>
    <row r="4438" spans="1:58" x14ac:dyDescent="0.25">
      <c r="A4438" s="7" t="s">
        <v>996</v>
      </c>
      <c r="B4438" s="32">
        <v>40819</v>
      </c>
      <c r="C4438" t="s">
        <v>966</v>
      </c>
      <c r="AU4438">
        <v>41</v>
      </c>
      <c r="BF4438" s="14"/>
    </row>
    <row r="4439" spans="1:58" x14ac:dyDescent="0.25">
      <c r="A4439" s="7" t="s">
        <v>996</v>
      </c>
      <c r="B4439" s="32">
        <v>40826</v>
      </c>
      <c r="C4439" t="s">
        <v>966</v>
      </c>
      <c r="AU4439">
        <v>49</v>
      </c>
      <c r="BF4439" s="14"/>
    </row>
    <row r="4440" spans="1:58" x14ac:dyDescent="0.25">
      <c r="A4440" s="7" t="s">
        <v>996</v>
      </c>
      <c r="B4440" s="32">
        <v>40833</v>
      </c>
      <c r="C4440" t="s">
        <v>966</v>
      </c>
      <c r="AU4440">
        <v>59</v>
      </c>
      <c r="BF4440" s="14"/>
    </row>
    <row r="4441" spans="1:58" x14ac:dyDescent="0.25">
      <c r="A4441" s="7" t="s">
        <v>996</v>
      </c>
      <c r="B4441" s="32">
        <v>40841</v>
      </c>
      <c r="C4441" t="s">
        <v>966</v>
      </c>
      <c r="AU4441">
        <v>70</v>
      </c>
      <c r="BF4441" s="14"/>
    </row>
    <row r="4442" spans="1:58" x14ac:dyDescent="0.25">
      <c r="A4442" s="7" t="s">
        <v>996</v>
      </c>
      <c r="B4442" s="32">
        <v>40850</v>
      </c>
      <c r="C4442" t="s">
        <v>966</v>
      </c>
      <c r="AU4442">
        <v>71</v>
      </c>
      <c r="BF4442" s="14"/>
    </row>
    <row r="4443" spans="1:58" x14ac:dyDescent="0.25">
      <c r="A4443" s="7" t="s">
        <v>996</v>
      </c>
      <c r="B4443" s="32">
        <v>40857</v>
      </c>
      <c r="C4443" t="s">
        <v>966</v>
      </c>
      <c r="AU4443">
        <v>81</v>
      </c>
      <c r="BF4443" s="14"/>
    </row>
    <row r="4444" spans="1:58" x14ac:dyDescent="0.25">
      <c r="A4444" s="7" t="s">
        <v>996</v>
      </c>
      <c r="B4444" s="32">
        <v>40865</v>
      </c>
      <c r="C4444" t="s">
        <v>966</v>
      </c>
      <c r="AU4444">
        <v>83</v>
      </c>
      <c r="BF4444" s="14"/>
    </row>
    <row r="4445" spans="1:58" x14ac:dyDescent="0.25">
      <c r="A4445" s="7" t="s">
        <v>996</v>
      </c>
      <c r="B4445" s="32">
        <v>40871</v>
      </c>
      <c r="C4445" t="s">
        <v>966</v>
      </c>
      <c r="AU4445">
        <v>87</v>
      </c>
      <c r="BF4445" s="14"/>
    </row>
    <row r="4446" spans="1:58" x14ac:dyDescent="0.25">
      <c r="A4446" s="7" t="s">
        <v>996</v>
      </c>
      <c r="B4446" s="32">
        <v>40878</v>
      </c>
      <c r="C4446" t="s">
        <v>966</v>
      </c>
      <c r="AU4446">
        <v>90</v>
      </c>
      <c r="BF4446" s="14"/>
    </row>
    <row r="4447" spans="1:58" x14ac:dyDescent="0.25">
      <c r="A4447" s="7" t="s">
        <v>997</v>
      </c>
      <c r="B4447" s="32">
        <v>40746</v>
      </c>
      <c r="C4447" t="s">
        <v>896</v>
      </c>
      <c r="AU4447">
        <v>11</v>
      </c>
      <c r="BF4447" s="14">
        <v>1</v>
      </c>
    </row>
    <row r="4448" spans="1:58" x14ac:dyDescent="0.25">
      <c r="A4448" s="7" t="s">
        <v>997</v>
      </c>
      <c r="B4448" s="32">
        <v>40756</v>
      </c>
      <c r="C4448" t="s">
        <v>896</v>
      </c>
      <c r="AU4448">
        <v>12</v>
      </c>
      <c r="BF4448" s="14">
        <v>1.8</v>
      </c>
    </row>
    <row r="4449" spans="1:58" x14ac:dyDescent="0.25">
      <c r="A4449" s="7" t="s">
        <v>997</v>
      </c>
      <c r="B4449" s="32">
        <v>40765</v>
      </c>
      <c r="C4449" t="s">
        <v>896</v>
      </c>
      <c r="AU4449">
        <v>12</v>
      </c>
      <c r="BF4449" s="14">
        <v>2.1</v>
      </c>
    </row>
    <row r="4450" spans="1:58" x14ac:dyDescent="0.25">
      <c r="A4450" s="7" t="s">
        <v>997</v>
      </c>
      <c r="B4450" s="32">
        <v>40773</v>
      </c>
      <c r="C4450" t="s">
        <v>896</v>
      </c>
      <c r="AU4450">
        <v>13</v>
      </c>
      <c r="BF4450" s="14">
        <v>2.9</v>
      </c>
    </row>
    <row r="4451" spans="1:58" x14ac:dyDescent="0.25">
      <c r="A4451" s="7" t="s">
        <v>997</v>
      </c>
      <c r="B4451" s="32">
        <v>40784</v>
      </c>
      <c r="C4451" t="s">
        <v>896</v>
      </c>
      <c r="AU4451">
        <v>14</v>
      </c>
      <c r="BF4451" s="14">
        <v>4.2</v>
      </c>
    </row>
    <row r="4452" spans="1:58" x14ac:dyDescent="0.25">
      <c r="A4452" s="7" t="s">
        <v>997</v>
      </c>
      <c r="B4452" s="32">
        <v>40794</v>
      </c>
      <c r="C4452" t="s">
        <v>896</v>
      </c>
      <c r="AU4452">
        <v>15</v>
      </c>
      <c r="BF4452" s="14">
        <v>5.0999999999999996</v>
      </c>
    </row>
    <row r="4453" spans="1:58" x14ac:dyDescent="0.25">
      <c r="A4453" s="7" t="s">
        <v>997</v>
      </c>
      <c r="B4453" s="32">
        <v>40805</v>
      </c>
      <c r="C4453" t="s">
        <v>896</v>
      </c>
      <c r="AU4453">
        <v>31</v>
      </c>
      <c r="BF4453" s="14"/>
    </row>
    <row r="4454" spans="1:58" x14ac:dyDescent="0.25">
      <c r="A4454" s="7" t="s">
        <v>997</v>
      </c>
      <c r="B4454" s="32">
        <v>40819</v>
      </c>
      <c r="C4454" t="s">
        <v>896</v>
      </c>
      <c r="AU4454">
        <v>37</v>
      </c>
      <c r="BF4454" s="14"/>
    </row>
    <row r="4455" spans="1:58" x14ac:dyDescent="0.25">
      <c r="A4455" s="7" t="s">
        <v>997</v>
      </c>
      <c r="B4455" s="32">
        <v>40826</v>
      </c>
      <c r="C4455" t="s">
        <v>896</v>
      </c>
      <c r="AU4455">
        <v>39</v>
      </c>
      <c r="BF4455" s="14"/>
    </row>
    <row r="4456" spans="1:58" x14ac:dyDescent="0.25">
      <c r="A4456" s="7" t="s">
        <v>997</v>
      </c>
      <c r="B4456" s="32">
        <v>40833</v>
      </c>
      <c r="C4456" t="s">
        <v>896</v>
      </c>
      <c r="AU4456">
        <v>45</v>
      </c>
      <c r="BF4456" s="14"/>
    </row>
    <row r="4457" spans="1:58" x14ac:dyDescent="0.25">
      <c r="A4457" s="7" t="s">
        <v>997</v>
      </c>
      <c r="B4457" s="32">
        <v>40841</v>
      </c>
      <c r="C4457" t="s">
        <v>896</v>
      </c>
      <c r="AU4457">
        <v>63</v>
      </c>
      <c r="BF4457" s="14"/>
    </row>
    <row r="4458" spans="1:58" x14ac:dyDescent="0.25">
      <c r="A4458" s="7" t="s">
        <v>997</v>
      </c>
      <c r="B4458" s="32">
        <v>40850</v>
      </c>
      <c r="C4458" t="s">
        <v>896</v>
      </c>
      <c r="AU4458">
        <v>70</v>
      </c>
      <c r="BF4458" s="14"/>
    </row>
    <row r="4459" spans="1:58" x14ac:dyDescent="0.25">
      <c r="A4459" s="7" t="s">
        <v>997</v>
      </c>
      <c r="B4459" s="32">
        <v>40857</v>
      </c>
      <c r="C4459" t="s">
        <v>896</v>
      </c>
      <c r="AU4459">
        <v>79</v>
      </c>
      <c r="BF4459" s="14"/>
    </row>
    <row r="4460" spans="1:58" x14ac:dyDescent="0.25">
      <c r="A4460" s="7" t="s">
        <v>997</v>
      </c>
      <c r="B4460" s="32">
        <v>40865</v>
      </c>
      <c r="C4460" t="s">
        <v>896</v>
      </c>
      <c r="AU4460">
        <v>85</v>
      </c>
      <c r="BF4460" s="14"/>
    </row>
    <row r="4461" spans="1:58" x14ac:dyDescent="0.25">
      <c r="A4461" s="7" t="s">
        <v>997</v>
      </c>
      <c r="B4461" s="32">
        <v>40871</v>
      </c>
      <c r="C4461" t="s">
        <v>896</v>
      </c>
      <c r="AU4461">
        <v>85</v>
      </c>
      <c r="BF4461" s="14"/>
    </row>
    <row r="4462" spans="1:58" x14ac:dyDescent="0.25">
      <c r="A4462" s="7" t="s">
        <v>997</v>
      </c>
      <c r="B4462" s="32">
        <v>40878</v>
      </c>
      <c r="C4462" t="s">
        <v>896</v>
      </c>
      <c r="AU4462">
        <v>90</v>
      </c>
      <c r="BF4462" s="14"/>
    </row>
    <row r="4463" spans="1:58" x14ac:dyDescent="0.25">
      <c r="A4463" s="7" t="s">
        <v>998</v>
      </c>
      <c r="B4463" s="32">
        <v>40746</v>
      </c>
      <c r="C4463" t="s">
        <v>897</v>
      </c>
      <c r="AU4463">
        <v>11</v>
      </c>
      <c r="BF4463" s="14">
        <v>1</v>
      </c>
    </row>
    <row r="4464" spans="1:58" x14ac:dyDescent="0.25">
      <c r="A4464" s="7" t="s">
        <v>998</v>
      </c>
      <c r="B4464" s="32">
        <v>40756</v>
      </c>
      <c r="C4464" t="s">
        <v>897</v>
      </c>
      <c r="AU4464">
        <v>12</v>
      </c>
      <c r="BF4464" s="14">
        <v>2.4</v>
      </c>
    </row>
    <row r="4465" spans="1:58" x14ac:dyDescent="0.25">
      <c r="A4465" s="7" t="s">
        <v>998</v>
      </c>
      <c r="B4465" s="32">
        <v>40765</v>
      </c>
      <c r="C4465" t="s">
        <v>897</v>
      </c>
      <c r="AU4465">
        <v>12</v>
      </c>
      <c r="BF4465" s="14">
        <v>2.4</v>
      </c>
    </row>
    <row r="4466" spans="1:58" x14ac:dyDescent="0.25">
      <c r="A4466" s="7" t="s">
        <v>998</v>
      </c>
      <c r="B4466" s="32">
        <v>40773</v>
      </c>
      <c r="C4466" t="s">
        <v>897</v>
      </c>
      <c r="AU4466">
        <v>13</v>
      </c>
      <c r="BF4466" s="14">
        <v>3.2</v>
      </c>
    </row>
    <row r="4467" spans="1:58" x14ac:dyDescent="0.25">
      <c r="A4467" s="7" t="s">
        <v>998</v>
      </c>
      <c r="B4467" s="32">
        <v>40784</v>
      </c>
      <c r="C4467" t="s">
        <v>897</v>
      </c>
      <c r="AU4467">
        <v>15</v>
      </c>
      <c r="BF4467" s="14">
        <v>4.5</v>
      </c>
    </row>
    <row r="4468" spans="1:58" x14ac:dyDescent="0.25">
      <c r="A4468" s="7" t="s">
        <v>998</v>
      </c>
      <c r="B4468" s="32">
        <v>40794</v>
      </c>
      <c r="C4468" t="s">
        <v>897</v>
      </c>
      <c r="AU4468">
        <v>15</v>
      </c>
      <c r="BF4468" s="14">
        <v>5.6</v>
      </c>
    </row>
    <row r="4469" spans="1:58" x14ac:dyDescent="0.25">
      <c r="A4469" s="7" t="s">
        <v>998</v>
      </c>
      <c r="B4469" s="32">
        <v>40805</v>
      </c>
      <c r="C4469" t="s">
        <v>897</v>
      </c>
      <c r="AU4469">
        <v>32</v>
      </c>
      <c r="BF4469" s="14"/>
    </row>
    <row r="4470" spans="1:58" x14ac:dyDescent="0.25">
      <c r="A4470" s="7" t="s">
        <v>998</v>
      </c>
      <c r="B4470" s="32">
        <v>40819</v>
      </c>
      <c r="C4470" t="s">
        <v>897</v>
      </c>
      <c r="AU4470">
        <v>37</v>
      </c>
      <c r="BF4470" s="14"/>
    </row>
    <row r="4471" spans="1:58" x14ac:dyDescent="0.25">
      <c r="A4471" s="7" t="s">
        <v>998</v>
      </c>
      <c r="B4471" s="32">
        <v>40826</v>
      </c>
      <c r="C4471" t="s">
        <v>897</v>
      </c>
      <c r="AU4471">
        <v>45</v>
      </c>
      <c r="BF4471" s="14"/>
    </row>
    <row r="4472" spans="1:58" x14ac:dyDescent="0.25">
      <c r="A4472" s="7" t="s">
        <v>998</v>
      </c>
      <c r="B4472" s="32">
        <v>40833</v>
      </c>
      <c r="C4472" t="s">
        <v>897</v>
      </c>
      <c r="AU4472">
        <v>55</v>
      </c>
      <c r="BF4472" s="14"/>
    </row>
    <row r="4473" spans="1:58" x14ac:dyDescent="0.25">
      <c r="A4473" s="7" t="s">
        <v>998</v>
      </c>
      <c r="B4473" s="32">
        <v>40841</v>
      </c>
      <c r="C4473" t="s">
        <v>897</v>
      </c>
      <c r="AU4473">
        <v>70</v>
      </c>
      <c r="BF4473" s="14"/>
    </row>
    <row r="4474" spans="1:58" x14ac:dyDescent="0.25">
      <c r="A4474" s="7" t="s">
        <v>998</v>
      </c>
      <c r="B4474" s="32">
        <v>40850</v>
      </c>
      <c r="C4474" t="s">
        <v>897</v>
      </c>
      <c r="AU4474">
        <v>70</v>
      </c>
      <c r="BF4474" s="14"/>
    </row>
    <row r="4475" spans="1:58" x14ac:dyDescent="0.25">
      <c r="A4475" s="7" t="s">
        <v>998</v>
      </c>
      <c r="B4475" s="32">
        <v>40857</v>
      </c>
      <c r="C4475" t="s">
        <v>897</v>
      </c>
      <c r="AU4475">
        <v>81</v>
      </c>
      <c r="BF4475" s="14"/>
    </row>
    <row r="4476" spans="1:58" x14ac:dyDescent="0.25">
      <c r="A4476" s="7" t="s">
        <v>998</v>
      </c>
      <c r="B4476" s="32">
        <v>40865</v>
      </c>
      <c r="C4476" t="s">
        <v>897</v>
      </c>
      <c r="AU4476">
        <v>83</v>
      </c>
      <c r="BF4476" s="14"/>
    </row>
    <row r="4477" spans="1:58" x14ac:dyDescent="0.25">
      <c r="A4477" s="7" t="s">
        <v>998</v>
      </c>
      <c r="B4477" s="32">
        <v>40871</v>
      </c>
      <c r="C4477" t="s">
        <v>897</v>
      </c>
      <c r="AU4477">
        <v>90</v>
      </c>
      <c r="BF4477" s="14"/>
    </row>
    <row r="4478" spans="1:58" x14ac:dyDescent="0.25">
      <c r="A4478" s="7" t="s">
        <v>998</v>
      </c>
      <c r="B4478" s="32">
        <v>40878</v>
      </c>
      <c r="C4478" t="s">
        <v>897</v>
      </c>
      <c r="AU4478">
        <v>90</v>
      </c>
      <c r="BF4478" s="14"/>
    </row>
    <row r="4479" spans="1:58" x14ac:dyDescent="0.25">
      <c r="A4479" s="7" t="s">
        <v>999</v>
      </c>
      <c r="B4479" s="32">
        <v>40746</v>
      </c>
      <c r="C4479" t="s">
        <v>967</v>
      </c>
      <c r="AU4479">
        <v>11</v>
      </c>
      <c r="BF4479" s="14">
        <v>1</v>
      </c>
    </row>
    <row r="4480" spans="1:58" x14ac:dyDescent="0.25">
      <c r="A4480" s="7" t="s">
        <v>999</v>
      </c>
      <c r="B4480" s="32">
        <v>40756</v>
      </c>
      <c r="C4480" t="s">
        <v>967</v>
      </c>
      <c r="AU4480">
        <v>12</v>
      </c>
      <c r="BF4480" s="14">
        <v>1.9</v>
      </c>
    </row>
    <row r="4481" spans="1:58" x14ac:dyDescent="0.25">
      <c r="A4481" s="7" t="s">
        <v>999</v>
      </c>
      <c r="B4481" s="32">
        <v>40765</v>
      </c>
      <c r="C4481" t="s">
        <v>967</v>
      </c>
      <c r="AU4481">
        <v>12</v>
      </c>
      <c r="BF4481" s="14">
        <v>2.5</v>
      </c>
    </row>
    <row r="4482" spans="1:58" x14ac:dyDescent="0.25">
      <c r="A4482" s="7" t="s">
        <v>999</v>
      </c>
      <c r="B4482" s="32">
        <v>40773</v>
      </c>
      <c r="C4482" t="s">
        <v>967</v>
      </c>
      <c r="AU4482">
        <v>14</v>
      </c>
      <c r="BF4482" s="14">
        <v>3.5</v>
      </c>
    </row>
    <row r="4483" spans="1:58" x14ac:dyDescent="0.25">
      <c r="A4483" s="7" t="s">
        <v>999</v>
      </c>
      <c r="B4483" s="32">
        <v>40784</v>
      </c>
      <c r="C4483" t="s">
        <v>967</v>
      </c>
      <c r="AU4483">
        <v>14</v>
      </c>
      <c r="BF4483" s="14">
        <v>4.4000000000000004</v>
      </c>
    </row>
    <row r="4484" spans="1:58" x14ac:dyDescent="0.25">
      <c r="A4484" s="7" t="s">
        <v>999</v>
      </c>
      <c r="B4484" s="32">
        <v>40794</v>
      </c>
      <c r="C4484" t="s">
        <v>967</v>
      </c>
      <c r="AU4484">
        <v>15</v>
      </c>
      <c r="BF4484" s="14">
        <v>5.0999999999999996</v>
      </c>
    </row>
    <row r="4485" spans="1:58" x14ac:dyDescent="0.25">
      <c r="A4485" s="7" t="s">
        <v>999</v>
      </c>
      <c r="B4485" s="32">
        <v>40805</v>
      </c>
      <c r="C4485" t="s">
        <v>967</v>
      </c>
      <c r="AU4485">
        <v>31</v>
      </c>
      <c r="BF4485" s="14"/>
    </row>
    <row r="4486" spans="1:58" x14ac:dyDescent="0.25">
      <c r="A4486" s="7" t="s">
        <v>999</v>
      </c>
      <c r="B4486" s="32">
        <v>40819</v>
      </c>
      <c r="C4486" t="s">
        <v>967</v>
      </c>
      <c r="AU4486">
        <v>37</v>
      </c>
      <c r="BF4486" s="14"/>
    </row>
    <row r="4487" spans="1:58" x14ac:dyDescent="0.25">
      <c r="A4487" s="7" t="s">
        <v>999</v>
      </c>
      <c r="B4487" s="32">
        <v>40826</v>
      </c>
      <c r="C4487" t="s">
        <v>967</v>
      </c>
      <c r="AU4487">
        <v>38</v>
      </c>
      <c r="BF4487" s="14"/>
    </row>
    <row r="4488" spans="1:58" x14ac:dyDescent="0.25">
      <c r="A4488" s="7" t="s">
        <v>999</v>
      </c>
      <c r="B4488" s="32">
        <v>40833</v>
      </c>
      <c r="C4488" t="s">
        <v>967</v>
      </c>
      <c r="AU4488">
        <v>45</v>
      </c>
      <c r="BF4488" s="14"/>
    </row>
    <row r="4489" spans="1:58" x14ac:dyDescent="0.25">
      <c r="A4489" s="7" t="s">
        <v>999</v>
      </c>
      <c r="B4489" s="32">
        <v>40841</v>
      </c>
      <c r="C4489" t="s">
        <v>967</v>
      </c>
      <c r="AU4489">
        <v>61</v>
      </c>
      <c r="BF4489" s="14"/>
    </row>
    <row r="4490" spans="1:58" x14ac:dyDescent="0.25">
      <c r="A4490" s="7" t="s">
        <v>999</v>
      </c>
      <c r="B4490" s="32">
        <v>40850</v>
      </c>
      <c r="C4490" t="s">
        <v>967</v>
      </c>
      <c r="AU4490">
        <v>70</v>
      </c>
      <c r="BF4490" s="14"/>
    </row>
    <row r="4491" spans="1:58" x14ac:dyDescent="0.25">
      <c r="A4491" s="7" t="s">
        <v>999</v>
      </c>
      <c r="B4491" s="32">
        <v>40857</v>
      </c>
      <c r="C4491" t="s">
        <v>967</v>
      </c>
      <c r="AU4491">
        <v>79</v>
      </c>
      <c r="BF4491" s="14"/>
    </row>
    <row r="4492" spans="1:58" x14ac:dyDescent="0.25">
      <c r="A4492" s="7" t="s">
        <v>999</v>
      </c>
      <c r="B4492" s="32">
        <v>40865</v>
      </c>
      <c r="C4492" t="s">
        <v>967</v>
      </c>
      <c r="AU4492">
        <v>83</v>
      </c>
      <c r="BF4492" s="14"/>
    </row>
    <row r="4493" spans="1:58" x14ac:dyDescent="0.25">
      <c r="A4493" s="7" t="s">
        <v>999</v>
      </c>
      <c r="B4493" s="32">
        <v>40871</v>
      </c>
      <c r="C4493" t="s">
        <v>967</v>
      </c>
      <c r="AU4493">
        <v>85</v>
      </c>
      <c r="BF4493" s="14"/>
    </row>
    <row r="4494" spans="1:58" x14ac:dyDescent="0.25">
      <c r="A4494" s="7" t="s">
        <v>999</v>
      </c>
      <c r="B4494" s="32">
        <v>40878</v>
      </c>
      <c r="C4494" t="s">
        <v>967</v>
      </c>
      <c r="AU4494">
        <v>88.5</v>
      </c>
      <c r="BF4494" s="14"/>
    </row>
    <row r="4495" spans="1:58" x14ac:dyDescent="0.25">
      <c r="A4495" s="7" t="s">
        <v>1000</v>
      </c>
      <c r="B4495" s="32">
        <v>40746</v>
      </c>
      <c r="C4495" t="s">
        <v>968</v>
      </c>
      <c r="AU4495">
        <v>11</v>
      </c>
      <c r="BF4495" s="14">
        <v>1</v>
      </c>
    </row>
    <row r="4496" spans="1:58" x14ac:dyDescent="0.25">
      <c r="A4496" s="7" t="s">
        <v>1000</v>
      </c>
      <c r="B4496" s="32">
        <v>40756</v>
      </c>
      <c r="C4496" t="s">
        <v>968</v>
      </c>
      <c r="AU4496">
        <v>12</v>
      </c>
      <c r="BF4496" s="14">
        <v>1.9</v>
      </c>
    </row>
    <row r="4497" spans="1:58" x14ac:dyDescent="0.25">
      <c r="A4497" s="7" t="s">
        <v>1000</v>
      </c>
      <c r="B4497" s="32">
        <v>40765</v>
      </c>
      <c r="C4497" t="s">
        <v>968</v>
      </c>
      <c r="AU4497">
        <v>12</v>
      </c>
      <c r="BF4497" s="14">
        <v>2.4</v>
      </c>
    </row>
    <row r="4498" spans="1:58" x14ac:dyDescent="0.25">
      <c r="A4498" s="7" t="s">
        <v>1000</v>
      </c>
      <c r="B4498" s="32">
        <v>40773</v>
      </c>
      <c r="C4498" t="s">
        <v>968</v>
      </c>
      <c r="AU4498">
        <v>13</v>
      </c>
      <c r="BF4498" s="14">
        <v>3.3</v>
      </c>
    </row>
    <row r="4499" spans="1:58" x14ac:dyDescent="0.25">
      <c r="A4499" s="7" t="s">
        <v>1000</v>
      </c>
      <c r="B4499" s="32">
        <v>40784</v>
      </c>
      <c r="C4499" t="s">
        <v>968</v>
      </c>
      <c r="AU4499">
        <v>15</v>
      </c>
      <c r="BF4499" s="14">
        <v>4.7</v>
      </c>
    </row>
    <row r="4500" spans="1:58" x14ac:dyDescent="0.25">
      <c r="A4500" s="7" t="s">
        <v>1000</v>
      </c>
      <c r="B4500" s="32">
        <v>40794</v>
      </c>
      <c r="C4500" t="s">
        <v>968</v>
      </c>
      <c r="AU4500">
        <v>16</v>
      </c>
      <c r="BF4500" s="14">
        <v>5.6</v>
      </c>
    </row>
    <row r="4501" spans="1:58" x14ac:dyDescent="0.25">
      <c r="A4501" s="7" t="s">
        <v>1000</v>
      </c>
      <c r="B4501" s="32">
        <v>40805</v>
      </c>
      <c r="C4501" t="s">
        <v>968</v>
      </c>
      <c r="AU4501">
        <v>32</v>
      </c>
      <c r="BF4501" s="14"/>
    </row>
    <row r="4502" spans="1:58" x14ac:dyDescent="0.25">
      <c r="A4502" s="7" t="s">
        <v>1000</v>
      </c>
      <c r="B4502" s="32">
        <v>40819</v>
      </c>
      <c r="C4502" t="s">
        <v>968</v>
      </c>
      <c r="AU4502">
        <v>41</v>
      </c>
      <c r="BF4502" s="14"/>
    </row>
    <row r="4503" spans="1:58" x14ac:dyDescent="0.25">
      <c r="A4503" s="7" t="s">
        <v>1000</v>
      </c>
      <c r="B4503" s="32">
        <v>40826</v>
      </c>
      <c r="C4503" t="s">
        <v>968</v>
      </c>
      <c r="AU4503">
        <v>45</v>
      </c>
      <c r="BF4503" s="14"/>
    </row>
    <row r="4504" spans="1:58" x14ac:dyDescent="0.25">
      <c r="A4504" s="7" t="s">
        <v>1000</v>
      </c>
      <c r="B4504" s="32">
        <v>40833</v>
      </c>
      <c r="C4504" t="s">
        <v>968</v>
      </c>
      <c r="AU4504">
        <v>60</v>
      </c>
      <c r="BF4504" s="14"/>
    </row>
    <row r="4505" spans="1:58" x14ac:dyDescent="0.25">
      <c r="A4505" s="7" t="s">
        <v>1000</v>
      </c>
      <c r="B4505" s="32">
        <v>40841</v>
      </c>
      <c r="C4505" t="s">
        <v>968</v>
      </c>
      <c r="AU4505">
        <v>70</v>
      </c>
      <c r="BF4505" s="14"/>
    </row>
    <row r="4506" spans="1:58" x14ac:dyDescent="0.25">
      <c r="A4506" s="7" t="s">
        <v>1000</v>
      </c>
      <c r="B4506" s="32">
        <v>40850</v>
      </c>
      <c r="C4506" t="s">
        <v>968</v>
      </c>
      <c r="AU4506">
        <v>79</v>
      </c>
      <c r="BF4506" s="14"/>
    </row>
    <row r="4507" spans="1:58" x14ac:dyDescent="0.25">
      <c r="A4507" s="7" t="s">
        <v>1000</v>
      </c>
      <c r="B4507" s="32">
        <v>40857</v>
      </c>
      <c r="C4507" t="s">
        <v>968</v>
      </c>
      <c r="AU4507">
        <v>81</v>
      </c>
      <c r="BF4507" s="14"/>
    </row>
    <row r="4508" spans="1:58" x14ac:dyDescent="0.25">
      <c r="A4508" s="7" t="s">
        <v>1000</v>
      </c>
      <c r="B4508" s="32">
        <v>40865</v>
      </c>
      <c r="C4508" t="s">
        <v>968</v>
      </c>
      <c r="AU4508">
        <v>87</v>
      </c>
      <c r="BF4508" s="14"/>
    </row>
    <row r="4509" spans="1:58" x14ac:dyDescent="0.25">
      <c r="A4509" s="7" t="s">
        <v>1000</v>
      </c>
      <c r="B4509" s="32">
        <v>40871</v>
      </c>
      <c r="C4509" t="s">
        <v>968</v>
      </c>
      <c r="AU4509">
        <v>87</v>
      </c>
      <c r="BF4509" s="14"/>
    </row>
    <row r="4510" spans="1:58" x14ac:dyDescent="0.25">
      <c r="A4510" s="7" t="s">
        <v>1000</v>
      </c>
      <c r="B4510" s="32">
        <v>40878</v>
      </c>
      <c r="C4510" t="s">
        <v>968</v>
      </c>
      <c r="AU4510">
        <v>90</v>
      </c>
      <c r="BF4510" s="14"/>
    </row>
    <row r="4511" spans="1:58" x14ac:dyDescent="0.25">
      <c r="A4511" s="7" t="s">
        <v>1001</v>
      </c>
      <c r="B4511" s="32">
        <v>40746</v>
      </c>
      <c r="C4511" t="s">
        <v>969</v>
      </c>
      <c r="AU4511">
        <v>11</v>
      </c>
      <c r="BF4511" s="14">
        <v>1</v>
      </c>
    </row>
    <row r="4512" spans="1:58" x14ac:dyDescent="0.25">
      <c r="A4512" s="7" t="s">
        <v>1001</v>
      </c>
      <c r="B4512" s="32">
        <v>40756</v>
      </c>
      <c r="C4512" t="s">
        <v>969</v>
      </c>
      <c r="AU4512">
        <v>12</v>
      </c>
      <c r="BF4512" s="14">
        <v>1.8</v>
      </c>
    </row>
    <row r="4513" spans="1:58" x14ac:dyDescent="0.25">
      <c r="A4513" s="7" t="s">
        <v>1001</v>
      </c>
      <c r="B4513" s="32">
        <v>40765</v>
      </c>
      <c r="C4513" t="s">
        <v>969</v>
      </c>
      <c r="AU4513">
        <v>12</v>
      </c>
      <c r="BF4513" s="14">
        <v>2.4</v>
      </c>
    </row>
    <row r="4514" spans="1:58" x14ac:dyDescent="0.25">
      <c r="A4514" s="7" t="s">
        <v>1001</v>
      </c>
      <c r="B4514" s="32">
        <v>40773</v>
      </c>
      <c r="C4514" t="s">
        <v>969</v>
      </c>
      <c r="AU4514">
        <v>13</v>
      </c>
      <c r="BF4514" s="14">
        <v>4</v>
      </c>
    </row>
    <row r="4515" spans="1:58" x14ac:dyDescent="0.25">
      <c r="A4515" s="7" t="s">
        <v>1001</v>
      </c>
      <c r="B4515" s="32">
        <v>40784</v>
      </c>
      <c r="C4515" t="s">
        <v>969</v>
      </c>
      <c r="AU4515">
        <v>14</v>
      </c>
      <c r="BF4515" s="14">
        <v>4.4000000000000004</v>
      </c>
    </row>
    <row r="4516" spans="1:58" x14ac:dyDescent="0.25">
      <c r="A4516" s="7" t="s">
        <v>1001</v>
      </c>
      <c r="B4516" s="32">
        <v>40794</v>
      </c>
      <c r="C4516" t="s">
        <v>969</v>
      </c>
      <c r="AU4516">
        <v>15</v>
      </c>
      <c r="BF4516" s="14">
        <v>5.3</v>
      </c>
    </row>
    <row r="4517" spans="1:58" x14ac:dyDescent="0.25">
      <c r="A4517" s="7" t="s">
        <v>1001</v>
      </c>
      <c r="B4517" s="32">
        <v>40805</v>
      </c>
      <c r="C4517" t="s">
        <v>969</v>
      </c>
      <c r="AU4517">
        <v>31</v>
      </c>
      <c r="BF4517" s="14"/>
    </row>
    <row r="4518" spans="1:58" x14ac:dyDescent="0.25">
      <c r="A4518" s="7" t="s">
        <v>1001</v>
      </c>
      <c r="B4518" s="32">
        <v>40819</v>
      </c>
      <c r="C4518" t="s">
        <v>969</v>
      </c>
      <c r="AU4518">
        <v>37</v>
      </c>
      <c r="BF4518" s="14"/>
    </row>
    <row r="4519" spans="1:58" x14ac:dyDescent="0.25">
      <c r="A4519" s="7" t="s">
        <v>1001</v>
      </c>
      <c r="B4519" s="32">
        <v>40826</v>
      </c>
      <c r="C4519" t="s">
        <v>969</v>
      </c>
      <c r="AU4519">
        <v>45</v>
      </c>
      <c r="BF4519" s="14"/>
    </row>
    <row r="4520" spans="1:58" x14ac:dyDescent="0.25">
      <c r="A4520" s="7" t="s">
        <v>1001</v>
      </c>
      <c r="B4520" s="32">
        <v>40833</v>
      </c>
      <c r="C4520" t="s">
        <v>969</v>
      </c>
      <c r="AU4520">
        <v>58</v>
      </c>
      <c r="BF4520" s="14"/>
    </row>
    <row r="4521" spans="1:58" x14ac:dyDescent="0.25">
      <c r="A4521" s="7" t="s">
        <v>1001</v>
      </c>
      <c r="B4521" s="32">
        <v>40841</v>
      </c>
      <c r="C4521" t="s">
        <v>969</v>
      </c>
      <c r="AU4521">
        <v>70</v>
      </c>
      <c r="BF4521" s="14"/>
    </row>
    <row r="4522" spans="1:58" x14ac:dyDescent="0.25">
      <c r="A4522" s="7" t="s">
        <v>1001</v>
      </c>
      <c r="B4522" s="32">
        <v>40850</v>
      </c>
      <c r="C4522" t="s">
        <v>969</v>
      </c>
      <c r="AU4522">
        <v>75</v>
      </c>
      <c r="BF4522" s="14"/>
    </row>
    <row r="4523" spans="1:58" x14ac:dyDescent="0.25">
      <c r="A4523" s="7" t="s">
        <v>1001</v>
      </c>
      <c r="B4523" s="32">
        <v>40857</v>
      </c>
      <c r="C4523" t="s">
        <v>969</v>
      </c>
      <c r="AU4523">
        <v>81</v>
      </c>
      <c r="BF4523" s="14"/>
    </row>
    <row r="4524" spans="1:58" x14ac:dyDescent="0.25">
      <c r="A4524" s="7" t="s">
        <v>1001</v>
      </c>
      <c r="B4524" s="32">
        <v>40865</v>
      </c>
      <c r="C4524" t="s">
        <v>969</v>
      </c>
      <c r="AU4524">
        <v>85</v>
      </c>
      <c r="BF4524" s="14"/>
    </row>
    <row r="4525" spans="1:58" x14ac:dyDescent="0.25">
      <c r="A4525" s="7" t="s">
        <v>1001</v>
      </c>
      <c r="B4525" s="32">
        <v>40871</v>
      </c>
      <c r="C4525" t="s">
        <v>969</v>
      </c>
      <c r="AU4525">
        <v>87</v>
      </c>
      <c r="BF4525" s="14"/>
    </row>
    <row r="4526" spans="1:58" x14ac:dyDescent="0.25">
      <c r="A4526" s="7" t="s">
        <v>1001</v>
      </c>
      <c r="B4526" s="32">
        <v>40878</v>
      </c>
      <c r="C4526" t="s">
        <v>969</v>
      </c>
      <c r="AU4526">
        <v>90</v>
      </c>
      <c r="BF4526" s="14"/>
    </row>
    <row r="4527" spans="1:58" x14ac:dyDescent="0.25">
      <c r="A4527" s="7" t="s">
        <v>1002</v>
      </c>
      <c r="B4527" s="32">
        <v>40746</v>
      </c>
      <c r="C4527" t="s">
        <v>970</v>
      </c>
      <c r="AU4527">
        <v>11</v>
      </c>
      <c r="BF4527" s="14">
        <v>1</v>
      </c>
    </row>
    <row r="4528" spans="1:58" x14ac:dyDescent="0.25">
      <c r="A4528" s="7" t="s">
        <v>1002</v>
      </c>
      <c r="B4528" s="32">
        <v>40756</v>
      </c>
      <c r="C4528" t="s">
        <v>970</v>
      </c>
      <c r="AU4528">
        <v>12</v>
      </c>
      <c r="BF4528" s="14">
        <v>1.8</v>
      </c>
    </row>
    <row r="4529" spans="1:58" x14ac:dyDescent="0.25">
      <c r="A4529" s="7" t="s">
        <v>1002</v>
      </c>
      <c r="B4529" s="32">
        <v>40765</v>
      </c>
      <c r="C4529" t="s">
        <v>970</v>
      </c>
      <c r="AU4529">
        <v>12</v>
      </c>
      <c r="BF4529" s="14">
        <v>2.2000000000000002</v>
      </c>
    </row>
    <row r="4530" spans="1:58" x14ac:dyDescent="0.25">
      <c r="A4530" s="7" t="s">
        <v>1002</v>
      </c>
      <c r="B4530" s="32">
        <v>40773</v>
      </c>
      <c r="C4530" t="s">
        <v>970</v>
      </c>
      <c r="AU4530">
        <v>13</v>
      </c>
      <c r="BF4530" s="14">
        <v>3.1</v>
      </c>
    </row>
    <row r="4531" spans="1:58" x14ac:dyDescent="0.25">
      <c r="A4531" s="7" t="s">
        <v>1002</v>
      </c>
      <c r="B4531" s="32">
        <v>40784</v>
      </c>
      <c r="C4531" t="s">
        <v>970</v>
      </c>
      <c r="AU4531">
        <v>15</v>
      </c>
      <c r="BF4531" s="14">
        <v>4.5</v>
      </c>
    </row>
    <row r="4532" spans="1:58" x14ac:dyDescent="0.25">
      <c r="A4532" s="7" t="s">
        <v>1002</v>
      </c>
      <c r="B4532" s="32">
        <v>40794</v>
      </c>
      <c r="C4532" t="s">
        <v>970</v>
      </c>
      <c r="AU4532">
        <v>15</v>
      </c>
      <c r="BF4532" s="14">
        <v>4.9000000000000004</v>
      </c>
    </row>
    <row r="4533" spans="1:58" x14ac:dyDescent="0.25">
      <c r="A4533" s="7" t="s">
        <v>1002</v>
      </c>
      <c r="B4533" s="32">
        <v>40805</v>
      </c>
      <c r="C4533" t="s">
        <v>970</v>
      </c>
      <c r="AU4533">
        <v>32</v>
      </c>
      <c r="BF4533" s="14"/>
    </row>
    <row r="4534" spans="1:58" x14ac:dyDescent="0.25">
      <c r="A4534" s="7" t="s">
        <v>1002</v>
      </c>
      <c r="B4534" s="32">
        <v>40819</v>
      </c>
      <c r="C4534" t="s">
        <v>970</v>
      </c>
      <c r="AU4534">
        <v>45</v>
      </c>
      <c r="BF4534" s="14"/>
    </row>
    <row r="4535" spans="1:58" x14ac:dyDescent="0.25">
      <c r="A4535" s="7" t="s">
        <v>1002</v>
      </c>
      <c r="B4535" s="32">
        <v>40826</v>
      </c>
      <c r="C4535" t="s">
        <v>970</v>
      </c>
      <c r="AU4535">
        <v>53</v>
      </c>
      <c r="BF4535" s="14"/>
    </row>
    <row r="4536" spans="1:58" x14ac:dyDescent="0.25">
      <c r="A4536" s="7" t="s">
        <v>1002</v>
      </c>
      <c r="B4536" s="32">
        <v>40833</v>
      </c>
      <c r="C4536" t="s">
        <v>970</v>
      </c>
      <c r="AU4536">
        <v>59</v>
      </c>
      <c r="BF4536" s="14"/>
    </row>
    <row r="4537" spans="1:58" x14ac:dyDescent="0.25">
      <c r="A4537" s="7" t="s">
        <v>1002</v>
      </c>
      <c r="B4537" s="32">
        <v>40841</v>
      </c>
      <c r="C4537" t="s">
        <v>970</v>
      </c>
      <c r="AU4537">
        <v>70</v>
      </c>
      <c r="BF4537" s="14"/>
    </row>
    <row r="4538" spans="1:58" x14ac:dyDescent="0.25">
      <c r="A4538" s="7" t="s">
        <v>1002</v>
      </c>
      <c r="B4538" s="32">
        <v>40850</v>
      </c>
      <c r="C4538" t="s">
        <v>970</v>
      </c>
      <c r="AU4538">
        <v>75</v>
      </c>
      <c r="BF4538" s="14"/>
    </row>
    <row r="4539" spans="1:58" x14ac:dyDescent="0.25">
      <c r="A4539" s="7" t="s">
        <v>1002</v>
      </c>
      <c r="B4539" s="32">
        <v>40857</v>
      </c>
      <c r="C4539" t="s">
        <v>970</v>
      </c>
      <c r="AU4539">
        <v>81</v>
      </c>
      <c r="BF4539" s="14"/>
    </row>
    <row r="4540" spans="1:58" x14ac:dyDescent="0.25">
      <c r="A4540" s="7" t="s">
        <v>1002</v>
      </c>
      <c r="B4540" s="32">
        <v>40865</v>
      </c>
      <c r="C4540" t="s">
        <v>970</v>
      </c>
      <c r="AU4540">
        <v>85</v>
      </c>
      <c r="BF4540" s="14"/>
    </row>
    <row r="4541" spans="1:58" x14ac:dyDescent="0.25">
      <c r="A4541" s="7" t="s">
        <v>1002</v>
      </c>
      <c r="B4541" s="32">
        <v>40871</v>
      </c>
      <c r="C4541" t="s">
        <v>970</v>
      </c>
      <c r="AU4541">
        <v>87</v>
      </c>
      <c r="BF4541" s="14"/>
    </row>
    <row r="4542" spans="1:58" x14ac:dyDescent="0.25">
      <c r="A4542" s="7" t="s">
        <v>1002</v>
      </c>
      <c r="B4542" s="32">
        <v>40878</v>
      </c>
      <c r="C4542" t="s">
        <v>970</v>
      </c>
      <c r="AU4542">
        <v>90</v>
      </c>
      <c r="BF4542" s="14"/>
    </row>
    <row r="4543" spans="1:58" x14ac:dyDescent="0.25">
      <c r="A4543" s="7" t="s">
        <v>1003</v>
      </c>
      <c r="B4543" s="32">
        <v>40746</v>
      </c>
      <c r="C4543" t="s">
        <v>971</v>
      </c>
      <c r="AU4543">
        <v>11</v>
      </c>
      <c r="BF4543" s="14">
        <v>1</v>
      </c>
    </row>
    <row r="4544" spans="1:58" x14ac:dyDescent="0.25">
      <c r="A4544" s="7" t="s">
        <v>1003</v>
      </c>
      <c r="B4544" s="32">
        <v>40756</v>
      </c>
      <c r="C4544" t="s">
        <v>971</v>
      </c>
      <c r="AU4544">
        <v>12</v>
      </c>
      <c r="BF4544" s="14">
        <v>1.9</v>
      </c>
    </row>
    <row r="4545" spans="1:58" x14ac:dyDescent="0.25">
      <c r="A4545" s="7" t="s">
        <v>1003</v>
      </c>
      <c r="B4545" s="32">
        <v>40765</v>
      </c>
      <c r="C4545" t="s">
        <v>971</v>
      </c>
      <c r="AU4545">
        <v>12</v>
      </c>
      <c r="BF4545" s="14">
        <v>2.5</v>
      </c>
    </row>
    <row r="4546" spans="1:58" x14ac:dyDescent="0.25">
      <c r="A4546" s="7" t="s">
        <v>1003</v>
      </c>
      <c r="B4546" s="32">
        <v>40773</v>
      </c>
      <c r="C4546" t="s">
        <v>971</v>
      </c>
      <c r="AU4546">
        <v>13</v>
      </c>
      <c r="BF4546" s="14">
        <v>3.4</v>
      </c>
    </row>
    <row r="4547" spans="1:58" x14ac:dyDescent="0.25">
      <c r="A4547" s="7" t="s">
        <v>1003</v>
      </c>
      <c r="B4547" s="32">
        <v>40784</v>
      </c>
      <c r="C4547" t="s">
        <v>971</v>
      </c>
      <c r="AU4547">
        <v>15</v>
      </c>
      <c r="BF4547" s="14">
        <v>4.8</v>
      </c>
    </row>
    <row r="4548" spans="1:58" x14ac:dyDescent="0.25">
      <c r="A4548" s="7" t="s">
        <v>1003</v>
      </c>
      <c r="B4548" s="32">
        <v>40794</v>
      </c>
      <c r="C4548" t="s">
        <v>971</v>
      </c>
      <c r="AU4548">
        <v>16</v>
      </c>
      <c r="BF4548" s="14">
        <v>6</v>
      </c>
    </row>
    <row r="4549" spans="1:58" x14ac:dyDescent="0.25">
      <c r="A4549" s="7" t="s">
        <v>1003</v>
      </c>
      <c r="B4549" s="32">
        <v>40805</v>
      </c>
      <c r="C4549" t="s">
        <v>971</v>
      </c>
      <c r="AU4549">
        <v>31</v>
      </c>
      <c r="BF4549" s="14"/>
    </row>
    <row r="4550" spans="1:58" x14ac:dyDescent="0.25">
      <c r="A4550" s="7" t="s">
        <v>1003</v>
      </c>
      <c r="B4550" s="32">
        <v>40819</v>
      </c>
      <c r="C4550" t="s">
        <v>971</v>
      </c>
      <c r="AU4550">
        <v>41</v>
      </c>
      <c r="BF4550" s="14"/>
    </row>
    <row r="4551" spans="1:58" x14ac:dyDescent="0.25">
      <c r="A4551" s="7" t="s">
        <v>1003</v>
      </c>
      <c r="B4551" s="32">
        <v>40826</v>
      </c>
      <c r="C4551" t="s">
        <v>971</v>
      </c>
      <c r="AU4551">
        <v>45</v>
      </c>
      <c r="BF4551" s="14"/>
    </row>
    <row r="4552" spans="1:58" x14ac:dyDescent="0.25">
      <c r="A4552" s="7" t="s">
        <v>1003</v>
      </c>
      <c r="B4552" s="32">
        <v>40833</v>
      </c>
      <c r="C4552" t="s">
        <v>971</v>
      </c>
      <c r="AU4552">
        <v>56</v>
      </c>
      <c r="BF4552" s="14"/>
    </row>
    <row r="4553" spans="1:58" x14ac:dyDescent="0.25">
      <c r="A4553" s="7" t="s">
        <v>1003</v>
      </c>
      <c r="B4553" s="32">
        <v>40841</v>
      </c>
      <c r="C4553" t="s">
        <v>971</v>
      </c>
      <c r="AU4553">
        <v>70</v>
      </c>
      <c r="BF4553" s="14"/>
    </row>
    <row r="4554" spans="1:58" x14ac:dyDescent="0.25">
      <c r="A4554" s="7" t="s">
        <v>1003</v>
      </c>
      <c r="B4554" s="32">
        <v>40850</v>
      </c>
      <c r="C4554" t="s">
        <v>971</v>
      </c>
      <c r="AU4554">
        <v>75</v>
      </c>
      <c r="BF4554" s="14"/>
    </row>
    <row r="4555" spans="1:58" x14ac:dyDescent="0.25">
      <c r="A4555" s="7" t="s">
        <v>1003</v>
      </c>
      <c r="B4555" s="32">
        <v>40857</v>
      </c>
      <c r="C4555" t="s">
        <v>971</v>
      </c>
      <c r="AU4555">
        <v>81</v>
      </c>
      <c r="BF4555" s="14"/>
    </row>
    <row r="4556" spans="1:58" x14ac:dyDescent="0.25">
      <c r="A4556" s="7" t="s">
        <v>1003</v>
      </c>
      <c r="B4556" s="32">
        <v>40865</v>
      </c>
      <c r="C4556" t="s">
        <v>971</v>
      </c>
      <c r="AU4556">
        <v>85</v>
      </c>
      <c r="BF4556" s="14"/>
    </row>
    <row r="4557" spans="1:58" x14ac:dyDescent="0.25">
      <c r="A4557" s="7" t="s">
        <v>1003</v>
      </c>
      <c r="B4557" s="32">
        <v>40871</v>
      </c>
      <c r="C4557" t="s">
        <v>971</v>
      </c>
      <c r="AU4557">
        <v>87</v>
      </c>
      <c r="BF4557" s="14"/>
    </row>
    <row r="4558" spans="1:58" x14ac:dyDescent="0.25">
      <c r="A4558" s="7" t="s">
        <v>1003</v>
      </c>
      <c r="B4558" s="32">
        <v>40878</v>
      </c>
      <c r="C4558" t="s">
        <v>971</v>
      </c>
      <c r="AU4558">
        <v>90</v>
      </c>
      <c r="BF4558" s="14"/>
    </row>
    <row r="4559" spans="1:58" x14ac:dyDescent="0.25">
      <c r="A4559" s="3" t="s">
        <v>1004</v>
      </c>
      <c r="B4559" s="32">
        <v>40735</v>
      </c>
      <c r="C4559" t="s">
        <v>966</v>
      </c>
      <c r="AU4559" s="14">
        <v>15</v>
      </c>
      <c r="BF4559" s="14">
        <v>4.7</v>
      </c>
    </row>
    <row r="4560" spans="1:58" x14ac:dyDescent="0.25">
      <c r="A4560" s="3" t="s">
        <v>1004</v>
      </c>
      <c r="B4560" s="32">
        <v>40746</v>
      </c>
      <c r="C4560" t="s">
        <v>966</v>
      </c>
      <c r="AU4560" s="14">
        <v>16</v>
      </c>
      <c r="BF4560" s="14">
        <v>5.7</v>
      </c>
    </row>
    <row r="4561" spans="1:58" x14ac:dyDescent="0.25">
      <c r="A4561" s="3" t="s">
        <v>1004</v>
      </c>
      <c r="B4561" s="32">
        <v>40753</v>
      </c>
      <c r="C4561" t="s">
        <v>966</v>
      </c>
      <c r="AU4561" s="14">
        <v>30</v>
      </c>
      <c r="BF4561" s="14">
        <v>6.2</v>
      </c>
    </row>
    <row r="4562" spans="1:58" x14ac:dyDescent="0.25">
      <c r="A4562" s="3" t="s">
        <v>1004</v>
      </c>
      <c r="B4562" s="32">
        <v>40771</v>
      </c>
      <c r="C4562" t="s">
        <v>966</v>
      </c>
      <c r="AU4562" s="14">
        <v>32</v>
      </c>
      <c r="BF4562" s="14">
        <v>7.1</v>
      </c>
    </row>
    <row r="4563" spans="1:58" x14ac:dyDescent="0.25">
      <c r="A4563" s="3" t="s">
        <v>1004</v>
      </c>
      <c r="B4563" s="32">
        <v>40782</v>
      </c>
      <c r="C4563" t="s">
        <v>966</v>
      </c>
      <c r="AU4563" s="14">
        <v>39</v>
      </c>
      <c r="BF4563" s="14"/>
    </row>
    <row r="4564" spans="1:58" x14ac:dyDescent="0.25">
      <c r="A4564" s="3" t="s">
        <v>1004</v>
      </c>
      <c r="B4564" s="32">
        <v>40793</v>
      </c>
      <c r="C4564" t="s">
        <v>966</v>
      </c>
      <c r="AU4564" s="14">
        <v>53</v>
      </c>
      <c r="BF4564" s="14"/>
    </row>
    <row r="4565" spans="1:58" x14ac:dyDescent="0.25">
      <c r="A4565" s="3" t="s">
        <v>1004</v>
      </c>
      <c r="B4565" s="32">
        <v>40810</v>
      </c>
      <c r="C4565" t="s">
        <v>966</v>
      </c>
      <c r="AU4565" s="14">
        <v>69</v>
      </c>
      <c r="BF4565" s="14"/>
    </row>
    <row r="4566" spans="1:58" x14ac:dyDescent="0.25">
      <c r="A4566" s="3" t="s">
        <v>1004</v>
      </c>
      <c r="B4566" s="32">
        <v>40828</v>
      </c>
      <c r="C4566" t="s">
        <v>966</v>
      </c>
      <c r="AU4566" s="14">
        <v>70</v>
      </c>
      <c r="BF4566" s="14"/>
    </row>
    <row r="4567" spans="1:58" x14ac:dyDescent="0.25">
      <c r="A4567" s="3" t="s">
        <v>1004</v>
      </c>
      <c r="B4567" s="32">
        <v>40836</v>
      </c>
      <c r="C4567" t="s">
        <v>966</v>
      </c>
      <c r="AU4567" s="14">
        <v>79</v>
      </c>
      <c r="BF4567" s="14"/>
    </row>
    <row r="4568" spans="1:58" x14ac:dyDescent="0.25">
      <c r="A4568" s="3" t="s">
        <v>1004</v>
      </c>
      <c r="B4568" s="32">
        <v>40855</v>
      </c>
      <c r="C4568" t="s">
        <v>966</v>
      </c>
      <c r="AU4568" s="14">
        <v>87</v>
      </c>
      <c r="BF4568" s="14"/>
    </row>
    <row r="4569" spans="1:58" x14ac:dyDescent="0.25">
      <c r="A4569" s="3" t="s">
        <v>1005</v>
      </c>
      <c r="B4569" s="32">
        <v>40735</v>
      </c>
      <c r="C4569" t="s">
        <v>896</v>
      </c>
      <c r="AU4569" s="14">
        <v>15</v>
      </c>
      <c r="BF4569" s="14">
        <v>4.7</v>
      </c>
    </row>
    <row r="4570" spans="1:58" x14ac:dyDescent="0.25">
      <c r="A4570" s="3" t="s">
        <v>1005</v>
      </c>
      <c r="B4570" s="32">
        <v>40746</v>
      </c>
      <c r="C4570" t="s">
        <v>896</v>
      </c>
      <c r="AU4570" s="14">
        <v>16</v>
      </c>
      <c r="BF4570" s="14">
        <v>5.6</v>
      </c>
    </row>
    <row r="4571" spans="1:58" x14ac:dyDescent="0.25">
      <c r="A4571" s="3" t="s">
        <v>1005</v>
      </c>
      <c r="B4571" s="32">
        <v>40753</v>
      </c>
      <c r="C4571" t="s">
        <v>896</v>
      </c>
      <c r="AU4571" s="14">
        <v>30</v>
      </c>
      <c r="BF4571" s="14">
        <v>6.2</v>
      </c>
    </row>
    <row r="4572" spans="1:58" x14ac:dyDescent="0.25">
      <c r="A4572" s="3" t="s">
        <v>1005</v>
      </c>
      <c r="B4572" s="32">
        <v>40771</v>
      </c>
      <c r="C4572" t="s">
        <v>896</v>
      </c>
      <c r="AU4572" s="14">
        <v>32</v>
      </c>
      <c r="BF4572" s="14">
        <v>7.1</v>
      </c>
    </row>
    <row r="4573" spans="1:58" x14ac:dyDescent="0.25">
      <c r="A4573" s="3" t="s">
        <v>1005</v>
      </c>
      <c r="B4573" s="32">
        <v>40782</v>
      </c>
      <c r="C4573" t="s">
        <v>896</v>
      </c>
      <c r="AU4573" s="14">
        <v>32</v>
      </c>
      <c r="BF4573" s="14"/>
    </row>
    <row r="4574" spans="1:58" x14ac:dyDescent="0.25">
      <c r="A4574" s="3" t="s">
        <v>1005</v>
      </c>
      <c r="B4574" s="32">
        <v>40793</v>
      </c>
      <c r="C4574" t="s">
        <v>896</v>
      </c>
      <c r="AU4574" s="14">
        <v>37</v>
      </c>
      <c r="BF4574" s="14"/>
    </row>
    <row r="4575" spans="1:58" x14ac:dyDescent="0.25">
      <c r="A4575" s="3" t="s">
        <v>1005</v>
      </c>
      <c r="B4575" s="32">
        <v>40810</v>
      </c>
      <c r="C4575" t="s">
        <v>896</v>
      </c>
      <c r="AU4575" s="14">
        <v>53</v>
      </c>
      <c r="BF4575" s="14"/>
    </row>
    <row r="4576" spans="1:58" x14ac:dyDescent="0.25">
      <c r="A4576" s="3" t="s">
        <v>1005</v>
      </c>
      <c r="B4576" s="32">
        <v>40828</v>
      </c>
      <c r="C4576" t="s">
        <v>896</v>
      </c>
      <c r="AU4576" s="14">
        <v>62</v>
      </c>
      <c r="BF4576" s="14"/>
    </row>
    <row r="4577" spans="1:58" x14ac:dyDescent="0.25">
      <c r="A4577" s="3" t="s">
        <v>1005</v>
      </c>
      <c r="B4577" s="32">
        <v>40836</v>
      </c>
      <c r="C4577" t="s">
        <v>896</v>
      </c>
      <c r="AU4577" s="14">
        <v>69</v>
      </c>
      <c r="BF4577" s="14"/>
    </row>
    <row r="4578" spans="1:58" x14ac:dyDescent="0.25">
      <c r="A4578" s="3" t="s">
        <v>1005</v>
      </c>
      <c r="B4578" s="32">
        <v>40855</v>
      </c>
      <c r="C4578" t="s">
        <v>896</v>
      </c>
      <c r="AU4578" s="14">
        <v>80</v>
      </c>
      <c r="BF4578" s="14"/>
    </row>
    <row r="4579" spans="1:58" x14ac:dyDescent="0.25">
      <c r="A4579" s="3" t="s">
        <v>1006</v>
      </c>
      <c r="B4579" s="32">
        <v>40735</v>
      </c>
      <c r="C4579" t="s">
        <v>897</v>
      </c>
      <c r="AU4579" s="14"/>
      <c r="BF4579" s="14">
        <v>0</v>
      </c>
    </row>
    <row r="4580" spans="1:58" x14ac:dyDescent="0.25">
      <c r="A4580" s="3" t="s">
        <v>1006</v>
      </c>
      <c r="B4580" s="32">
        <v>40746</v>
      </c>
      <c r="C4580" t="s">
        <v>897</v>
      </c>
      <c r="AU4580" s="14">
        <v>16</v>
      </c>
      <c r="BF4580" s="14">
        <v>5.6</v>
      </c>
    </row>
    <row r="4581" spans="1:58" x14ac:dyDescent="0.25">
      <c r="A4581" s="3" t="s">
        <v>1006</v>
      </c>
      <c r="B4581" s="32">
        <v>40753</v>
      </c>
      <c r="C4581" t="s">
        <v>897</v>
      </c>
      <c r="AU4581" s="14">
        <v>30</v>
      </c>
      <c r="BF4581" s="14">
        <v>5.8</v>
      </c>
    </row>
    <row r="4582" spans="1:58" x14ac:dyDescent="0.25">
      <c r="A4582" s="3" t="s">
        <v>1006</v>
      </c>
      <c r="B4582" s="32">
        <v>40771</v>
      </c>
      <c r="C4582" t="s">
        <v>897</v>
      </c>
      <c r="AU4582" s="14">
        <v>32</v>
      </c>
      <c r="BF4582" s="14">
        <v>7.3</v>
      </c>
    </row>
    <row r="4583" spans="1:58" x14ac:dyDescent="0.25">
      <c r="A4583" s="3" t="s">
        <v>1006</v>
      </c>
      <c r="B4583" s="32">
        <v>40782</v>
      </c>
      <c r="C4583" t="s">
        <v>897</v>
      </c>
      <c r="AU4583" s="14">
        <v>32</v>
      </c>
      <c r="BF4583" s="14"/>
    </row>
    <row r="4584" spans="1:58" x14ac:dyDescent="0.25">
      <c r="A4584" s="3" t="s">
        <v>1006</v>
      </c>
      <c r="B4584" s="32">
        <v>40793</v>
      </c>
      <c r="C4584" t="s">
        <v>897</v>
      </c>
      <c r="AU4584" s="14">
        <v>39</v>
      </c>
      <c r="BF4584" s="14"/>
    </row>
    <row r="4585" spans="1:58" x14ac:dyDescent="0.25">
      <c r="A4585" s="3" t="s">
        <v>1006</v>
      </c>
      <c r="B4585" s="32">
        <v>40810</v>
      </c>
      <c r="C4585" t="s">
        <v>897</v>
      </c>
      <c r="AU4585" s="14">
        <v>57</v>
      </c>
      <c r="BF4585" s="14"/>
    </row>
    <row r="4586" spans="1:58" x14ac:dyDescent="0.25">
      <c r="A4586" s="3" t="s">
        <v>1006</v>
      </c>
      <c r="B4586" s="32">
        <v>40828</v>
      </c>
      <c r="C4586" t="s">
        <v>897</v>
      </c>
      <c r="AU4586" s="14">
        <v>67</v>
      </c>
      <c r="BF4586" s="14"/>
    </row>
    <row r="4587" spans="1:58" x14ac:dyDescent="0.25">
      <c r="A4587" s="3" t="s">
        <v>1006</v>
      </c>
      <c r="B4587" s="32">
        <v>40836</v>
      </c>
      <c r="C4587" t="s">
        <v>897</v>
      </c>
      <c r="AU4587" s="14">
        <v>73</v>
      </c>
      <c r="BF4587" s="14"/>
    </row>
    <row r="4588" spans="1:58" x14ac:dyDescent="0.25">
      <c r="A4588" s="3" t="s">
        <v>1006</v>
      </c>
      <c r="B4588" s="32">
        <v>40855</v>
      </c>
      <c r="C4588" t="s">
        <v>897</v>
      </c>
      <c r="AU4588" s="14">
        <v>85</v>
      </c>
      <c r="BF4588" s="14"/>
    </row>
    <row r="4589" spans="1:58" x14ac:dyDescent="0.25">
      <c r="A4589" s="3" t="s">
        <v>1007</v>
      </c>
      <c r="B4589" s="32">
        <v>40735</v>
      </c>
      <c r="C4589" t="s">
        <v>967</v>
      </c>
      <c r="AU4589" s="14">
        <v>16</v>
      </c>
      <c r="BF4589" s="14">
        <v>5.6</v>
      </c>
    </row>
    <row r="4590" spans="1:58" x14ac:dyDescent="0.25">
      <c r="A4590" s="3" t="s">
        <v>1007</v>
      </c>
      <c r="B4590" s="32">
        <v>40746</v>
      </c>
      <c r="C4590" t="s">
        <v>967</v>
      </c>
      <c r="AU4590" s="14">
        <v>16</v>
      </c>
      <c r="BF4590" s="14">
        <v>5.5</v>
      </c>
    </row>
    <row r="4591" spans="1:58" x14ac:dyDescent="0.25">
      <c r="A4591" s="3" t="s">
        <v>1007</v>
      </c>
      <c r="B4591" s="32">
        <v>40753</v>
      </c>
      <c r="C4591" t="s">
        <v>967</v>
      </c>
      <c r="AU4591" s="14">
        <v>30</v>
      </c>
      <c r="BF4591" s="14">
        <v>6</v>
      </c>
    </row>
    <row r="4592" spans="1:58" x14ac:dyDescent="0.25">
      <c r="A4592" s="3" t="s">
        <v>1007</v>
      </c>
      <c r="B4592" s="32">
        <v>40771</v>
      </c>
      <c r="C4592" t="s">
        <v>967</v>
      </c>
      <c r="AU4592" s="14">
        <v>33</v>
      </c>
      <c r="BF4592" s="14">
        <v>7.7</v>
      </c>
    </row>
    <row r="4593" spans="1:58" x14ac:dyDescent="0.25">
      <c r="A4593" s="3" t="s">
        <v>1007</v>
      </c>
      <c r="B4593" s="32">
        <v>40782</v>
      </c>
      <c r="C4593" t="s">
        <v>967</v>
      </c>
      <c r="AU4593" s="14">
        <v>37</v>
      </c>
      <c r="BF4593" s="14"/>
    </row>
    <row r="4594" spans="1:58" x14ac:dyDescent="0.25">
      <c r="A4594" s="3" t="s">
        <v>1007</v>
      </c>
      <c r="B4594" s="32">
        <v>40793</v>
      </c>
      <c r="C4594" t="s">
        <v>967</v>
      </c>
      <c r="AU4594" s="14">
        <v>37</v>
      </c>
      <c r="BF4594" s="14"/>
    </row>
    <row r="4595" spans="1:58" x14ac:dyDescent="0.25">
      <c r="A4595" s="3" t="s">
        <v>1007</v>
      </c>
      <c r="B4595" s="32">
        <v>40810</v>
      </c>
      <c r="C4595" t="s">
        <v>967</v>
      </c>
      <c r="AU4595" s="14">
        <v>53</v>
      </c>
      <c r="BF4595" s="14"/>
    </row>
    <row r="4596" spans="1:58" x14ac:dyDescent="0.25">
      <c r="A4596" s="3" t="s">
        <v>1007</v>
      </c>
      <c r="B4596" s="32">
        <v>40828</v>
      </c>
      <c r="C4596" t="s">
        <v>967</v>
      </c>
      <c r="AU4596" s="14">
        <v>61</v>
      </c>
      <c r="BF4596" s="14"/>
    </row>
    <row r="4597" spans="1:58" x14ac:dyDescent="0.25">
      <c r="A4597" s="3" t="s">
        <v>1007</v>
      </c>
      <c r="B4597" s="32">
        <v>40836</v>
      </c>
      <c r="C4597" t="s">
        <v>967</v>
      </c>
      <c r="AU4597" s="14">
        <v>71</v>
      </c>
      <c r="BF4597" s="14"/>
    </row>
    <row r="4598" spans="1:58" x14ac:dyDescent="0.25">
      <c r="A4598" s="3" t="s">
        <v>1007</v>
      </c>
      <c r="B4598" s="32">
        <v>40855</v>
      </c>
      <c r="C4598" t="s">
        <v>967</v>
      </c>
      <c r="AU4598" s="14">
        <v>83</v>
      </c>
      <c r="BF4598" s="14"/>
    </row>
    <row r="4599" spans="1:58" x14ac:dyDescent="0.25">
      <c r="A4599" s="3" t="s">
        <v>1008</v>
      </c>
      <c r="B4599" s="32">
        <v>40735</v>
      </c>
      <c r="C4599" t="s">
        <v>968</v>
      </c>
      <c r="AU4599" s="14">
        <v>15</v>
      </c>
      <c r="BF4599" s="14">
        <v>4.5999999999999996</v>
      </c>
    </row>
    <row r="4600" spans="1:58" x14ac:dyDescent="0.25">
      <c r="A4600" s="3" t="s">
        <v>1008</v>
      </c>
      <c r="B4600" s="32">
        <v>40746</v>
      </c>
      <c r="C4600" t="s">
        <v>968</v>
      </c>
      <c r="AU4600" s="14">
        <v>16</v>
      </c>
      <c r="BF4600" s="14">
        <v>5.6</v>
      </c>
    </row>
    <row r="4601" spans="1:58" x14ac:dyDescent="0.25">
      <c r="A4601" s="3" t="s">
        <v>1008</v>
      </c>
      <c r="B4601" s="32">
        <v>40753</v>
      </c>
      <c r="C4601" t="s">
        <v>968</v>
      </c>
      <c r="AU4601" s="14">
        <v>30</v>
      </c>
      <c r="BF4601" s="14">
        <v>6.4</v>
      </c>
    </row>
    <row r="4602" spans="1:58" x14ac:dyDescent="0.25">
      <c r="A4602" s="3" t="s">
        <v>1008</v>
      </c>
      <c r="B4602" s="32">
        <v>40771</v>
      </c>
      <c r="C4602" t="s">
        <v>968</v>
      </c>
      <c r="AU4602" s="14">
        <v>32</v>
      </c>
      <c r="BF4602" s="14">
        <v>7.2</v>
      </c>
    </row>
    <row r="4603" spans="1:58" x14ac:dyDescent="0.25">
      <c r="A4603" s="3" t="s">
        <v>1008</v>
      </c>
      <c r="B4603" s="32">
        <v>40782</v>
      </c>
      <c r="C4603" t="s">
        <v>968</v>
      </c>
      <c r="AU4603" s="14">
        <v>32</v>
      </c>
      <c r="BF4603" s="14"/>
    </row>
    <row r="4604" spans="1:58" x14ac:dyDescent="0.25">
      <c r="A4604" s="3" t="s">
        <v>1008</v>
      </c>
      <c r="B4604" s="32">
        <v>40793</v>
      </c>
      <c r="C4604" t="s">
        <v>968</v>
      </c>
      <c r="AU4604" s="14">
        <v>39</v>
      </c>
      <c r="BF4604" s="14"/>
    </row>
    <row r="4605" spans="1:58" x14ac:dyDescent="0.25">
      <c r="A4605" s="3" t="s">
        <v>1008</v>
      </c>
      <c r="B4605" s="32">
        <v>40810</v>
      </c>
      <c r="C4605" t="s">
        <v>968</v>
      </c>
      <c r="AU4605" s="14">
        <v>69</v>
      </c>
      <c r="BF4605" s="14"/>
    </row>
    <row r="4606" spans="1:58" x14ac:dyDescent="0.25">
      <c r="A4606" s="3" t="s">
        <v>1008</v>
      </c>
      <c r="B4606" s="32">
        <v>40828</v>
      </c>
      <c r="C4606" t="s">
        <v>968</v>
      </c>
      <c r="AU4606" s="14">
        <v>71</v>
      </c>
      <c r="BF4606" s="14"/>
    </row>
    <row r="4607" spans="1:58" x14ac:dyDescent="0.25">
      <c r="A4607" s="3" t="s">
        <v>1008</v>
      </c>
      <c r="B4607" s="32">
        <v>40836</v>
      </c>
      <c r="C4607" t="s">
        <v>968</v>
      </c>
      <c r="AU4607" s="14">
        <v>79</v>
      </c>
      <c r="BF4607" s="14"/>
    </row>
    <row r="4608" spans="1:58" x14ac:dyDescent="0.25">
      <c r="A4608" s="3" t="s">
        <v>1008</v>
      </c>
      <c r="B4608" s="32">
        <v>40855</v>
      </c>
      <c r="C4608" t="s">
        <v>968</v>
      </c>
      <c r="AU4608" s="14">
        <v>87</v>
      </c>
      <c r="BF4608" s="14"/>
    </row>
    <row r="4609" spans="1:58" x14ac:dyDescent="0.25">
      <c r="A4609" s="3" t="s">
        <v>1009</v>
      </c>
      <c r="B4609" s="32">
        <v>40735</v>
      </c>
      <c r="C4609" t="s">
        <v>969</v>
      </c>
      <c r="AU4609" s="14"/>
      <c r="BF4609" s="14">
        <v>0</v>
      </c>
    </row>
    <row r="4610" spans="1:58" x14ac:dyDescent="0.25">
      <c r="A4610" s="3" t="s">
        <v>1009</v>
      </c>
      <c r="B4610" s="32">
        <v>40746</v>
      </c>
      <c r="C4610" t="s">
        <v>969</v>
      </c>
      <c r="AU4610" s="14">
        <v>15</v>
      </c>
      <c r="BF4610" s="14">
        <v>5.5</v>
      </c>
    </row>
    <row r="4611" spans="1:58" x14ac:dyDescent="0.25">
      <c r="A4611" s="3" t="s">
        <v>1009</v>
      </c>
      <c r="B4611" s="32">
        <v>40753</v>
      </c>
      <c r="C4611" t="s">
        <v>969</v>
      </c>
      <c r="AU4611" s="14">
        <v>17</v>
      </c>
      <c r="BF4611" s="14">
        <v>6.5</v>
      </c>
    </row>
    <row r="4612" spans="1:58" x14ac:dyDescent="0.25">
      <c r="A4612" s="3" t="s">
        <v>1009</v>
      </c>
      <c r="B4612" s="32">
        <v>40771</v>
      </c>
      <c r="C4612" t="s">
        <v>969</v>
      </c>
      <c r="AU4612" s="14">
        <v>31</v>
      </c>
      <c r="BF4612" s="14">
        <v>7.1</v>
      </c>
    </row>
    <row r="4613" spans="1:58" x14ac:dyDescent="0.25">
      <c r="A4613" s="3" t="s">
        <v>1009</v>
      </c>
      <c r="B4613" s="32">
        <v>40782</v>
      </c>
      <c r="C4613" t="s">
        <v>969</v>
      </c>
      <c r="AU4613" s="14">
        <v>32</v>
      </c>
      <c r="BF4613" s="14"/>
    </row>
    <row r="4614" spans="1:58" x14ac:dyDescent="0.25">
      <c r="A4614" s="3" t="s">
        <v>1009</v>
      </c>
      <c r="B4614" s="32">
        <v>40793</v>
      </c>
      <c r="C4614" t="s">
        <v>969</v>
      </c>
      <c r="AU4614" s="14">
        <v>39</v>
      </c>
      <c r="BF4614" s="14"/>
    </row>
    <row r="4615" spans="1:58" x14ac:dyDescent="0.25">
      <c r="A4615" s="3" t="s">
        <v>1009</v>
      </c>
      <c r="B4615" s="32">
        <v>40810</v>
      </c>
      <c r="C4615" t="s">
        <v>969</v>
      </c>
      <c r="AU4615" s="14">
        <v>69</v>
      </c>
      <c r="BF4615" s="14"/>
    </row>
    <row r="4616" spans="1:58" x14ac:dyDescent="0.25">
      <c r="A4616" s="3" t="s">
        <v>1009</v>
      </c>
      <c r="B4616" s="32">
        <v>40828</v>
      </c>
      <c r="C4616" t="s">
        <v>969</v>
      </c>
      <c r="AU4616" s="14">
        <v>71</v>
      </c>
      <c r="BF4616" s="14"/>
    </row>
    <row r="4617" spans="1:58" x14ac:dyDescent="0.25">
      <c r="A4617" s="3" t="s">
        <v>1009</v>
      </c>
      <c r="B4617" s="32">
        <v>40836</v>
      </c>
      <c r="C4617" t="s">
        <v>969</v>
      </c>
      <c r="AU4617" s="14">
        <v>80</v>
      </c>
      <c r="BF4617" s="14"/>
    </row>
    <row r="4618" spans="1:58" x14ac:dyDescent="0.25">
      <c r="A4618" s="3" t="s">
        <v>1009</v>
      </c>
      <c r="B4618" s="32">
        <v>40855</v>
      </c>
      <c r="C4618" t="s">
        <v>969</v>
      </c>
      <c r="AU4618" s="14">
        <v>87</v>
      </c>
      <c r="BF4618" s="14"/>
    </row>
    <row r="4619" spans="1:58" x14ac:dyDescent="0.25">
      <c r="A4619" s="3" t="s">
        <v>1010</v>
      </c>
      <c r="B4619" s="32">
        <v>40735</v>
      </c>
      <c r="C4619" t="s">
        <v>970</v>
      </c>
      <c r="AU4619" s="14"/>
      <c r="BF4619" s="14">
        <v>0</v>
      </c>
    </row>
    <row r="4620" spans="1:58" x14ac:dyDescent="0.25">
      <c r="A4620" s="3" t="s">
        <v>1010</v>
      </c>
      <c r="B4620" s="32">
        <v>40746</v>
      </c>
      <c r="C4620" t="s">
        <v>970</v>
      </c>
      <c r="AU4620" s="14">
        <v>16</v>
      </c>
      <c r="BF4620" s="14">
        <v>5.5</v>
      </c>
    </row>
    <row r="4621" spans="1:58" x14ac:dyDescent="0.25">
      <c r="A4621" s="3" t="s">
        <v>1010</v>
      </c>
      <c r="B4621" s="32">
        <v>40753</v>
      </c>
      <c r="C4621" t="s">
        <v>970</v>
      </c>
      <c r="AU4621" s="14">
        <v>30</v>
      </c>
      <c r="BF4621" s="14">
        <v>6.6</v>
      </c>
    </row>
    <row r="4622" spans="1:58" x14ac:dyDescent="0.25">
      <c r="A4622" s="3" t="s">
        <v>1010</v>
      </c>
      <c r="B4622" s="32">
        <v>40771</v>
      </c>
      <c r="C4622" t="s">
        <v>970</v>
      </c>
      <c r="AU4622" s="14">
        <v>32</v>
      </c>
      <c r="BF4622" s="14">
        <v>7.1</v>
      </c>
    </row>
    <row r="4623" spans="1:58" x14ac:dyDescent="0.25">
      <c r="A4623" s="3" t="s">
        <v>1010</v>
      </c>
      <c r="B4623" s="32">
        <v>40782</v>
      </c>
      <c r="C4623" t="s">
        <v>970</v>
      </c>
      <c r="AU4623" s="14">
        <v>32</v>
      </c>
      <c r="BF4623" s="14"/>
    </row>
    <row r="4624" spans="1:58" x14ac:dyDescent="0.25">
      <c r="A4624" s="3" t="s">
        <v>1010</v>
      </c>
      <c r="B4624" s="32">
        <v>40793</v>
      </c>
      <c r="C4624" t="s">
        <v>970</v>
      </c>
      <c r="AU4624" s="14">
        <v>43</v>
      </c>
      <c r="BF4624" s="14"/>
    </row>
    <row r="4625" spans="1:58" x14ac:dyDescent="0.25">
      <c r="A4625" s="3" t="s">
        <v>1010</v>
      </c>
      <c r="B4625" s="32">
        <v>40810</v>
      </c>
      <c r="C4625" t="s">
        <v>970</v>
      </c>
      <c r="AU4625" s="14">
        <v>69</v>
      </c>
      <c r="BF4625" s="14"/>
    </row>
    <row r="4626" spans="1:58" x14ac:dyDescent="0.25">
      <c r="A4626" s="3" t="s">
        <v>1010</v>
      </c>
      <c r="B4626" s="32">
        <v>40828</v>
      </c>
      <c r="C4626" t="s">
        <v>970</v>
      </c>
      <c r="AU4626" s="14">
        <v>70</v>
      </c>
      <c r="BF4626" s="14"/>
    </row>
    <row r="4627" spans="1:58" x14ac:dyDescent="0.25">
      <c r="A4627" s="3" t="s">
        <v>1010</v>
      </c>
      <c r="B4627" s="32">
        <v>40836</v>
      </c>
      <c r="C4627" t="s">
        <v>970</v>
      </c>
      <c r="AU4627" s="14">
        <v>73</v>
      </c>
      <c r="BF4627" s="14"/>
    </row>
    <row r="4628" spans="1:58" x14ac:dyDescent="0.25">
      <c r="A4628" s="3" t="s">
        <v>1010</v>
      </c>
      <c r="B4628" s="32">
        <v>40855</v>
      </c>
      <c r="C4628" t="s">
        <v>970</v>
      </c>
      <c r="AU4628" s="14">
        <v>87</v>
      </c>
      <c r="BF4628" s="14"/>
    </row>
    <row r="4629" spans="1:58" x14ac:dyDescent="0.25">
      <c r="A4629" s="3" t="s">
        <v>1011</v>
      </c>
      <c r="B4629" s="32">
        <v>40735</v>
      </c>
      <c r="C4629" t="s">
        <v>971</v>
      </c>
      <c r="AU4629" s="14"/>
      <c r="BF4629" s="14">
        <v>0</v>
      </c>
    </row>
    <row r="4630" spans="1:58" x14ac:dyDescent="0.25">
      <c r="A4630" s="3" t="s">
        <v>1011</v>
      </c>
      <c r="B4630" s="32">
        <v>40746</v>
      </c>
      <c r="C4630" t="s">
        <v>971</v>
      </c>
      <c r="AU4630" s="14">
        <v>16</v>
      </c>
      <c r="BF4630" s="14">
        <v>5.5</v>
      </c>
    </row>
    <row r="4631" spans="1:58" x14ac:dyDescent="0.25">
      <c r="A4631" s="3" t="s">
        <v>1011</v>
      </c>
      <c r="B4631" s="32">
        <v>40753</v>
      </c>
      <c r="C4631" t="s">
        <v>971</v>
      </c>
      <c r="AU4631" s="14">
        <v>30</v>
      </c>
      <c r="BF4631" s="14">
        <v>6</v>
      </c>
    </row>
    <row r="4632" spans="1:58" x14ac:dyDescent="0.25">
      <c r="A4632" s="3" t="s">
        <v>1011</v>
      </c>
      <c r="B4632" s="32">
        <v>40771</v>
      </c>
      <c r="C4632" t="s">
        <v>971</v>
      </c>
      <c r="AU4632" s="14">
        <v>30</v>
      </c>
      <c r="BF4632" s="14">
        <v>7.5</v>
      </c>
    </row>
    <row r="4633" spans="1:58" x14ac:dyDescent="0.25">
      <c r="A4633" s="3" t="s">
        <v>1011</v>
      </c>
      <c r="B4633" s="32">
        <v>40782</v>
      </c>
      <c r="C4633" t="s">
        <v>971</v>
      </c>
      <c r="AU4633" s="14">
        <v>32</v>
      </c>
      <c r="BF4633" s="14"/>
    </row>
    <row r="4634" spans="1:58" x14ac:dyDescent="0.25">
      <c r="A4634" s="3" t="s">
        <v>1011</v>
      </c>
      <c r="B4634" s="32">
        <v>40793</v>
      </c>
      <c r="C4634" t="s">
        <v>971</v>
      </c>
      <c r="AU4634" s="14">
        <v>39</v>
      </c>
      <c r="BF4634" s="14"/>
    </row>
    <row r="4635" spans="1:58" x14ac:dyDescent="0.25">
      <c r="A4635" s="3" t="s">
        <v>1011</v>
      </c>
      <c r="B4635" s="32">
        <v>40810</v>
      </c>
      <c r="C4635" t="s">
        <v>971</v>
      </c>
      <c r="AU4635" s="14">
        <v>63</v>
      </c>
      <c r="BF4635" s="14"/>
    </row>
    <row r="4636" spans="1:58" x14ac:dyDescent="0.25">
      <c r="A4636" s="3" t="s">
        <v>1011</v>
      </c>
      <c r="B4636" s="32">
        <v>40828</v>
      </c>
      <c r="C4636" t="s">
        <v>971</v>
      </c>
      <c r="AU4636" s="14">
        <v>70</v>
      </c>
      <c r="BF4636" s="14"/>
    </row>
    <row r="4637" spans="1:58" x14ac:dyDescent="0.25">
      <c r="A4637" s="3" t="s">
        <v>1011</v>
      </c>
      <c r="B4637" s="32">
        <v>40836</v>
      </c>
      <c r="C4637" t="s">
        <v>971</v>
      </c>
      <c r="AU4637" s="14">
        <v>73</v>
      </c>
      <c r="BF4637" s="14"/>
    </row>
    <row r="4638" spans="1:58" x14ac:dyDescent="0.25">
      <c r="A4638" s="3" t="s">
        <v>1011</v>
      </c>
      <c r="B4638" s="32">
        <v>40855</v>
      </c>
      <c r="C4638" t="s">
        <v>971</v>
      </c>
      <c r="AU4638" s="14">
        <v>85</v>
      </c>
      <c r="BF4638" s="14"/>
    </row>
    <row r="4639" spans="1:58" x14ac:dyDescent="0.25">
      <c r="A4639" s="3" t="s">
        <v>1012</v>
      </c>
      <c r="B4639" s="32">
        <v>40771</v>
      </c>
      <c r="C4639" t="s">
        <v>966</v>
      </c>
      <c r="AU4639" s="14">
        <v>13</v>
      </c>
      <c r="BF4639" s="14">
        <v>2.7</v>
      </c>
    </row>
    <row r="4640" spans="1:58" x14ac:dyDescent="0.25">
      <c r="A4640" s="3" t="s">
        <v>1012</v>
      </c>
      <c r="B4640" s="32">
        <v>40782</v>
      </c>
      <c r="C4640" t="s">
        <v>966</v>
      </c>
      <c r="AU4640" s="14">
        <v>14</v>
      </c>
      <c r="BF4640" s="14">
        <v>3.7</v>
      </c>
    </row>
    <row r="4641" spans="1:58" x14ac:dyDescent="0.25">
      <c r="A4641" s="3" t="s">
        <v>1012</v>
      </c>
      <c r="B4641" s="32">
        <v>40793</v>
      </c>
      <c r="C4641" t="s">
        <v>966</v>
      </c>
      <c r="AU4641" s="14">
        <v>30</v>
      </c>
      <c r="BF4641" s="14">
        <v>5.7</v>
      </c>
    </row>
    <row r="4642" spans="1:58" x14ac:dyDescent="0.25">
      <c r="A4642" s="3" t="s">
        <v>1012</v>
      </c>
      <c r="B4642" s="32">
        <v>40810</v>
      </c>
      <c r="C4642" t="s">
        <v>966</v>
      </c>
      <c r="AU4642" s="14">
        <v>16</v>
      </c>
      <c r="BF4642" s="14">
        <v>6</v>
      </c>
    </row>
    <row r="4643" spans="1:58" x14ac:dyDescent="0.25">
      <c r="A4643" s="3" t="s">
        <v>1012</v>
      </c>
      <c r="B4643" s="32">
        <v>40828</v>
      </c>
      <c r="C4643" t="s">
        <v>966</v>
      </c>
      <c r="AU4643" s="14">
        <v>39</v>
      </c>
      <c r="BF4643" s="14"/>
    </row>
    <row r="4644" spans="1:58" x14ac:dyDescent="0.25">
      <c r="A4644" s="3" t="s">
        <v>1012</v>
      </c>
      <c r="B4644" s="32">
        <v>40836</v>
      </c>
      <c r="C4644" t="s">
        <v>966</v>
      </c>
      <c r="AU4644" s="14">
        <v>65</v>
      </c>
      <c r="BF4644" s="14"/>
    </row>
    <row r="4645" spans="1:58" x14ac:dyDescent="0.25">
      <c r="A4645" s="3" t="s">
        <v>1012</v>
      </c>
      <c r="B4645" s="32">
        <v>40855</v>
      </c>
      <c r="C4645" t="s">
        <v>966</v>
      </c>
      <c r="AU4645" s="14">
        <v>75</v>
      </c>
      <c r="BF4645" s="14"/>
    </row>
    <row r="4646" spans="1:58" x14ac:dyDescent="0.25">
      <c r="A4646" s="3" t="s">
        <v>1013</v>
      </c>
      <c r="B4646" s="32">
        <v>40771</v>
      </c>
      <c r="C4646" t="s">
        <v>896</v>
      </c>
      <c r="AU4646" s="14">
        <v>13</v>
      </c>
      <c r="BF4646" s="14">
        <v>2.2999999999999998</v>
      </c>
    </row>
    <row r="4647" spans="1:58" x14ac:dyDescent="0.25">
      <c r="A4647" s="3" t="s">
        <v>1013</v>
      </c>
      <c r="B4647" s="32">
        <v>40782</v>
      </c>
      <c r="C4647" t="s">
        <v>896</v>
      </c>
      <c r="AU4647" s="14">
        <v>14</v>
      </c>
      <c r="BF4647" s="14">
        <v>3.8</v>
      </c>
    </row>
    <row r="4648" spans="1:58" x14ac:dyDescent="0.25">
      <c r="A4648" s="3" t="s">
        <v>1013</v>
      </c>
      <c r="B4648" s="32">
        <v>40793</v>
      </c>
      <c r="C4648" t="s">
        <v>896</v>
      </c>
      <c r="AU4648" s="14">
        <v>15</v>
      </c>
      <c r="BF4648" s="14">
        <v>5.2</v>
      </c>
    </row>
    <row r="4649" spans="1:58" x14ac:dyDescent="0.25">
      <c r="A4649" s="3" t="s">
        <v>1013</v>
      </c>
      <c r="B4649" s="32">
        <v>40810</v>
      </c>
      <c r="C4649" t="s">
        <v>896</v>
      </c>
      <c r="AU4649" s="14">
        <v>16</v>
      </c>
      <c r="BF4649" s="14">
        <v>6.1</v>
      </c>
    </row>
    <row r="4650" spans="1:58" x14ac:dyDescent="0.25">
      <c r="A4650" s="3" t="s">
        <v>1013</v>
      </c>
      <c r="B4650" s="32">
        <v>40828</v>
      </c>
      <c r="C4650" t="s">
        <v>896</v>
      </c>
      <c r="AU4650" s="14">
        <v>32</v>
      </c>
      <c r="BF4650" s="14"/>
    </row>
    <row r="4651" spans="1:58" x14ac:dyDescent="0.25">
      <c r="A4651" s="3" t="s">
        <v>1013</v>
      </c>
      <c r="B4651" s="32">
        <v>40836</v>
      </c>
      <c r="C4651" t="s">
        <v>896</v>
      </c>
      <c r="AU4651" s="14">
        <v>49</v>
      </c>
      <c r="BF4651" s="14"/>
    </row>
    <row r="4652" spans="1:58" x14ac:dyDescent="0.25">
      <c r="A4652" s="3" t="s">
        <v>1013</v>
      </c>
      <c r="B4652" s="32">
        <v>40855</v>
      </c>
      <c r="C4652" t="s">
        <v>896</v>
      </c>
      <c r="AU4652" s="14">
        <v>71</v>
      </c>
      <c r="BF4652" s="14"/>
    </row>
    <row r="4653" spans="1:58" x14ac:dyDescent="0.25">
      <c r="A4653" s="3" t="s">
        <v>1014</v>
      </c>
      <c r="B4653" s="32">
        <v>40771</v>
      </c>
      <c r="C4653" t="s">
        <v>897</v>
      </c>
      <c r="AU4653" s="14">
        <v>13</v>
      </c>
      <c r="BF4653" s="14">
        <v>2.6</v>
      </c>
    </row>
    <row r="4654" spans="1:58" x14ac:dyDescent="0.25">
      <c r="A4654" s="3" t="s">
        <v>1014</v>
      </c>
      <c r="B4654" s="32">
        <v>40782</v>
      </c>
      <c r="C4654" t="s">
        <v>897</v>
      </c>
      <c r="AU4654" s="14">
        <v>14</v>
      </c>
      <c r="BF4654" s="14">
        <v>3.8</v>
      </c>
    </row>
    <row r="4655" spans="1:58" x14ac:dyDescent="0.25">
      <c r="A4655" s="3" t="s">
        <v>1014</v>
      </c>
      <c r="B4655" s="32">
        <v>40793</v>
      </c>
      <c r="C4655" t="s">
        <v>897</v>
      </c>
      <c r="AU4655" s="14">
        <v>15</v>
      </c>
      <c r="BF4655" s="14">
        <v>5.0999999999999996</v>
      </c>
    </row>
    <row r="4656" spans="1:58" x14ac:dyDescent="0.25">
      <c r="A4656" s="3" t="s">
        <v>1014</v>
      </c>
      <c r="B4656" s="32">
        <v>40810</v>
      </c>
      <c r="C4656" t="s">
        <v>897</v>
      </c>
      <c r="AU4656" s="14">
        <v>16</v>
      </c>
      <c r="BF4656" s="14">
        <v>6</v>
      </c>
    </row>
    <row r="4657" spans="1:58" x14ac:dyDescent="0.25">
      <c r="A4657" s="3" t="s">
        <v>1014</v>
      </c>
      <c r="B4657" s="32">
        <v>40828</v>
      </c>
      <c r="C4657" t="s">
        <v>897</v>
      </c>
      <c r="AU4657" s="14">
        <v>32</v>
      </c>
      <c r="BF4657" s="14"/>
    </row>
    <row r="4658" spans="1:58" x14ac:dyDescent="0.25">
      <c r="A4658" s="3" t="s">
        <v>1014</v>
      </c>
      <c r="B4658" s="32">
        <v>40836</v>
      </c>
      <c r="C4658" t="s">
        <v>897</v>
      </c>
      <c r="AU4658" s="14">
        <v>57</v>
      </c>
      <c r="BF4658" s="14"/>
    </row>
    <row r="4659" spans="1:58" x14ac:dyDescent="0.25">
      <c r="A4659" s="3" t="s">
        <v>1014</v>
      </c>
      <c r="B4659" s="32">
        <v>40855</v>
      </c>
      <c r="C4659" t="s">
        <v>897</v>
      </c>
      <c r="AU4659" s="14">
        <v>73</v>
      </c>
      <c r="BF4659" s="14"/>
    </row>
    <row r="4660" spans="1:58" x14ac:dyDescent="0.25">
      <c r="A4660" s="3" t="s">
        <v>1015</v>
      </c>
      <c r="B4660" s="32">
        <v>40771</v>
      </c>
      <c r="C4660" t="s">
        <v>967</v>
      </c>
      <c r="AU4660" s="14">
        <v>13</v>
      </c>
      <c r="BF4660" s="14">
        <v>2.6</v>
      </c>
    </row>
    <row r="4661" spans="1:58" x14ac:dyDescent="0.25">
      <c r="A4661" s="3" t="s">
        <v>1015</v>
      </c>
      <c r="B4661" s="32">
        <v>40782</v>
      </c>
      <c r="C4661" t="s">
        <v>967</v>
      </c>
      <c r="AU4661" s="14">
        <v>14</v>
      </c>
      <c r="BF4661" s="14">
        <v>3.8</v>
      </c>
    </row>
    <row r="4662" spans="1:58" x14ac:dyDescent="0.25">
      <c r="A4662" s="3" t="s">
        <v>1015</v>
      </c>
      <c r="B4662" s="32">
        <v>40793</v>
      </c>
      <c r="C4662" t="s">
        <v>967</v>
      </c>
      <c r="AU4662" s="14">
        <v>15</v>
      </c>
      <c r="BF4662" s="14">
        <v>4.9000000000000004</v>
      </c>
    </row>
    <row r="4663" spans="1:58" x14ac:dyDescent="0.25">
      <c r="A4663" s="3" t="s">
        <v>1015</v>
      </c>
      <c r="B4663" s="32">
        <v>40810</v>
      </c>
      <c r="C4663" t="s">
        <v>967</v>
      </c>
      <c r="AU4663" s="14">
        <v>15</v>
      </c>
      <c r="BF4663" s="14">
        <v>6.1</v>
      </c>
    </row>
    <row r="4664" spans="1:58" x14ac:dyDescent="0.25">
      <c r="A4664" s="3" t="s">
        <v>1015</v>
      </c>
      <c r="B4664" s="32">
        <v>40828</v>
      </c>
      <c r="C4664" t="s">
        <v>967</v>
      </c>
      <c r="AU4664" s="14">
        <v>31</v>
      </c>
      <c r="BF4664" s="14"/>
    </row>
    <row r="4665" spans="1:58" x14ac:dyDescent="0.25">
      <c r="A4665" s="3" t="s">
        <v>1015</v>
      </c>
      <c r="B4665" s="32">
        <v>40836</v>
      </c>
      <c r="C4665" t="s">
        <v>967</v>
      </c>
      <c r="AU4665" s="14">
        <v>39</v>
      </c>
      <c r="BF4665" s="14"/>
    </row>
    <row r="4666" spans="1:58" x14ac:dyDescent="0.25">
      <c r="A4666" s="3" t="s">
        <v>1015</v>
      </c>
      <c r="B4666" s="32">
        <v>40855</v>
      </c>
      <c r="C4666" t="s">
        <v>967</v>
      </c>
      <c r="AU4666" s="14">
        <v>71</v>
      </c>
      <c r="BF4666" s="14"/>
    </row>
    <row r="4667" spans="1:58" x14ac:dyDescent="0.25">
      <c r="A4667" s="3" t="s">
        <v>1016</v>
      </c>
      <c r="B4667" s="32">
        <v>40771</v>
      </c>
      <c r="C4667" t="s">
        <v>968</v>
      </c>
      <c r="AU4667" s="14">
        <v>13</v>
      </c>
      <c r="BF4667" s="14">
        <v>2.9</v>
      </c>
    </row>
    <row r="4668" spans="1:58" x14ac:dyDescent="0.25">
      <c r="A4668" s="3" t="s">
        <v>1016</v>
      </c>
      <c r="B4668" s="32">
        <v>40782</v>
      </c>
      <c r="C4668" t="s">
        <v>968</v>
      </c>
      <c r="AU4668" s="14">
        <v>15</v>
      </c>
      <c r="BF4668" s="14">
        <v>4.7</v>
      </c>
    </row>
    <row r="4669" spans="1:58" x14ac:dyDescent="0.25">
      <c r="A4669" s="3" t="s">
        <v>1016</v>
      </c>
      <c r="B4669" s="32">
        <v>40793</v>
      </c>
      <c r="C4669" t="s">
        <v>968</v>
      </c>
      <c r="AU4669" s="14">
        <v>15</v>
      </c>
      <c r="BF4669" s="14">
        <v>5.2</v>
      </c>
    </row>
    <row r="4670" spans="1:58" x14ac:dyDescent="0.25">
      <c r="A4670" s="3" t="s">
        <v>1016</v>
      </c>
      <c r="B4670" s="32">
        <v>40810</v>
      </c>
      <c r="C4670" t="s">
        <v>968</v>
      </c>
      <c r="AU4670" s="14">
        <v>17</v>
      </c>
      <c r="BF4670" s="14">
        <v>6.6</v>
      </c>
    </row>
    <row r="4671" spans="1:58" x14ac:dyDescent="0.25">
      <c r="A4671" s="3" t="s">
        <v>1016</v>
      </c>
      <c r="B4671" s="32">
        <v>40828</v>
      </c>
      <c r="C4671" t="s">
        <v>968</v>
      </c>
      <c r="AU4671" s="14">
        <v>32</v>
      </c>
      <c r="BF4671" s="14"/>
    </row>
    <row r="4672" spans="1:58" x14ac:dyDescent="0.25">
      <c r="A4672" s="3" t="s">
        <v>1016</v>
      </c>
      <c r="B4672" s="32">
        <v>40836</v>
      </c>
      <c r="C4672" t="s">
        <v>968</v>
      </c>
      <c r="AU4672" s="14">
        <v>51</v>
      </c>
      <c r="BF4672" s="14"/>
    </row>
    <row r="4673" spans="1:58" x14ac:dyDescent="0.25">
      <c r="A4673" s="3" t="s">
        <v>1016</v>
      </c>
      <c r="B4673" s="32">
        <v>40855</v>
      </c>
      <c r="C4673" t="s">
        <v>968</v>
      </c>
      <c r="AU4673" s="14">
        <v>72</v>
      </c>
      <c r="BF4673" s="14"/>
    </row>
    <row r="4674" spans="1:58" x14ac:dyDescent="0.25">
      <c r="A4674" s="3" t="s">
        <v>1017</v>
      </c>
      <c r="B4674" s="32">
        <v>40771</v>
      </c>
      <c r="C4674" t="s">
        <v>969</v>
      </c>
      <c r="AU4674" s="14">
        <v>13</v>
      </c>
      <c r="BF4674" s="14">
        <v>2.5</v>
      </c>
    </row>
    <row r="4675" spans="1:58" x14ac:dyDescent="0.25">
      <c r="A4675" s="3" t="s">
        <v>1017</v>
      </c>
      <c r="B4675" s="32">
        <v>40782</v>
      </c>
      <c r="C4675" t="s">
        <v>969</v>
      </c>
      <c r="AU4675" s="14">
        <v>14</v>
      </c>
      <c r="BF4675" s="14">
        <v>4</v>
      </c>
    </row>
    <row r="4676" spans="1:58" x14ac:dyDescent="0.25">
      <c r="A4676" s="3" t="s">
        <v>1017</v>
      </c>
      <c r="B4676" s="32">
        <v>40793</v>
      </c>
      <c r="C4676" t="s">
        <v>969</v>
      </c>
      <c r="AU4676" s="14">
        <v>15</v>
      </c>
      <c r="BF4676" s="14">
        <v>4.9000000000000004</v>
      </c>
    </row>
    <row r="4677" spans="1:58" x14ac:dyDescent="0.25">
      <c r="A4677" s="3" t="s">
        <v>1017</v>
      </c>
      <c r="B4677" s="32">
        <v>40810</v>
      </c>
      <c r="C4677" t="s">
        <v>969</v>
      </c>
      <c r="AU4677" s="14">
        <v>16</v>
      </c>
      <c r="BF4677" s="14">
        <v>6.1</v>
      </c>
    </row>
    <row r="4678" spans="1:58" x14ac:dyDescent="0.25">
      <c r="A4678" s="3" t="s">
        <v>1017</v>
      </c>
      <c r="B4678" s="32">
        <v>40828</v>
      </c>
      <c r="C4678" t="s">
        <v>969</v>
      </c>
      <c r="AU4678" s="14">
        <v>37</v>
      </c>
      <c r="BF4678" s="14"/>
    </row>
    <row r="4679" spans="1:58" x14ac:dyDescent="0.25">
      <c r="A4679" s="3" t="s">
        <v>1017</v>
      </c>
      <c r="B4679" s="32">
        <v>40836</v>
      </c>
      <c r="C4679" t="s">
        <v>969</v>
      </c>
      <c r="AU4679" s="14">
        <v>57</v>
      </c>
      <c r="BF4679" s="14"/>
    </row>
    <row r="4680" spans="1:58" x14ac:dyDescent="0.25">
      <c r="A4680" s="3" t="s">
        <v>1017</v>
      </c>
      <c r="B4680" s="32">
        <v>40855</v>
      </c>
      <c r="C4680" t="s">
        <v>969</v>
      </c>
      <c r="AU4680" s="14">
        <v>73</v>
      </c>
      <c r="BF4680" s="14"/>
    </row>
    <row r="4681" spans="1:58" x14ac:dyDescent="0.25">
      <c r="A4681" s="3" t="s">
        <v>1018</v>
      </c>
      <c r="B4681" s="32">
        <v>40771</v>
      </c>
      <c r="C4681" t="s">
        <v>970</v>
      </c>
      <c r="AU4681" s="14">
        <v>13</v>
      </c>
      <c r="BF4681" s="14">
        <v>2.7</v>
      </c>
    </row>
    <row r="4682" spans="1:58" x14ac:dyDescent="0.25">
      <c r="A4682" s="3" t="s">
        <v>1018</v>
      </c>
      <c r="B4682" s="32">
        <v>40782</v>
      </c>
      <c r="C4682" t="s">
        <v>970</v>
      </c>
      <c r="AU4682" s="14">
        <v>14</v>
      </c>
      <c r="BF4682" s="14">
        <v>3.5</v>
      </c>
    </row>
    <row r="4683" spans="1:58" x14ac:dyDescent="0.25">
      <c r="A4683" s="3" t="s">
        <v>1018</v>
      </c>
      <c r="B4683" s="32">
        <v>40793</v>
      </c>
      <c r="C4683" t="s">
        <v>970</v>
      </c>
      <c r="AU4683" s="14">
        <v>15</v>
      </c>
      <c r="BF4683" s="14">
        <v>5.3</v>
      </c>
    </row>
    <row r="4684" spans="1:58" x14ac:dyDescent="0.25">
      <c r="A4684" s="3" t="s">
        <v>1018</v>
      </c>
      <c r="B4684" s="32">
        <v>40810</v>
      </c>
      <c r="C4684" t="s">
        <v>970</v>
      </c>
      <c r="AU4684" s="14">
        <v>17</v>
      </c>
      <c r="BF4684" s="14">
        <v>6.6</v>
      </c>
    </row>
    <row r="4685" spans="1:58" x14ac:dyDescent="0.25">
      <c r="A4685" s="3" t="s">
        <v>1018</v>
      </c>
      <c r="B4685" s="32">
        <v>40828</v>
      </c>
      <c r="C4685" t="s">
        <v>970</v>
      </c>
      <c r="AU4685" s="14">
        <v>39</v>
      </c>
      <c r="BF4685" s="14"/>
    </row>
    <row r="4686" spans="1:58" x14ac:dyDescent="0.25">
      <c r="A4686" s="3" t="s">
        <v>1018</v>
      </c>
      <c r="B4686" s="32">
        <v>40836</v>
      </c>
      <c r="C4686" t="s">
        <v>970</v>
      </c>
      <c r="AU4686" s="14">
        <v>61</v>
      </c>
      <c r="BF4686" s="14"/>
    </row>
    <row r="4687" spans="1:58" x14ac:dyDescent="0.25">
      <c r="A4687" s="3" t="s">
        <v>1018</v>
      </c>
      <c r="B4687" s="32">
        <v>40855</v>
      </c>
      <c r="C4687" t="s">
        <v>970</v>
      </c>
      <c r="AU4687" s="14">
        <v>73</v>
      </c>
      <c r="BF4687" s="14"/>
    </row>
    <row r="4688" spans="1:58" x14ac:dyDescent="0.25">
      <c r="A4688" s="3" t="s">
        <v>1019</v>
      </c>
      <c r="B4688" s="32">
        <v>40771</v>
      </c>
      <c r="C4688" t="s">
        <v>971</v>
      </c>
      <c r="AU4688" s="14">
        <v>13</v>
      </c>
      <c r="BF4688" s="14">
        <v>2.7</v>
      </c>
    </row>
    <row r="4689" spans="1:77" x14ac:dyDescent="0.25">
      <c r="A4689" s="3" t="s">
        <v>1019</v>
      </c>
      <c r="B4689" s="32">
        <v>40782</v>
      </c>
      <c r="C4689" t="s">
        <v>971</v>
      </c>
      <c r="AU4689" s="14">
        <v>14</v>
      </c>
      <c r="BF4689" s="14">
        <v>3.8</v>
      </c>
    </row>
    <row r="4690" spans="1:77" x14ac:dyDescent="0.25">
      <c r="A4690" s="3" t="s">
        <v>1019</v>
      </c>
      <c r="B4690" s="32">
        <v>40793</v>
      </c>
      <c r="C4690" t="s">
        <v>971</v>
      </c>
      <c r="AU4690" s="14">
        <v>15</v>
      </c>
      <c r="BF4690" s="14">
        <v>5.0999999999999996</v>
      </c>
    </row>
    <row r="4691" spans="1:77" x14ac:dyDescent="0.25">
      <c r="A4691" s="3" t="s">
        <v>1019</v>
      </c>
      <c r="B4691" s="32">
        <v>40810</v>
      </c>
      <c r="C4691" t="s">
        <v>971</v>
      </c>
      <c r="AU4691" s="14">
        <v>17</v>
      </c>
      <c r="BF4691" s="14">
        <v>6.4</v>
      </c>
    </row>
    <row r="4692" spans="1:77" x14ac:dyDescent="0.25">
      <c r="A4692" s="3" t="s">
        <v>1019</v>
      </c>
      <c r="B4692" s="32">
        <v>40828</v>
      </c>
      <c r="C4692" t="s">
        <v>971</v>
      </c>
      <c r="AU4692" s="14">
        <v>37</v>
      </c>
      <c r="BF4692" s="14"/>
    </row>
    <row r="4693" spans="1:77" x14ac:dyDescent="0.25">
      <c r="A4693" s="3" t="s">
        <v>1019</v>
      </c>
      <c r="B4693" s="32">
        <v>40836</v>
      </c>
      <c r="C4693" t="s">
        <v>971</v>
      </c>
      <c r="AU4693" s="14">
        <v>59</v>
      </c>
      <c r="BF4693" s="14"/>
    </row>
    <row r="4694" spans="1:77" x14ac:dyDescent="0.25">
      <c r="A4694" s="3" t="s">
        <v>1019</v>
      </c>
      <c r="B4694" s="32">
        <v>40855</v>
      </c>
      <c r="C4694" t="s">
        <v>971</v>
      </c>
      <c r="AU4694" s="14">
        <v>73</v>
      </c>
      <c r="BF4694" s="14"/>
    </row>
    <row r="4695" spans="1:77" x14ac:dyDescent="0.25">
      <c r="A4695" s="49" t="s">
        <v>959</v>
      </c>
      <c r="B4695" s="50">
        <v>42284</v>
      </c>
      <c r="C4695" s="51" t="s">
        <v>956</v>
      </c>
      <c r="D4695" s="51"/>
      <c r="E4695" s="51"/>
      <c r="F4695" s="51"/>
      <c r="G4695" s="51"/>
      <c r="H4695" s="51"/>
      <c r="I4695" s="51"/>
      <c r="J4695" s="51"/>
      <c r="K4695" s="51"/>
      <c r="L4695" s="51"/>
      <c r="M4695" s="51"/>
      <c r="N4695" s="51"/>
      <c r="O4695" s="51"/>
      <c r="P4695" s="51"/>
      <c r="Q4695" s="51"/>
      <c r="R4695" s="51"/>
      <c r="S4695" s="51"/>
      <c r="T4695" s="51"/>
      <c r="U4695" s="51"/>
      <c r="V4695" s="51"/>
      <c r="W4695" s="51"/>
      <c r="X4695" s="51"/>
      <c r="Y4695" s="51"/>
      <c r="Z4695" s="51"/>
      <c r="AA4695" s="51"/>
      <c r="AB4695" s="51">
        <v>2</v>
      </c>
      <c r="AC4695" s="51"/>
      <c r="AD4695" s="51"/>
      <c r="AE4695" s="51"/>
      <c r="AF4695" s="51"/>
      <c r="AG4695" s="51"/>
      <c r="AH4695" s="51">
        <v>0</v>
      </c>
      <c r="AI4695" s="51">
        <v>1</v>
      </c>
      <c r="AJ4695" s="51"/>
      <c r="AK4695" s="51"/>
      <c r="AL4695" s="51"/>
      <c r="AM4695" s="51"/>
      <c r="AN4695" s="51"/>
      <c r="AO4695" s="51"/>
      <c r="AP4695" s="51"/>
      <c r="AQ4695" s="51"/>
      <c r="AR4695" s="51"/>
      <c r="AS4695" s="51"/>
      <c r="AT4695" s="51"/>
      <c r="AU4695" s="51"/>
      <c r="AV4695" s="51"/>
      <c r="AW4695" s="51"/>
      <c r="AX4695" s="51"/>
      <c r="AY4695" s="51"/>
      <c r="AZ4695" s="51"/>
      <c r="BA4695" s="51"/>
      <c r="BB4695" s="51"/>
      <c r="BC4695" s="51"/>
      <c r="BD4695" s="51"/>
      <c r="BE4695" s="51"/>
      <c r="BF4695" s="51"/>
      <c r="BG4695" s="51"/>
      <c r="BH4695" s="51"/>
      <c r="BI4695" s="51"/>
      <c r="BJ4695" s="51"/>
      <c r="BK4695" s="51"/>
      <c r="BL4695" s="51"/>
      <c r="BM4695" s="51"/>
      <c r="BN4695" s="51"/>
      <c r="BO4695" s="51"/>
      <c r="BP4695" s="51"/>
      <c r="BQ4695" s="51"/>
      <c r="BR4695" s="51"/>
      <c r="BS4695" s="51"/>
      <c r="BT4695" s="51"/>
      <c r="BU4695" s="51"/>
      <c r="BV4695" s="51"/>
      <c r="BW4695" s="51"/>
      <c r="BX4695" s="51"/>
      <c r="BY4695" s="51"/>
    </row>
    <row r="4696" spans="1:77" x14ac:dyDescent="0.25">
      <c r="A4696" s="49" t="s">
        <v>959</v>
      </c>
      <c r="B4696" s="50">
        <v>42286</v>
      </c>
      <c r="C4696" s="51" t="s">
        <v>956</v>
      </c>
      <c r="D4696" s="51"/>
      <c r="E4696" s="51"/>
      <c r="F4696" s="51"/>
      <c r="G4696" s="51"/>
      <c r="H4696" s="51"/>
      <c r="I4696" s="51"/>
      <c r="J4696" s="51"/>
      <c r="K4696" s="51"/>
      <c r="L4696" s="51"/>
      <c r="M4696" s="51"/>
      <c r="N4696" s="51"/>
      <c r="O4696" s="51"/>
      <c r="P4696" s="51"/>
      <c r="Q4696" s="51"/>
      <c r="R4696" s="51"/>
      <c r="S4696" s="51"/>
      <c r="T4696" s="51"/>
      <c r="U4696" s="51"/>
      <c r="V4696" s="51"/>
      <c r="W4696" s="51"/>
      <c r="X4696" s="51"/>
      <c r="Y4696" s="51"/>
      <c r="Z4696" s="51"/>
      <c r="AA4696" s="51"/>
      <c r="AB4696" s="51"/>
      <c r="AC4696" s="51"/>
      <c r="AD4696" s="51">
        <v>0</v>
      </c>
      <c r="AE4696" s="51"/>
      <c r="AF4696" s="51"/>
      <c r="AG4696" s="51"/>
      <c r="AH4696" s="51"/>
      <c r="AI4696" s="51"/>
      <c r="AJ4696" s="51"/>
      <c r="AK4696" s="51"/>
      <c r="AL4696" s="51"/>
      <c r="AM4696" s="51"/>
      <c r="AN4696" s="51"/>
      <c r="AO4696" s="51"/>
      <c r="AP4696" s="51"/>
      <c r="AQ4696" s="51"/>
      <c r="AR4696" s="51"/>
      <c r="AS4696" s="51"/>
      <c r="AT4696" s="51"/>
      <c r="AU4696" s="51"/>
      <c r="AV4696" s="51"/>
      <c r="AW4696" s="51"/>
      <c r="AX4696" s="51"/>
      <c r="AY4696" s="51"/>
      <c r="AZ4696" s="51"/>
      <c r="BA4696" s="51"/>
      <c r="BB4696" s="51"/>
      <c r="BC4696" s="51"/>
      <c r="BD4696" s="51"/>
      <c r="BE4696" s="51"/>
      <c r="BF4696" s="51"/>
      <c r="BG4696" s="51"/>
      <c r="BH4696" s="51"/>
      <c r="BI4696" s="51"/>
      <c r="BJ4696" s="51"/>
      <c r="BK4696" s="51"/>
      <c r="BL4696" s="51"/>
      <c r="BM4696" s="51"/>
      <c r="BN4696" s="51"/>
      <c r="BO4696" s="51"/>
      <c r="BP4696" s="51"/>
      <c r="BQ4696" s="51"/>
      <c r="BR4696" s="51"/>
      <c r="BS4696" s="51"/>
      <c r="BT4696" s="51"/>
      <c r="BU4696" s="51"/>
      <c r="BV4696" s="51"/>
      <c r="BW4696" s="51"/>
      <c r="BX4696" s="51"/>
      <c r="BY4696" s="51"/>
    </row>
    <row r="4697" spans="1:77" x14ac:dyDescent="0.25">
      <c r="A4697" s="49" t="s">
        <v>959</v>
      </c>
      <c r="B4697" s="50">
        <v>42289</v>
      </c>
      <c r="C4697" s="51" t="s">
        <v>956</v>
      </c>
      <c r="D4697" s="51"/>
      <c r="E4697" s="51"/>
      <c r="F4697" s="51"/>
      <c r="G4697" s="51"/>
      <c r="H4697" s="51"/>
      <c r="I4697" s="51"/>
      <c r="J4697" s="51"/>
      <c r="K4697" s="51"/>
      <c r="L4697" s="51"/>
      <c r="M4697" s="51"/>
      <c r="N4697" s="51"/>
      <c r="O4697" s="51"/>
      <c r="P4697" s="51"/>
      <c r="Q4697" s="51"/>
      <c r="R4697" s="51"/>
      <c r="S4697" s="51"/>
      <c r="T4697" s="51"/>
      <c r="U4697" s="51"/>
      <c r="V4697" s="51"/>
      <c r="W4697" s="51"/>
      <c r="X4697" s="51"/>
      <c r="Y4697" s="51"/>
      <c r="Z4697" s="51"/>
      <c r="AA4697" s="51"/>
      <c r="AB4697" s="51">
        <v>3.35</v>
      </c>
      <c r="AC4697" s="51"/>
      <c r="AD4697" s="51">
        <v>2.7913152990919413E-3</v>
      </c>
      <c r="AE4697" s="51"/>
      <c r="AF4697" s="51"/>
      <c r="AG4697" s="51"/>
      <c r="AH4697" s="51">
        <v>0</v>
      </c>
      <c r="AI4697" s="51">
        <v>2</v>
      </c>
      <c r="AJ4697" s="51"/>
      <c r="AK4697" s="51"/>
      <c r="AL4697" s="51"/>
      <c r="AM4697" s="51"/>
      <c r="AN4697" s="51"/>
      <c r="AO4697" s="51"/>
      <c r="AP4697" s="51"/>
      <c r="AQ4697" s="51"/>
      <c r="AR4697" s="51"/>
      <c r="AS4697" s="51"/>
      <c r="AT4697" s="51"/>
      <c r="AU4697" s="51"/>
      <c r="AV4697" s="51"/>
      <c r="AW4697" s="51"/>
      <c r="AX4697" s="51"/>
      <c r="AY4697" s="51"/>
      <c r="AZ4697" s="51"/>
      <c r="BA4697" s="51"/>
      <c r="BB4697" s="51"/>
      <c r="BC4697" s="51"/>
      <c r="BD4697" s="51"/>
      <c r="BE4697" s="51"/>
      <c r="BF4697" s="51"/>
      <c r="BG4697" s="51"/>
      <c r="BH4697" s="51"/>
      <c r="BI4697" s="51"/>
      <c r="BJ4697" s="51"/>
      <c r="BK4697" s="51"/>
      <c r="BL4697" s="51"/>
      <c r="BM4697" s="51"/>
      <c r="BN4697" s="51"/>
      <c r="BO4697" s="51"/>
      <c r="BP4697" s="51"/>
      <c r="BQ4697" s="51"/>
      <c r="BR4697" s="51"/>
      <c r="BS4697" s="51"/>
      <c r="BT4697" s="51"/>
      <c r="BU4697" s="51"/>
      <c r="BV4697" s="51"/>
      <c r="BW4697" s="51"/>
      <c r="BX4697" s="51"/>
      <c r="BY4697" s="51"/>
    </row>
    <row r="4698" spans="1:77" x14ac:dyDescent="0.25">
      <c r="A4698" s="49" t="s">
        <v>959</v>
      </c>
      <c r="B4698" s="50">
        <v>42291</v>
      </c>
      <c r="C4698" s="51" t="s">
        <v>956</v>
      </c>
      <c r="D4698" s="51"/>
      <c r="E4698" s="51">
        <v>501.4425</v>
      </c>
      <c r="F4698" s="51">
        <v>0.17896875000000001</v>
      </c>
      <c r="G4698" s="51">
        <v>0.25140625</v>
      </c>
      <c r="H4698" s="51">
        <v>0.30069374999999998</v>
      </c>
      <c r="I4698" s="51">
        <v>0.27531250000000002</v>
      </c>
      <c r="J4698" s="51">
        <v>0.27040625000000001</v>
      </c>
      <c r="K4698" s="51">
        <v>0.34392500000000004</v>
      </c>
      <c r="L4698" s="51">
        <v>0.26595000000000002</v>
      </c>
      <c r="M4698" s="51"/>
      <c r="N4698" s="51"/>
      <c r="O4698" s="51"/>
      <c r="P4698" s="51"/>
      <c r="Q4698" s="51"/>
      <c r="R4698" s="51"/>
      <c r="S4698" s="51"/>
      <c r="T4698" s="51"/>
      <c r="U4698" s="51"/>
      <c r="V4698" s="51"/>
      <c r="W4698" s="51"/>
      <c r="X4698" s="51"/>
      <c r="Y4698" s="51"/>
      <c r="Z4698" s="51"/>
      <c r="AA4698" s="51"/>
      <c r="AB4698" s="51"/>
      <c r="AC4698" s="51"/>
      <c r="AD4698" s="51"/>
      <c r="AE4698" s="51"/>
      <c r="AF4698" s="51"/>
      <c r="AG4698" s="51"/>
      <c r="AH4698" s="51"/>
      <c r="AI4698" s="51"/>
      <c r="AJ4698" s="51"/>
      <c r="AK4698" s="51"/>
      <c r="AL4698" s="51"/>
      <c r="AM4698" s="51"/>
      <c r="AN4698" s="51"/>
      <c r="AO4698" s="51"/>
      <c r="AP4698" s="51"/>
      <c r="AQ4698" s="51"/>
      <c r="AR4698" s="51"/>
      <c r="AS4698" s="51"/>
      <c r="AT4698" s="51"/>
      <c r="AU4698" s="51"/>
      <c r="AV4698" s="51"/>
      <c r="AW4698" s="51"/>
      <c r="AX4698" s="51"/>
      <c r="AY4698" s="51"/>
      <c r="AZ4698" s="51"/>
      <c r="BA4698" s="51"/>
      <c r="BB4698" s="51"/>
      <c r="BC4698" s="51"/>
      <c r="BD4698" s="51"/>
      <c r="BE4698" s="51"/>
      <c r="BF4698" s="51"/>
      <c r="BG4698" s="51"/>
      <c r="BH4698" s="51"/>
      <c r="BI4698" s="51"/>
      <c r="BJ4698" s="51"/>
      <c r="BK4698" s="51"/>
      <c r="BL4698" s="51"/>
      <c r="BM4698" s="51"/>
      <c r="BN4698" s="51"/>
      <c r="BO4698" s="51"/>
      <c r="BP4698" s="51"/>
      <c r="BQ4698" s="51"/>
      <c r="BR4698" s="51"/>
      <c r="BS4698" s="51"/>
      <c r="BT4698" s="51"/>
      <c r="BU4698" s="51"/>
      <c r="BV4698" s="51"/>
      <c r="BW4698" s="51"/>
      <c r="BX4698" s="51"/>
      <c r="BY4698" s="51"/>
    </row>
    <row r="4699" spans="1:77" x14ac:dyDescent="0.25">
      <c r="A4699" s="49" t="s">
        <v>959</v>
      </c>
      <c r="B4699" s="50">
        <v>42292</v>
      </c>
      <c r="C4699" s="51" t="s">
        <v>956</v>
      </c>
      <c r="D4699" s="51"/>
      <c r="E4699" s="51">
        <v>500.59406249999995</v>
      </c>
      <c r="F4699" s="51">
        <v>0.17385624999999999</v>
      </c>
      <c r="G4699" s="51">
        <v>0.24987500000000001</v>
      </c>
      <c r="H4699" s="51">
        <v>0.30059999999999998</v>
      </c>
      <c r="I4699" s="51">
        <v>0.27553124999999995</v>
      </c>
      <c r="J4699" s="51">
        <v>0.27058749999999998</v>
      </c>
      <c r="K4699" s="51">
        <v>0.34396875000000005</v>
      </c>
      <c r="L4699" s="51">
        <v>0.26609375000000002</v>
      </c>
      <c r="M4699" s="51"/>
      <c r="N4699" s="51"/>
      <c r="O4699" s="51"/>
      <c r="P4699" s="51"/>
      <c r="Q4699" s="51"/>
      <c r="R4699" s="51"/>
      <c r="S4699" s="51"/>
      <c r="T4699" s="51"/>
      <c r="U4699" s="51"/>
      <c r="V4699" s="51"/>
      <c r="W4699" s="51"/>
      <c r="X4699" s="51"/>
      <c r="Y4699" s="51"/>
      <c r="Z4699" s="51"/>
      <c r="AA4699" s="51"/>
      <c r="AB4699" s="51"/>
      <c r="AC4699" s="51">
        <v>0.11463964334801467</v>
      </c>
      <c r="AD4699" s="51">
        <v>3.7658653049432292E-2</v>
      </c>
      <c r="AE4699" s="51"/>
      <c r="AF4699" s="51"/>
      <c r="AG4699" s="51"/>
      <c r="AH4699" s="51"/>
      <c r="AI4699" s="51"/>
      <c r="AJ4699" s="51"/>
      <c r="AK4699" s="51"/>
      <c r="AL4699" s="51"/>
      <c r="AM4699" s="51"/>
      <c r="AN4699" s="51"/>
      <c r="AO4699" s="51"/>
      <c r="AP4699" s="51"/>
      <c r="AQ4699" s="51"/>
      <c r="AR4699" s="51"/>
      <c r="AS4699" s="51"/>
      <c r="AT4699" s="51"/>
      <c r="AU4699" s="51"/>
      <c r="AV4699" s="51"/>
      <c r="AW4699" s="51"/>
      <c r="AX4699" s="51"/>
      <c r="AY4699" s="51"/>
      <c r="AZ4699" s="51"/>
      <c r="BA4699" s="51"/>
      <c r="BB4699" s="51"/>
      <c r="BC4699" s="51"/>
      <c r="BD4699" s="51"/>
      <c r="BE4699" s="51"/>
      <c r="BF4699" s="51"/>
      <c r="BG4699" s="51"/>
      <c r="BH4699" s="51"/>
      <c r="BI4699" s="51"/>
      <c r="BJ4699" s="51"/>
      <c r="BK4699" s="51"/>
      <c r="BL4699" s="51"/>
      <c r="BM4699" s="51"/>
      <c r="BN4699" s="51"/>
      <c r="BO4699" s="51"/>
      <c r="BP4699" s="51"/>
      <c r="BQ4699" s="51"/>
      <c r="BR4699" s="51"/>
      <c r="BS4699" s="51"/>
      <c r="BT4699" s="51"/>
      <c r="BU4699" s="51"/>
      <c r="BV4699" s="51"/>
      <c r="BW4699" s="51"/>
      <c r="BX4699" s="51"/>
      <c r="BY4699" s="51"/>
    </row>
    <row r="4700" spans="1:77" x14ac:dyDescent="0.25">
      <c r="A4700" s="49" t="s">
        <v>959</v>
      </c>
      <c r="B4700" s="50">
        <v>42293</v>
      </c>
      <c r="C4700" s="51" t="s">
        <v>956</v>
      </c>
      <c r="D4700" s="51"/>
      <c r="E4700" s="51">
        <v>499.96781250000009</v>
      </c>
      <c r="F4700" s="51">
        <v>0.1690875</v>
      </c>
      <c r="G4700" s="51">
        <v>0.24856875</v>
      </c>
      <c r="H4700" s="51">
        <v>0.30078749999999999</v>
      </c>
      <c r="I4700" s="51">
        <v>0.27584375</v>
      </c>
      <c r="J4700" s="51">
        <v>0.27078750000000001</v>
      </c>
      <c r="K4700" s="51">
        <v>0.34409999999999996</v>
      </c>
      <c r="L4700" s="51">
        <v>0.26621250000000002</v>
      </c>
      <c r="M4700" s="51"/>
      <c r="N4700" s="51"/>
      <c r="O4700" s="51"/>
      <c r="P4700" s="51"/>
      <c r="Q4700" s="51"/>
      <c r="R4700" s="51"/>
      <c r="S4700" s="51"/>
      <c r="T4700" s="51"/>
      <c r="U4700" s="51"/>
      <c r="V4700" s="51"/>
      <c r="W4700" s="51"/>
      <c r="X4700" s="51"/>
      <c r="Y4700" s="51"/>
      <c r="Z4700" s="51"/>
      <c r="AA4700" s="51"/>
      <c r="AB4700" s="51"/>
      <c r="AC4700" s="51"/>
      <c r="AD4700" s="51"/>
      <c r="AE4700" s="51"/>
      <c r="AF4700" s="51"/>
      <c r="AG4700" s="51"/>
      <c r="AH4700" s="51"/>
      <c r="AI4700" s="51"/>
      <c r="AJ4700" s="51"/>
      <c r="AK4700" s="51"/>
      <c r="AL4700" s="51"/>
      <c r="AM4700" s="51"/>
      <c r="AN4700" s="51"/>
      <c r="AO4700" s="51"/>
      <c r="AP4700" s="51"/>
      <c r="AQ4700" s="51"/>
      <c r="AR4700" s="51"/>
      <c r="AS4700" s="51"/>
      <c r="AT4700" s="51"/>
      <c r="AU4700" s="51"/>
      <c r="AV4700" s="51"/>
      <c r="AW4700" s="51"/>
      <c r="AX4700" s="51"/>
      <c r="AY4700" s="51"/>
      <c r="AZ4700" s="51"/>
      <c r="BA4700" s="51"/>
      <c r="BB4700" s="51"/>
      <c r="BC4700" s="51"/>
      <c r="BD4700" s="51"/>
      <c r="BE4700" s="51"/>
      <c r="BF4700" s="51"/>
      <c r="BG4700" s="51"/>
      <c r="BH4700" s="51"/>
      <c r="BI4700" s="51"/>
      <c r="BJ4700" s="51"/>
      <c r="BK4700" s="51"/>
      <c r="BL4700" s="51"/>
      <c r="BM4700" s="51"/>
      <c r="BN4700" s="51"/>
      <c r="BO4700" s="51"/>
      <c r="BP4700" s="51"/>
      <c r="BQ4700" s="51"/>
      <c r="BR4700" s="51"/>
      <c r="BS4700" s="51"/>
      <c r="BT4700" s="51"/>
      <c r="BU4700" s="51"/>
      <c r="BV4700" s="51"/>
      <c r="BW4700" s="51"/>
      <c r="BX4700" s="51"/>
      <c r="BY4700" s="51"/>
    </row>
    <row r="4701" spans="1:77" x14ac:dyDescent="0.25">
      <c r="A4701" s="49" t="s">
        <v>959</v>
      </c>
      <c r="B4701" s="50">
        <v>42294</v>
      </c>
      <c r="C4701" s="51" t="s">
        <v>956</v>
      </c>
      <c r="D4701" s="51"/>
      <c r="E4701" s="51">
        <v>499.29703125000003</v>
      </c>
      <c r="F4701" s="51">
        <v>0.164765625</v>
      </c>
      <c r="G4701" s="51">
        <v>0.24638125000000002</v>
      </c>
      <c r="H4701" s="51">
        <v>0.30091250000000003</v>
      </c>
      <c r="I4701" s="51">
        <v>0.27638125000000002</v>
      </c>
      <c r="J4701" s="51">
        <v>0.27094374999999998</v>
      </c>
      <c r="K4701" s="51">
        <v>0.34426249999999997</v>
      </c>
      <c r="L4701" s="51">
        <v>0.26624999999999999</v>
      </c>
      <c r="M4701" s="51"/>
      <c r="N4701" s="51"/>
      <c r="O4701" s="51"/>
      <c r="P4701" s="51"/>
      <c r="Q4701" s="51"/>
      <c r="R4701" s="51"/>
      <c r="S4701" s="51"/>
      <c r="T4701" s="51"/>
      <c r="U4701" s="51"/>
      <c r="V4701" s="51"/>
      <c r="W4701" s="51"/>
      <c r="X4701" s="51"/>
      <c r="Y4701" s="51"/>
      <c r="Z4701" s="51"/>
      <c r="AA4701" s="51"/>
      <c r="AB4701" s="51"/>
      <c r="AC4701" s="51"/>
      <c r="AD4701" s="51"/>
      <c r="AE4701" s="51"/>
      <c r="AF4701" s="51"/>
      <c r="AG4701" s="51"/>
      <c r="AH4701" s="51"/>
      <c r="AI4701" s="51"/>
      <c r="AJ4701" s="51"/>
      <c r="AK4701" s="51"/>
      <c r="AL4701" s="51"/>
      <c r="AM4701" s="51"/>
      <c r="AN4701" s="51"/>
      <c r="AO4701" s="51"/>
      <c r="AP4701" s="51"/>
      <c r="AQ4701" s="51"/>
      <c r="AR4701" s="51"/>
      <c r="AS4701" s="51"/>
      <c r="AT4701" s="51"/>
      <c r="AU4701" s="51"/>
      <c r="AV4701" s="51"/>
      <c r="AW4701" s="51"/>
      <c r="AX4701" s="51"/>
      <c r="AY4701" s="51"/>
      <c r="AZ4701" s="51"/>
      <c r="BA4701" s="51"/>
      <c r="BB4701" s="51"/>
      <c r="BC4701" s="51"/>
      <c r="BD4701" s="51"/>
      <c r="BE4701" s="51"/>
      <c r="BF4701" s="51"/>
      <c r="BG4701" s="51"/>
      <c r="BH4701" s="51"/>
      <c r="BI4701" s="51"/>
      <c r="BJ4701" s="51"/>
      <c r="BK4701" s="51"/>
      <c r="BL4701" s="51"/>
      <c r="BM4701" s="51"/>
      <c r="BN4701" s="51"/>
      <c r="BO4701" s="51"/>
      <c r="BP4701" s="51"/>
      <c r="BQ4701" s="51"/>
      <c r="BR4701" s="51"/>
      <c r="BS4701" s="51"/>
      <c r="BT4701" s="51"/>
      <c r="BU4701" s="51"/>
      <c r="BV4701" s="51"/>
      <c r="BW4701" s="51"/>
      <c r="BX4701" s="51"/>
      <c r="BY4701" s="51"/>
    </row>
    <row r="4702" spans="1:77" x14ac:dyDescent="0.25">
      <c r="A4702" s="49" t="s">
        <v>959</v>
      </c>
      <c r="B4702" s="50">
        <v>42295</v>
      </c>
      <c r="C4702" s="51" t="s">
        <v>956</v>
      </c>
      <c r="D4702" s="51"/>
      <c r="E4702" s="51">
        <v>498.26343750000001</v>
      </c>
      <c r="F4702" s="51">
        <v>0.15938750000000002</v>
      </c>
      <c r="G4702" s="51">
        <v>0.24446875000000001</v>
      </c>
      <c r="H4702" s="51">
        <v>0.30046875000000006</v>
      </c>
      <c r="I4702" s="51">
        <v>0.27661875000000002</v>
      </c>
      <c r="J4702" s="51">
        <v>0.27108749999999998</v>
      </c>
      <c r="K4702" s="51">
        <v>0.34434375</v>
      </c>
      <c r="L4702" s="51">
        <v>0.26643125000000001</v>
      </c>
      <c r="M4702" s="51"/>
      <c r="N4702" s="51"/>
      <c r="O4702" s="51"/>
      <c r="P4702" s="51"/>
      <c r="Q4702" s="51"/>
      <c r="R4702" s="51"/>
      <c r="S4702" s="51"/>
      <c r="T4702" s="51"/>
      <c r="U4702" s="51"/>
      <c r="V4702" s="51"/>
      <c r="W4702" s="51"/>
      <c r="X4702" s="51"/>
      <c r="Y4702" s="51"/>
      <c r="Z4702" s="51"/>
      <c r="AA4702" s="51"/>
      <c r="AB4702" s="51"/>
      <c r="AC4702" s="51"/>
      <c r="AD4702" s="51"/>
      <c r="AE4702" s="51"/>
      <c r="AF4702" s="51"/>
      <c r="AG4702" s="51"/>
      <c r="AH4702" s="51"/>
      <c r="AI4702" s="51"/>
      <c r="AJ4702" s="51"/>
      <c r="AK4702" s="51"/>
      <c r="AL4702" s="51"/>
      <c r="AM4702" s="51"/>
      <c r="AN4702" s="51"/>
      <c r="AO4702" s="51"/>
      <c r="AP4702" s="51"/>
      <c r="AQ4702" s="51"/>
      <c r="AR4702" s="51"/>
      <c r="AS4702" s="51"/>
      <c r="AT4702" s="51"/>
      <c r="AU4702" s="51"/>
      <c r="AV4702" s="51"/>
      <c r="AW4702" s="51"/>
      <c r="AX4702" s="51"/>
      <c r="AY4702" s="51"/>
      <c r="AZ4702" s="51"/>
      <c r="BA4702" s="51"/>
      <c r="BB4702" s="51"/>
      <c r="BC4702" s="51"/>
      <c r="BD4702" s="51"/>
      <c r="BE4702" s="51"/>
      <c r="BF4702" s="51"/>
      <c r="BG4702" s="51"/>
      <c r="BH4702" s="51"/>
      <c r="BI4702" s="51"/>
      <c r="BJ4702" s="51"/>
      <c r="BK4702" s="51"/>
      <c r="BL4702" s="51"/>
      <c r="BM4702" s="51"/>
      <c r="BN4702" s="51"/>
      <c r="BO4702" s="51"/>
      <c r="BP4702" s="51"/>
      <c r="BQ4702" s="51"/>
      <c r="BR4702" s="51"/>
      <c r="BS4702" s="51"/>
      <c r="BT4702" s="51"/>
      <c r="BU4702" s="51"/>
      <c r="BV4702" s="51"/>
      <c r="BW4702" s="51"/>
      <c r="BX4702" s="51"/>
      <c r="BY4702" s="51"/>
    </row>
    <row r="4703" spans="1:77" x14ac:dyDescent="0.25">
      <c r="A4703" s="49" t="s">
        <v>959</v>
      </c>
      <c r="B4703" s="50">
        <v>42296</v>
      </c>
      <c r="C4703" s="51" t="s">
        <v>956</v>
      </c>
      <c r="D4703" s="51"/>
      <c r="E4703" s="51">
        <v>497.31140624999995</v>
      </c>
      <c r="F4703" s="51">
        <v>0.15457812499999998</v>
      </c>
      <c r="G4703" s="51">
        <v>0.24164375000000002</v>
      </c>
      <c r="H4703" s="51">
        <v>0.30019374999999998</v>
      </c>
      <c r="I4703" s="51">
        <v>0.27710625</v>
      </c>
      <c r="J4703" s="51">
        <v>0.27134999999999998</v>
      </c>
      <c r="K4703" s="51">
        <v>0.3444625</v>
      </c>
      <c r="L4703" s="51">
        <v>0.26648125</v>
      </c>
      <c r="M4703" s="51"/>
      <c r="N4703" s="51"/>
      <c r="O4703" s="51"/>
      <c r="P4703" s="51"/>
      <c r="Q4703" s="51"/>
      <c r="R4703" s="51"/>
      <c r="S4703" s="51"/>
      <c r="T4703" s="51"/>
      <c r="U4703" s="51"/>
      <c r="V4703" s="51"/>
      <c r="W4703" s="51"/>
      <c r="X4703" s="51"/>
      <c r="Y4703" s="51"/>
      <c r="Z4703" s="51"/>
      <c r="AA4703" s="51"/>
      <c r="AB4703" s="51"/>
      <c r="AC4703" s="51"/>
      <c r="AD4703" s="51"/>
      <c r="AE4703" s="51"/>
      <c r="AF4703" s="51"/>
      <c r="AG4703" s="51"/>
      <c r="AH4703" s="51"/>
      <c r="AI4703" s="51"/>
      <c r="AJ4703" s="51"/>
      <c r="AK4703" s="51"/>
      <c r="AL4703" s="51"/>
      <c r="AM4703" s="51"/>
      <c r="AN4703" s="51"/>
      <c r="AO4703" s="51"/>
      <c r="AP4703" s="51"/>
      <c r="AQ4703" s="51"/>
      <c r="AR4703" s="51"/>
      <c r="AS4703" s="51"/>
      <c r="AT4703" s="51"/>
      <c r="AU4703" s="51"/>
      <c r="AV4703" s="51"/>
      <c r="AW4703" s="51"/>
      <c r="AX4703" s="51"/>
      <c r="AY4703" s="51"/>
      <c r="AZ4703" s="51"/>
      <c r="BA4703" s="51"/>
      <c r="BB4703" s="51"/>
      <c r="BC4703" s="51"/>
      <c r="BD4703" s="51"/>
      <c r="BE4703" s="51"/>
      <c r="BF4703" s="51"/>
      <c r="BG4703" s="51"/>
      <c r="BH4703" s="51"/>
      <c r="BI4703" s="51"/>
      <c r="BJ4703" s="51"/>
      <c r="BK4703" s="51"/>
      <c r="BL4703" s="51"/>
      <c r="BM4703" s="51"/>
      <c r="BN4703" s="51"/>
      <c r="BO4703" s="51"/>
      <c r="BP4703" s="51"/>
      <c r="BQ4703" s="51"/>
      <c r="BR4703" s="51"/>
      <c r="BS4703" s="51"/>
      <c r="BT4703" s="51"/>
      <c r="BU4703" s="51"/>
      <c r="BV4703" s="51"/>
      <c r="BW4703" s="51"/>
      <c r="BX4703" s="51"/>
      <c r="BY4703" s="51"/>
    </row>
    <row r="4704" spans="1:77" x14ac:dyDescent="0.25">
      <c r="A4704" s="49" t="s">
        <v>959</v>
      </c>
      <c r="B4704" s="50">
        <v>42297</v>
      </c>
      <c r="C4704" s="51" t="s">
        <v>956</v>
      </c>
      <c r="D4704" s="51"/>
      <c r="E4704" s="51">
        <v>496.12546874999998</v>
      </c>
      <c r="F4704" s="51">
        <v>0.14992187499999998</v>
      </c>
      <c r="G4704" s="51">
        <v>0.23864375000000002</v>
      </c>
      <c r="H4704" s="51">
        <v>0.29928125</v>
      </c>
      <c r="I4704" s="51">
        <v>0.27739374999999999</v>
      </c>
      <c r="J4704" s="51">
        <v>0.27155000000000001</v>
      </c>
      <c r="K4704" s="51">
        <v>0.34461875000000003</v>
      </c>
      <c r="L4704" s="51">
        <v>0.266625</v>
      </c>
      <c r="M4704" s="51"/>
      <c r="N4704" s="51"/>
      <c r="O4704" s="51"/>
      <c r="P4704" s="51"/>
      <c r="Q4704" s="51"/>
      <c r="R4704" s="51"/>
      <c r="S4704" s="51"/>
      <c r="T4704" s="51"/>
      <c r="U4704" s="51"/>
      <c r="V4704" s="51"/>
      <c r="W4704" s="51"/>
      <c r="X4704" s="51"/>
      <c r="Y4704" s="51"/>
      <c r="Z4704" s="51"/>
      <c r="AA4704" s="51"/>
      <c r="AB4704" s="51">
        <v>4.8</v>
      </c>
      <c r="AC4704" s="51">
        <v>0.14794912173015881</v>
      </c>
      <c r="AD4704" s="51">
        <v>7.7223752059420364E-2</v>
      </c>
      <c r="AE4704" s="51"/>
      <c r="AF4704" s="51"/>
      <c r="AG4704" s="51"/>
      <c r="AH4704" s="51">
        <v>0</v>
      </c>
      <c r="AI4704" s="51">
        <v>3.2</v>
      </c>
      <c r="AJ4704" s="51"/>
      <c r="AK4704" s="51"/>
      <c r="AL4704" s="51"/>
      <c r="AM4704" s="51"/>
      <c r="AN4704" s="51"/>
      <c r="AO4704" s="51"/>
      <c r="AP4704" s="51"/>
      <c r="AQ4704" s="51"/>
      <c r="AR4704" s="51"/>
      <c r="AS4704" s="51"/>
      <c r="AT4704" s="51"/>
      <c r="AU4704" s="51"/>
      <c r="AV4704" s="51"/>
      <c r="AW4704" s="51"/>
      <c r="AX4704" s="51"/>
      <c r="AY4704" s="51"/>
      <c r="AZ4704" s="51"/>
      <c r="BA4704" s="51"/>
      <c r="BB4704" s="51"/>
      <c r="BC4704" s="51"/>
      <c r="BD4704" s="51"/>
      <c r="BE4704" s="51"/>
      <c r="BF4704" s="51"/>
      <c r="BG4704" s="51"/>
      <c r="BH4704" s="51"/>
      <c r="BI4704" s="51"/>
      <c r="BJ4704" s="51"/>
      <c r="BK4704" s="51"/>
      <c r="BL4704" s="51"/>
      <c r="BM4704" s="51"/>
      <c r="BN4704" s="51"/>
      <c r="BO4704" s="51"/>
      <c r="BP4704" s="51"/>
      <c r="BQ4704" s="51"/>
      <c r="BR4704" s="51"/>
      <c r="BS4704" s="51"/>
      <c r="BT4704" s="51"/>
      <c r="BU4704" s="51"/>
      <c r="BV4704" s="51"/>
      <c r="BW4704" s="51"/>
      <c r="BX4704" s="51"/>
      <c r="BY4704" s="51"/>
    </row>
    <row r="4705" spans="1:77" x14ac:dyDescent="0.25">
      <c r="A4705" s="49" t="s">
        <v>959</v>
      </c>
      <c r="B4705" s="50">
        <v>42298</v>
      </c>
      <c r="C4705" s="51" t="s">
        <v>956</v>
      </c>
      <c r="D4705" s="51"/>
      <c r="E4705" s="51">
        <v>494.86218750000006</v>
      </c>
      <c r="F4705" s="51">
        <v>0.14481250000000001</v>
      </c>
      <c r="G4705" s="51">
        <v>0.23509374999999999</v>
      </c>
      <c r="H4705" s="51">
        <v>0.29864374999999999</v>
      </c>
      <c r="I4705" s="51">
        <v>0.27765000000000001</v>
      </c>
      <c r="J4705" s="51">
        <v>0.27181250000000001</v>
      </c>
      <c r="K4705" s="51">
        <v>0.34478750000000002</v>
      </c>
      <c r="L4705" s="51">
        <v>0.26669375000000001</v>
      </c>
      <c r="M4705" s="51"/>
      <c r="N4705" s="51"/>
      <c r="O4705" s="51"/>
      <c r="P4705" s="51"/>
      <c r="Q4705" s="51"/>
      <c r="R4705" s="51"/>
      <c r="S4705" s="51"/>
      <c r="T4705" s="51"/>
      <c r="U4705" s="51"/>
      <c r="V4705" s="51"/>
      <c r="W4705" s="51"/>
      <c r="X4705" s="51"/>
      <c r="Y4705" s="51"/>
      <c r="Z4705" s="51"/>
      <c r="AA4705" s="51"/>
      <c r="AB4705" s="51"/>
      <c r="AC4705" s="51"/>
      <c r="AD4705" s="51"/>
      <c r="AE4705" s="51"/>
      <c r="AF4705" s="51"/>
      <c r="AG4705" s="51"/>
      <c r="AH4705" s="51"/>
      <c r="AI4705" s="51"/>
      <c r="AJ4705" s="51"/>
      <c r="AK4705" s="51"/>
      <c r="AL4705" s="51"/>
      <c r="AM4705" s="51"/>
      <c r="AN4705" s="51"/>
      <c r="AO4705" s="51"/>
      <c r="AP4705" s="51"/>
      <c r="AQ4705" s="51"/>
      <c r="AR4705" s="51"/>
      <c r="AS4705" s="51"/>
      <c r="AT4705" s="51"/>
      <c r="AU4705" s="51"/>
      <c r="AV4705" s="51"/>
      <c r="AW4705" s="51"/>
      <c r="AX4705" s="51"/>
      <c r="AY4705" s="51"/>
      <c r="AZ4705" s="51"/>
      <c r="BA4705" s="51"/>
      <c r="BB4705" s="51"/>
      <c r="BC4705" s="51"/>
      <c r="BD4705" s="51"/>
      <c r="BE4705" s="51"/>
      <c r="BF4705" s="51"/>
      <c r="BG4705" s="51"/>
      <c r="BH4705" s="51"/>
      <c r="BI4705" s="51"/>
      <c r="BJ4705" s="51"/>
      <c r="BK4705" s="51"/>
      <c r="BL4705" s="51"/>
      <c r="BM4705" s="51"/>
      <c r="BN4705" s="51"/>
      <c r="BO4705" s="51"/>
      <c r="BP4705" s="51"/>
      <c r="BQ4705" s="51"/>
      <c r="BR4705" s="51"/>
      <c r="BS4705" s="51"/>
      <c r="BT4705" s="51"/>
      <c r="BU4705" s="51"/>
      <c r="BV4705" s="51"/>
      <c r="BW4705" s="51"/>
      <c r="BX4705" s="51"/>
      <c r="BY4705" s="51"/>
    </row>
    <row r="4706" spans="1:77" x14ac:dyDescent="0.25">
      <c r="A4706" s="49" t="s">
        <v>959</v>
      </c>
      <c r="B4706" s="50">
        <v>42299</v>
      </c>
      <c r="C4706" s="51" t="s">
        <v>956</v>
      </c>
      <c r="D4706" s="51"/>
      <c r="E4706" s="51">
        <v>493.67578125</v>
      </c>
      <c r="F4706" s="51">
        <v>0.14033437500000001</v>
      </c>
      <c r="G4706" s="51">
        <v>0.23142499999999999</v>
      </c>
      <c r="H4706" s="51">
        <v>0.29808750000000006</v>
      </c>
      <c r="I4706" s="51">
        <v>0.27798125000000001</v>
      </c>
      <c r="J4706" s="51">
        <v>0.27199374999999998</v>
      </c>
      <c r="K4706" s="51">
        <v>0.34481875000000006</v>
      </c>
      <c r="L4706" s="51">
        <v>0.26682499999999998</v>
      </c>
      <c r="M4706" s="51"/>
      <c r="N4706" s="51"/>
      <c r="O4706" s="51"/>
      <c r="P4706" s="51"/>
      <c r="Q4706" s="51"/>
      <c r="R4706" s="51"/>
      <c r="S4706" s="51"/>
      <c r="T4706" s="51"/>
      <c r="U4706" s="51"/>
      <c r="V4706" s="51"/>
      <c r="W4706" s="51"/>
      <c r="X4706" s="51"/>
      <c r="Y4706" s="51"/>
      <c r="Z4706" s="51"/>
      <c r="AA4706" s="51"/>
      <c r="AB4706" s="51"/>
      <c r="AC4706" s="51"/>
      <c r="AD4706" s="51">
        <v>0.17990457231721774</v>
      </c>
      <c r="AE4706" s="51"/>
      <c r="AF4706" s="51"/>
      <c r="AG4706" s="51"/>
      <c r="AH4706" s="51"/>
      <c r="AI4706" s="51"/>
      <c r="AJ4706" s="51"/>
      <c r="AK4706" s="51"/>
      <c r="AL4706" s="51"/>
      <c r="AM4706" s="51"/>
      <c r="AN4706" s="51"/>
      <c r="AO4706" s="51"/>
      <c r="AP4706" s="51"/>
      <c r="AQ4706" s="51"/>
      <c r="AR4706" s="51"/>
      <c r="AS4706" s="51"/>
      <c r="AT4706" s="51"/>
      <c r="AU4706" s="51"/>
      <c r="AV4706" s="51"/>
      <c r="AW4706" s="51"/>
      <c r="AX4706" s="51"/>
      <c r="AY4706" s="51"/>
      <c r="AZ4706" s="51"/>
      <c r="BA4706" s="51"/>
      <c r="BB4706" s="51"/>
      <c r="BC4706" s="51"/>
      <c r="BD4706" s="51"/>
      <c r="BE4706" s="51"/>
      <c r="BF4706" s="51"/>
      <c r="BG4706" s="51"/>
      <c r="BH4706" s="51"/>
      <c r="BI4706" s="51"/>
      <c r="BJ4706" s="51"/>
      <c r="BK4706" s="51"/>
      <c r="BL4706" s="51"/>
      <c r="BM4706" s="51"/>
      <c r="BN4706" s="51"/>
      <c r="BO4706" s="51"/>
      <c r="BP4706" s="51"/>
      <c r="BQ4706" s="51"/>
      <c r="BR4706" s="51"/>
      <c r="BS4706" s="51"/>
      <c r="BT4706" s="51"/>
      <c r="BU4706" s="51"/>
      <c r="BV4706" s="51"/>
      <c r="BW4706" s="51"/>
      <c r="BX4706" s="51"/>
      <c r="BY4706" s="51"/>
    </row>
    <row r="4707" spans="1:77" x14ac:dyDescent="0.25">
      <c r="A4707" s="49" t="s">
        <v>959</v>
      </c>
      <c r="B4707" s="50">
        <v>42300</v>
      </c>
      <c r="C4707" s="51" t="s">
        <v>956</v>
      </c>
      <c r="D4707" s="51"/>
      <c r="E4707" s="51">
        <v>492.64359374999998</v>
      </c>
      <c r="F4707" s="51">
        <v>0.13763437499999998</v>
      </c>
      <c r="G4707" s="51">
        <v>0.22804374999999999</v>
      </c>
      <c r="H4707" s="51">
        <v>0.29701875</v>
      </c>
      <c r="I4707" s="51">
        <v>0.27821875000000001</v>
      </c>
      <c r="J4707" s="51">
        <v>0.27215625000000004</v>
      </c>
      <c r="K4707" s="51">
        <v>0.3449875</v>
      </c>
      <c r="L4707" s="51">
        <v>0.26692499999999997</v>
      </c>
      <c r="M4707" s="51"/>
      <c r="N4707" s="51"/>
      <c r="O4707" s="51"/>
      <c r="P4707" s="51"/>
      <c r="Q4707" s="51"/>
      <c r="R4707" s="51"/>
      <c r="S4707" s="51"/>
      <c r="T4707" s="51"/>
      <c r="U4707" s="51"/>
      <c r="V4707" s="51"/>
      <c r="W4707" s="51"/>
      <c r="X4707" s="51"/>
      <c r="Y4707" s="51"/>
      <c r="Z4707" s="51"/>
      <c r="AA4707" s="51"/>
      <c r="AB4707" s="51"/>
      <c r="AC4707" s="51"/>
      <c r="AD4707" s="51"/>
      <c r="AE4707" s="51"/>
      <c r="AF4707" s="51"/>
      <c r="AG4707" s="51"/>
      <c r="AH4707" s="51"/>
      <c r="AI4707" s="51"/>
      <c r="AJ4707" s="51"/>
      <c r="AK4707" s="51"/>
      <c r="AL4707" s="51"/>
      <c r="AM4707" s="51"/>
      <c r="AN4707" s="51"/>
      <c r="AO4707" s="51"/>
      <c r="AP4707" s="51"/>
      <c r="AQ4707" s="51"/>
      <c r="AR4707" s="51"/>
      <c r="AS4707" s="51"/>
      <c r="AT4707" s="51"/>
      <c r="AU4707" s="51"/>
      <c r="AV4707" s="51"/>
      <c r="AW4707" s="51"/>
      <c r="AX4707" s="51"/>
      <c r="AY4707" s="51"/>
      <c r="AZ4707" s="51"/>
      <c r="BA4707" s="51"/>
      <c r="BB4707" s="51"/>
      <c r="BC4707" s="51"/>
      <c r="BD4707" s="51"/>
      <c r="BE4707" s="51"/>
      <c r="BF4707" s="51"/>
      <c r="BG4707" s="51"/>
      <c r="BH4707" s="51"/>
      <c r="BI4707" s="51"/>
      <c r="BJ4707" s="51"/>
      <c r="BK4707" s="51"/>
      <c r="BL4707" s="51"/>
      <c r="BM4707" s="51"/>
      <c r="BN4707" s="51"/>
      <c r="BO4707" s="51"/>
      <c r="BP4707" s="51"/>
      <c r="BQ4707" s="51"/>
      <c r="BR4707" s="51"/>
      <c r="BS4707" s="51"/>
      <c r="BT4707" s="51"/>
      <c r="BU4707" s="51"/>
      <c r="BV4707" s="51"/>
      <c r="BW4707" s="51"/>
      <c r="BX4707" s="51"/>
      <c r="BY4707" s="51"/>
    </row>
    <row r="4708" spans="1:77" x14ac:dyDescent="0.25">
      <c r="A4708" s="49" t="s">
        <v>959</v>
      </c>
      <c r="B4708" s="50">
        <v>42301</v>
      </c>
      <c r="C4708" s="51" t="s">
        <v>956</v>
      </c>
      <c r="D4708" s="51"/>
      <c r="E4708" s="51">
        <v>491.34234374999994</v>
      </c>
      <c r="F4708" s="51">
        <v>0.13422812499999998</v>
      </c>
      <c r="G4708" s="51">
        <v>0.22415000000000002</v>
      </c>
      <c r="H4708" s="51">
        <v>0.29591250000000002</v>
      </c>
      <c r="I4708" s="51">
        <v>0.27826249999999997</v>
      </c>
      <c r="J4708" s="51">
        <v>0.27236250000000001</v>
      </c>
      <c r="K4708" s="51">
        <v>0.34511249999999999</v>
      </c>
      <c r="L4708" s="51">
        <v>0.26696874999999998</v>
      </c>
      <c r="M4708" s="51"/>
      <c r="N4708" s="51"/>
      <c r="O4708" s="51"/>
      <c r="P4708" s="51"/>
      <c r="Q4708" s="51"/>
      <c r="R4708" s="51"/>
      <c r="S4708" s="51"/>
      <c r="T4708" s="51"/>
      <c r="U4708" s="51"/>
      <c r="V4708" s="51"/>
      <c r="W4708" s="51"/>
      <c r="X4708" s="51"/>
      <c r="Y4708" s="51"/>
      <c r="Z4708" s="51"/>
      <c r="AA4708" s="51"/>
      <c r="AB4708" s="51"/>
      <c r="AC4708" s="51"/>
      <c r="AD4708" s="51"/>
      <c r="AE4708" s="51"/>
      <c r="AF4708" s="51"/>
      <c r="AG4708" s="51"/>
      <c r="AH4708" s="51"/>
      <c r="AI4708" s="51"/>
      <c r="AJ4708" s="51"/>
      <c r="AK4708" s="51"/>
      <c r="AL4708" s="51"/>
      <c r="AM4708" s="51"/>
      <c r="AN4708" s="51"/>
      <c r="AO4708" s="51"/>
      <c r="AP4708" s="51"/>
      <c r="AQ4708" s="51"/>
      <c r="AR4708" s="51"/>
      <c r="AS4708" s="51"/>
      <c r="AT4708" s="51"/>
      <c r="AU4708" s="51"/>
      <c r="AV4708" s="51"/>
      <c r="AW4708" s="51"/>
      <c r="AX4708" s="51"/>
      <c r="AY4708" s="51"/>
      <c r="AZ4708" s="51"/>
      <c r="BA4708" s="51"/>
      <c r="BB4708" s="51"/>
      <c r="BC4708" s="51"/>
      <c r="BD4708" s="51"/>
      <c r="BE4708" s="51"/>
      <c r="BF4708" s="51"/>
      <c r="BG4708" s="51"/>
      <c r="BH4708" s="51"/>
      <c r="BI4708" s="51"/>
      <c r="BJ4708" s="51"/>
      <c r="BK4708" s="51"/>
      <c r="BL4708" s="51"/>
      <c r="BM4708" s="51"/>
      <c r="BN4708" s="51"/>
      <c r="BO4708" s="51"/>
      <c r="BP4708" s="51"/>
      <c r="BQ4708" s="51"/>
      <c r="BR4708" s="51"/>
      <c r="BS4708" s="51"/>
      <c r="BT4708" s="51"/>
      <c r="BU4708" s="51"/>
      <c r="BV4708" s="51"/>
      <c r="BW4708" s="51"/>
      <c r="BX4708" s="51"/>
      <c r="BY4708" s="51"/>
    </row>
    <row r="4709" spans="1:77" x14ac:dyDescent="0.25">
      <c r="A4709" s="49" t="s">
        <v>959</v>
      </c>
      <c r="B4709" s="50">
        <v>42302</v>
      </c>
      <c r="C4709" s="51" t="s">
        <v>956</v>
      </c>
      <c r="D4709" s="51"/>
      <c r="E4709" s="51">
        <v>490.06640625</v>
      </c>
      <c r="F4709" s="51">
        <v>0.13118437500000002</v>
      </c>
      <c r="G4709" s="51">
        <v>0.22038750000000001</v>
      </c>
      <c r="H4709" s="51">
        <v>0.29471250000000004</v>
      </c>
      <c r="I4709" s="51">
        <v>0.27819375000000002</v>
      </c>
      <c r="J4709" s="51">
        <v>0.27244999999999997</v>
      </c>
      <c r="K4709" s="51">
        <v>0.34521249999999998</v>
      </c>
      <c r="L4709" s="51">
        <v>0.26719999999999999</v>
      </c>
      <c r="M4709" s="51"/>
      <c r="N4709" s="51"/>
      <c r="O4709" s="51"/>
      <c r="P4709" s="51"/>
      <c r="Q4709" s="51"/>
      <c r="R4709" s="51"/>
      <c r="S4709" s="51"/>
      <c r="T4709" s="51"/>
      <c r="U4709" s="51"/>
      <c r="V4709" s="51"/>
      <c r="W4709" s="51"/>
      <c r="X4709" s="51"/>
      <c r="Y4709" s="51"/>
      <c r="Z4709" s="51"/>
      <c r="AA4709" s="51"/>
      <c r="AB4709" s="51"/>
      <c r="AC4709" s="51"/>
      <c r="AD4709" s="51"/>
      <c r="AE4709" s="51"/>
      <c r="AF4709" s="51"/>
      <c r="AG4709" s="51"/>
      <c r="AH4709" s="51"/>
      <c r="AI4709" s="51"/>
      <c r="AJ4709" s="51"/>
      <c r="AK4709" s="51"/>
      <c r="AL4709" s="51"/>
      <c r="AM4709" s="51"/>
      <c r="AN4709" s="51"/>
      <c r="AO4709" s="51"/>
      <c r="AP4709" s="51"/>
      <c r="AQ4709" s="51"/>
      <c r="AR4709" s="51"/>
      <c r="AS4709" s="51"/>
      <c r="AT4709" s="51"/>
      <c r="AU4709" s="51"/>
      <c r="AV4709" s="51"/>
      <c r="AW4709" s="51"/>
      <c r="AX4709" s="51"/>
      <c r="AY4709" s="51"/>
      <c r="AZ4709" s="51"/>
      <c r="BA4709" s="51"/>
      <c r="BB4709" s="51"/>
      <c r="BC4709" s="51"/>
      <c r="BD4709" s="51"/>
      <c r="BE4709" s="51"/>
      <c r="BF4709" s="51"/>
      <c r="BG4709" s="51"/>
      <c r="BH4709" s="51"/>
      <c r="BI4709" s="51"/>
      <c r="BJ4709" s="51"/>
      <c r="BK4709" s="51"/>
      <c r="BL4709" s="51"/>
      <c r="BM4709" s="51"/>
      <c r="BN4709" s="51"/>
      <c r="BO4709" s="51"/>
      <c r="BP4709" s="51"/>
      <c r="BQ4709" s="51"/>
      <c r="BR4709" s="51"/>
      <c r="BS4709" s="51"/>
      <c r="BT4709" s="51"/>
      <c r="BU4709" s="51"/>
      <c r="BV4709" s="51"/>
      <c r="BW4709" s="51"/>
      <c r="BX4709" s="51"/>
      <c r="BY4709" s="51"/>
    </row>
    <row r="4710" spans="1:77" x14ac:dyDescent="0.25">
      <c r="A4710" s="49" t="s">
        <v>959</v>
      </c>
      <c r="B4710" s="50">
        <v>42303</v>
      </c>
      <c r="C4710" s="51" t="s">
        <v>956</v>
      </c>
      <c r="D4710" s="51"/>
      <c r="E4710" s="51">
        <v>488.52796875000001</v>
      </c>
      <c r="F4710" s="51">
        <v>0.12744062499999997</v>
      </c>
      <c r="G4710" s="51">
        <v>0.21595</v>
      </c>
      <c r="H4710" s="51">
        <v>0.29349375</v>
      </c>
      <c r="I4710" s="51">
        <v>0.27806875000000003</v>
      </c>
      <c r="J4710" s="51">
        <v>0.27265624999999999</v>
      </c>
      <c r="K4710" s="51">
        <v>0.34530624999999998</v>
      </c>
      <c r="L4710" s="51">
        <v>0.26720624999999998</v>
      </c>
      <c r="M4710" s="51"/>
      <c r="N4710" s="51"/>
      <c r="O4710" s="51"/>
      <c r="P4710" s="51"/>
      <c r="Q4710" s="51"/>
      <c r="R4710" s="51"/>
      <c r="S4710" s="51"/>
      <c r="T4710" s="51"/>
      <c r="U4710" s="51"/>
      <c r="V4710" s="51"/>
      <c r="W4710" s="51"/>
      <c r="X4710" s="51"/>
      <c r="Y4710" s="51"/>
      <c r="Z4710" s="51"/>
      <c r="AA4710" s="51"/>
      <c r="AB4710" s="51"/>
      <c r="AC4710" s="51"/>
      <c r="AD4710" s="51"/>
      <c r="AE4710" s="51"/>
      <c r="AF4710" s="51"/>
      <c r="AG4710" s="51"/>
      <c r="AH4710" s="51"/>
      <c r="AI4710" s="51"/>
      <c r="AJ4710" s="51"/>
      <c r="AK4710" s="51"/>
      <c r="AL4710" s="51"/>
      <c r="AM4710" s="51"/>
      <c r="AN4710" s="51"/>
      <c r="AO4710" s="51"/>
      <c r="AP4710" s="51"/>
      <c r="AQ4710" s="51"/>
      <c r="AR4710" s="51"/>
      <c r="AS4710" s="51"/>
      <c r="AT4710" s="51"/>
      <c r="AU4710" s="51"/>
      <c r="AV4710" s="51"/>
      <c r="AW4710" s="51"/>
      <c r="AX4710" s="51"/>
      <c r="AY4710" s="51"/>
      <c r="AZ4710" s="51"/>
      <c r="BA4710" s="51"/>
      <c r="BB4710" s="51"/>
      <c r="BC4710" s="51"/>
      <c r="BD4710" s="51"/>
      <c r="BE4710" s="51"/>
      <c r="BF4710" s="51"/>
      <c r="BG4710" s="51"/>
      <c r="BH4710" s="51"/>
      <c r="BI4710" s="51"/>
      <c r="BJ4710" s="51"/>
      <c r="BK4710" s="51"/>
      <c r="BL4710" s="51"/>
      <c r="BM4710" s="51"/>
      <c r="BN4710" s="51"/>
      <c r="BO4710" s="51"/>
      <c r="BP4710" s="51"/>
      <c r="BQ4710" s="51"/>
      <c r="BR4710" s="51"/>
      <c r="BS4710" s="51"/>
      <c r="BT4710" s="51"/>
      <c r="BU4710" s="51"/>
      <c r="BV4710" s="51"/>
      <c r="BW4710" s="51"/>
      <c r="BX4710" s="51"/>
      <c r="BY4710" s="51"/>
    </row>
    <row r="4711" spans="1:77" x14ac:dyDescent="0.25">
      <c r="A4711" s="49" t="s">
        <v>959</v>
      </c>
      <c r="B4711" s="50">
        <v>42304</v>
      </c>
      <c r="C4711" s="51" t="s">
        <v>956</v>
      </c>
      <c r="D4711" s="51"/>
      <c r="E4711" s="51">
        <v>487.51921874999999</v>
      </c>
      <c r="F4711" s="51">
        <v>0.124828125</v>
      </c>
      <c r="G4711" s="51">
        <v>0.21258750000000001</v>
      </c>
      <c r="H4711" s="51">
        <v>0.29259999999999997</v>
      </c>
      <c r="I4711" s="51">
        <v>0.27821875000000001</v>
      </c>
      <c r="J4711" s="51">
        <v>0.27271250000000002</v>
      </c>
      <c r="K4711" s="51">
        <v>0.34543750000000001</v>
      </c>
      <c r="L4711" s="51">
        <v>0.2673875</v>
      </c>
      <c r="M4711" s="51"/>
      <c r="N4711" s="51"/>
      <c r="O4711" s="51"/>
      <c r="P4711" s="51"/>
      <c r="Q4711" s="51"/>
      <c r="R4711" s="51"/>
      <c r="S4711" s="51"/>
      <c r="T4711" s="51"/>
      <c r="U4711" s="51"/>
      <c r="V4711" s="51"/>
      <c r="W4711" s="51"/>
      <c r="X4711" s="51"/>
      <c r="Y4711" s="51"/>
      <c r="Z4711" s="51"/>
      <c r="AA4711" s="51"/>
      <c r="AB4711" s="51"/>
      <c r="AC4711" s="51"/>
      <c r="AD4711" s="51">
        <v>0.24296300928186781</v>
      </c>
      <c r="AE4711" s="51"/>
      <c r="AF4711" s="51"/>
      <c r="AG4711" s="51"/>
      <c r="AH4711" s="51"/>
      <c r="AI4711" s="51"/>
      <c r="AJ4711" s="51"/>
      <c r="AK4711" s="51"/>
      <c r="AL4711" s="51"/>
      <c r="AM4711" s="51"/>
      <c r="AN4711" s="51"/>
      <c r="AO4711" s="51"/>
      <c r="AP4711" s="51"/>
      <c r="AQ4711" s="51"/>
      <c r="AR4711" s="51"/>
      <c r="AS4711" s="51"/>
      <c r="AT4711" s="51"/>
      <c r="AU4711" s="51"/>
      <c r="AV4711" s="51"/>
      <c r="AW4711" s="51"/>
      <c r="AX4711" s="51"/>
      <c r="AY4711" s="51"/>
      <c r="AZ4711" s="51"/>
      <c r="BA4711" s="51"/>
      <c r="BB4711" s="51"/>
      <c r="BC4711" s="51"/>
      <c r="BD4711" s="51"/>
      <c r="BE4711" s="51"/>
      <c r="BF4711" s="51"/>
      <c r="BG4711" s="51"/>
      <c r="BH4711" s="51"/>
      <c r="BI4711" s="51"/>
      <c r="BJ4711" s="51"/>
      <c r="BK4711" s="51"/>
      <c r="BL4711" s="51"/>
      <c r="BM4711" s="51"/>
      <c r="BN4711" s="51"/>
      <c r="BO4711" s="51"/>
      <c r="BP4711" s="51"/>
      <c r="BQ4711" s="51"/>
      <c r="BR4711" s="51"/>
      <c r="BS4711" s="51"/>
      <c r="BT4711" s="51"/>
      <c r="BU4711" s="51"/>
      <c r="BV4711" s="51"/>
      <c r="BW4711" s="51"/>
      <c r="BX4711" s="51"/>
      <c r="BY4711" s="51"/>
    </row>
    <row r="4712" spans="1:77" x14ac:dyDescent="0.25">
      <c r="A4712" s="49" t="s">
        <v>959</v>
      </c>
      <c r="B4712" s="50">
        <v>42305</v>
      </c>
      <c r="C4712" s="51" t="s">
        <v>956</v>
      </c>
      <c r="D4712" s="51"/>
      <c r="E4712" s="51">
        <v>486.72609375000002</v>
      </c>
      <c r="F4712" s="51">
        <v>0.12445937500000001</v>
      </c>
      <c r="G4712" s="51">
        <v>0.21061874999999999</v>
      </c>
      <c r="H4712" s="51">
        <v>0.29115625000000001</v>
      </c>
      <c r="I4712" s="51">
        <v>0.27794374999999999</v>
      </c>
      <c r="J4712" s="51">
        <v>0.27290625000000002</v>
      </c>
      <c r="K4712" s="51">
        <v>0.34541875</v>
      </c>
      <c r="L4712" s="51">
        <v>0.26745625000000001</v>
      </c>
      <c r="M4712" s="51"/>
      <c r="N4712" s="51"/>
      <c r="O4712" s="51"/>
      <c r="P4712" s="51"/>
      <c r="Q4712" s="51"/>
      <c r="R4712" s="51"/>
      <c r="S4712" s="51"/>
      <c r="T4712" s="51"/>
      <c r="U4712" s="51"/>
      <c r="V4712" s="51"/>
      <c r="W4712" s="51"/>
      <c r="X4712" s="51"/>
      <c r="Y4712" s="51"/>
      <c r="Z4712" s="51"/>
      <c r="AA4712" s="51"/>
      <c r="AB4712" s="51"/>
      <c r="AC4712" s="51"/>
      <c r="AD4712" s="51"/>
      <c r="AE4712" s="51"/>
      <c r="AF4712" s="51"/>
      <c r="AG4712" s="51"/>
      <c r="AH4712" s="51"/>
      <c r="AI4712" s="51"/>
      <c r="AJ4712" s="51"/>
      <c r="AK4712" s="51"/>
      <c r="AL4712" s="51"/>
      <c r="AM4712" s="51"/>
      <c r="AN4712" s="51"/>
      <c r="AO4712" s="51"/>
      <c r="AP4712" s="51"/>
      <c r="AQ4712" s="51"/>
      <c r="AR4712" s="51"/>
      <c r="AS4712" s="51"/>
      <c r="AT4712" s="51"/>
      <c r="AU4712" s="51"/>
      <c r="AV4712" s="51"/>
      <c r="AW4712" s="51"/>
      <c r="AX4712" s="51"/>
      <c r="AY4712" s="51"/>
      <c r="AZ4712" s="51"/>
      <c r="BA4712" s="51"/>
      <c r="BB4712" s="51"/>
      <c r="BC4712" s="51"/>
      <c r="BD4712" s="51"/>
      <c r="BE4712" s="51"/>
      <c r="BF4712" s="51"/>
      <c r="BG4712" s="51"/>
      <c r="BH4712" s="51"/>
      <c r="BI4712" s="51"/>
      <c r="BJ4712" s="51"/>
      <c r="BK4712" s="51"/>
      <c r="BL4712" s="51"/>
      <c r="BM4712" s="51"/>
      <c r="BN4712" s="51"/>
      <c r="BO4712" s="51"/>
      <c r="BP4712" s="51"/>
      <c r="BQ4712" s="51"/>
      <c r="BR4712" s="51"/>
      <c r="BS4712" s="51"/>
      <c r="BT4712" s="51"/>
      <c r="BU4712" s="51"/>
      <c r="BV4712" s="51"/>
      <c r="BW4712" s="51"/>
      <c r="BX4712" s="51"/>
      <c r="BY4712" s="51"/>
    </row>
    <row r="4713" spans="1:77" x14ac:dyDescent="0.25">
      <c r="A4713" s="49" t="s">
        <v>959</v>
      </c>
      <c r="B4713" s="50">
        <v>42306</v>
      </c>
      <c r="C4713" s="51" t="s">
        <v>956</v>
      </c>
      <c r="D4713" s="51"/>
      <c r="E4713" s="51">
        <v>485.87390625</v>
      </c>
      <c r="F4713" s="51">
        <v>0.12335312499999999</v>
      </c>
      <c r="G4713" s="51">
        <v>0.20903124999999997</v>
      </c>
      <c r="H4713" s="51">
        <v>0.28988749999999996</v>
      </c>
      <c r="I4713" s="51">
        <v>0.2774875</v>
      </c>
      <c r="J4713" s="51">
        <v>0.27298125000000001</v>
      </c>
      <c r="K4713" s="51">
        <v>0.34553125000000001</v>
      </c>
      <c r="L4713" s="51">
        <v>0.26749999999999996</v>
      </c>
      <c r="M4713" s="51"/>
      <c r="N4713" s="51"/>
      <c r="O4713" s="51"/>
      <c r="P4713" s="51"/>
      <c r="Q4713" s="51">
        <v>2.6235019750000004</v>
      </c>
      <c r="R4713" s="51">
        <v>57.587750000000007</v>
      </c>
      <c r="S4713" s="51">
        <v>0</v>
      </c>
      <c r="T4713" s="51"/>
      <c r="U4713" s="51"/>
      <c r="V4713" s="51"/>
      <c r="W4713" s="51"/>
      <c r="X4713" s="51"/>
      <c r="Y4713" s="51"/>
      <c r="Z4713" s="51"/>
      <c r="AA4713" s="51">
        <v>0</v>
      </c>
      <c r="AB4713" s="51">
        <v>6</v>
      </c>
      <c r="AC4713" s="51"/>
      <c r="AD4713" s="51"/>
      <c r="AE4713" s="51"/>
      <c r="AF4713" s="51"/>
      <c r="AG4713" s="51">
        <v>0</v>
      </c>
      <c r="AH4713" s="51">
        <v>0</v>
      </c>
      <c r="AI4713" s="51">
        <v>5</v>
      </c>
      <c r="AJ4713" s="51">
        <v>0.8075</v>
      </c>
      <c r="AK4713" s="51">
        <v>5.0508420019627097E-2</v>
      </c>
      <c r="AL4713" s="51">
        <v>2.1873934000000004</v>
      </c>
      <c r="AM4713" s="51">
        <v>43.307499999999997</v>
      </c>
      <c r="AN4713" s="51"/>
      <c r="AO4713" s="51"/>
      <c r="AP4713" s="51"/>
      <c r="AQ4713" s="51"/>
      <c r="AR4713" s="51"/>
      <c r="AS4713" s="51"/>
      <c r="AT4713" s="51"/>
      <c r="AU4713" s="51"/>
      <c r="AV4713" s="51"/>
      <c r="AW4713" s="51"/>
      <c r="AX4713" s="51"/>
      <c r="AY4713" s="51">
        <v>0</v>
      </c>
      <c r="AZ4713" s="51"/>
      <c r="BA4713" s="51">
        <v>3.0539281525183381E-2</v>
      </c>
      <c r="BB4713" s="51">
        <v>0.436108575</v>
      </c>
      <c r="BC4713" s="51"/>
      <c r="BD4713" s="51">
        <v>14.280250000000001</v>
      </c>
      <c r="BE4713" s="51"/>
      <c r="BF4713" s="51"/>
      <c r="BG4713" s="51"/>
      <c r="BH4713" s="51"/>
      <c r="BI4713" s="51"/>
      <c r="BJ4713" s="51"/>
      <c r="BK4713" s="51"/>
      <c r="BL4713" s="51"/>
      <c r="BM4713" s="51"/>
      <c r="BN4713" s="51"/>
      <c r="BO4713" s="51"/>
      <c r="BP4713" s="51"/>
      <c r="BQ4713" s="51"/>
      <c r="BR4713" s="51"/>
      <c r="BS4713" s="51"/>
      <c r="BT4713" s="51"/>
      <c r="BU4713" s="51"/>
      <c r="BV4713" s="51"/>
      <c r="BW4713" s="51"/>
      <c r="BX4713" s="51"/>
      <c r="BY4713" s="51"/>
    </row>
    <row r="4714" spans="1:77" x14ac:dyDescent="0.25">
      <c r="A4714" s="49" t="s">
        <v>959</v>
      </c>
      <c r="B4714" s="50">
        <v>42307</v>
      </c>
      <c r="C4714" s="51" t="s">
        <v>956</v>
      </c>
      <c r="D4714" s="51"/>
      <c r="E4714" s="51">
        <v>489.52125000000001</v>
      </c>
      <c r="F4714" s="51">
        <v>0.15294374999999999</v>
      </c>
      <c r="G4714" s="51">
        <v>0.20688124999999999</v>
      </c>
      <c r="H4714" s="51">
        <v>0.28876875000000002</v>
      </c>
      <c r="I4714" s="51">
        <v>0.27705000000000002</v>
      </c>
      <c r="J4714" s="51">
        <v>0.27300625000000001</v>
      </c>
      <c r="K4714" s="51">
        <v>0.34552500000000003</v>
      </c>
      <c r="L4714" s="51">
        <v>0.26747500000000002</v>
      </c>
      <c r="M4714" s="51"/>
      <c r="N4714" s="51"/>
      <c r="O4714" s="51"/>
      <c r="P4714" s="51"/>
      <c r="Q4714" s="51"/>
      <c r="R4714" s="51"/>
      <c r="S4714" s="51"/>
      <c r="T4714" s="51"/>
      <c r="U4714" s="51"/>
      <c r="V4714" s="51"/>
      <c r="W4714" s="51"/>
      <c r="X4714" s="51"/>
      <c r="Y4714" s="51"/>
      <c r="Z4714" s="51"/>
      <c r="AA4714" s="51"/>
      <c r="AB4714" s="51"/>
      <c r="AC4714" s="51">
        <v>0.29115996138141625</v>
      </c>
      <c r="AD4714" s="51">
        <v>0.38040552131163408</v>
      </c>
      <c r="AE4714" s="51"/>
      <c r="AF4714" s="51"/>
      <c r="AG4714" s="51"/>
      <c r="AH4714" s="51"/>
      <c r="AI4714" s="51"/>
      <c r="AJ4714" s="51"/>
      <c r="AK4714" s="51"/>
      <c r="AL4714" s="51"/>
      <c r="AM4714" s="51"/>
      <c r="AN4714" s="51"/>
      <c r="AO4714" s="51"/>
      <c r="AP4714" s="51"/>
      <c r="AQ4714" s="51"/>
      <c r="AR4714" s="51"/>
      <c r="AS4714" s="51"/>
      <c r="AT4714" s="51"/>
      <c r="AU4714" s="51"/>
      <c r="AV4714" s="51"/>
      <c r="AW4714" s="51"/>
      <c r="AX4714" s="51"/>
      <c r="AY4714" s="51"/>
      <c r="AZ4714" s="51"/>
      <c r="BA4714" s="51"/>
      <c r="BB4714" s="51"/>
      <c r="BC4714" s="51"/>
      <c r="BD4714" s="51"/>
      <c r="BE4714" s="51"/>
      <c r="BF4714" s="51"/>
      <c r="BG4714" s="51"/>
      <c r="BH4714" s="51"/>
      <c r="BI4714" s="51"/>
      <c r="BJ4714" s="51"/>
      <c r="BK4714" s="51"/>
      <c r="BL4714" s="51"/>
      <c r="BM4714" s="51"/>
      <c r="BN4714" s="51"/>
      <c r="BO4714" s="51"/>
      <c r="BP4714" s="51"/>
      <c r="BQ4714" s="51"/>
      <c r="BR4714" s="51"/>
      <c r="BS4714" s="51"/>
      <c r="BT4714" s="51"/>
      <c r="BU4714" s="51"/>
      <c r="BV4714" s="51"/>
      <c r="BW4714" s="51"/>
      <c r="BX4714" s="51"/>
      <c r="BY4714" s="51"/>
    </row>
    <row r="4715" spans="1:77" x14ac:dyDescent="0.25">
      <c r="A4715" s="49" t="s">
        <v>959</v>
      </c>
      <c r="B4715" s="50">
        <v>42308</v>
      </c>
      <c r="C4715" s="51" t="s">
        <v>956</v>
      </c>
      <c r="D4715" s="51"/>
      <c r="E4715" s="51">
        <v>487.81406249999998</v>
      </c>
      <c r="F4715" s="51">
        <v>0.1456375</v>
      </c>
      <c r="G4715" s="51">
        <v>0.20561875000000002</v>
      </c>
      <c r="H4715" s="51">
        <v>0.28756249999999994</v>
      </c>
      <c r="I4715" s="51">
        <v>0.27657500000000002</v>
      </c>
      <c r="J4715" s="51">
        <v>0.27294999999999997</v>
      </c>
      <c r="K4715" s="51">
        <v>0.34565000000000001</v>
      </c>
      <c r="L4715" s="51">
        <v>0.26768124999999998</v>
      </c>
      <c r="M4715" s="51"/>
      <c r="N4715" s="51"/>
      <c r="O4715" s="51"/>
      <c r="P4715" s="51"/>
      <c r="Q4715" s="51"/>
      <c r="R4715" s="51"/>
      <c r="S4715" s="51"/>
      <c r="T4715" s="51"/>
      <c r="U4715" s="51"/>
      <c r="V4715" s="51"/>
      <c r="W4715" s="51"/>
      <c r="X4715" s="51"/>
      <c r="Y4715" s="51"/>
      <c r="Z4715" s="51"/>
      <c r="AA4715" s="51"/>
      <c r="AB4715" s="51"/>
      <c r="AC4715" s="51"/>
      <c r="AD4715" s="51"/>
      <c r="AE4715" s="51"/>
      <c r="AF4715" s="51"/>
      <c r="AG4715" s="51"/>
      <c r="AH4715" s="51"/>
      <c r="AI4715" s="51"/>
      <c r="AJ4715" s="51"/>
      <c r="AK4715" s="51"/>
      <c r="AL4715" s="51"/>
      <c r="AM4715" s="51"/>
      <c r="AN4715" s="51"/>
      <c r="AO4715" s="51"/>
      <c r="AP4715" s="51"/>
      <c r="AQ4715" s="51"/>
      <c r="AR4715" s="51"/>
      <c r="AS4715" s="51"/>
      <c r="AT4715" s="51"/>
      <c r="AU4715" s="51"/>
      <c r="AV4715" s="51"/>
      <c r="AW4715" s="51"/>
      <c r="AX4715" s="51"/>
      <c r="AY4715" s="51"/>
      <c r="AZ4715" s="51"/>
      <c r="BA4715" s="51"/>
      <c r="BB4715" s="51"/>
      <c r="BC4715" s="51"/>
      <c r="BD4715" s="51"/>
      <c r="BE4715" s="51"/>
      <c r="BF4715" s="51"/>
      <c r="BG4715" s="51"/>
      <c r="BH4715" s="51"/>
      <c r="BI4715" s="51"/>
      <c r="BJ4715" s="51"/>
      <c r="BK4715" s="51"/>
      <c r="BL4715" s="51"/>
      <c r="BM4715" s="51"/>
      <c r="BN4715" s="51"/>
      <c r="BO4715" s="51"/>
      <c r="BP4715" s="51"/>
      <c r="BQ4715" s="51"/>
      <c r="BR4715" s="51"/>
      <c r="BS4715" s="51"/>
      <c r="BT4715" s="51"/>
      <c r="BU4715" s="51"/>
      <c r="BV4715" s="51"/>
      <c r="BW4715" s="51"/>
      <c r="BX4715" s="51"/>
      <c r="BY4715" s="51"/>
    </row>
    <row r="4716" spans="1:77" x14ac:dyDescent="0.25">
      <c r="A4716" s="49" t="s">
        <v>959</v>
      </c>
      <c r="B4716" s="50">
        <v>42309</v>
      </c>
      <c r="C4716" s="51" t="s">
        <v>956</v>
      </c>
      <c r="D4716" s="51"/>
      <c r="E4716" s="51">
        <v>486.29765625000005</v>
      </c>
      <c r="F4716" s="51">
        <v>0.13970312500000001</v>
      </c>
      <c r="G4716" s="51">
        <v>0.20391874999999998</v>
      </c>
      <c r="H4716" s="51">
        <v>0.28654374999999999</v>
      </c>
      <c r="I4716" s="51">
        <v>0.27633125000000003</v>
      </c>
      <c r="J4716" s="51">
        <v>0.27287499999999998</v>
      </c>
      <c r="K4716" s="51">
        <v>0.34568125</v>
      </c>
      <c r="L4716" s="51">
        <v>0.26774999999999999</v>
      </c>
      <c r="M4716" s="51"/>
      <c r="N4716" s="51"/>
      <c r="O4716" s="51"/>
      <c r="P4716" s="51"/>
      <c r="Q4716" s="51"/>
      <c r="R4716" s="51"/>
      <c r="S4716" s="51"/>
      <c r="T4716" s="51"/>
      <c r="U4716" s="51"/>
      <c r="V4716" s="51"/>
      <c r="W4716" s="51"/>
      <c r="X4716" s="51"/>
      <c r="Y4716" s="51"/>
      <c r="Z4716" s="51"/>
      <c r="AA4716" s="51"/>
      <c r="AB4716" s="51"/>
      <c r="AC4716" s="51"/>
      <c r="AD4716" s="51"/>
      <c r="AE4716" s="51"/>
      <c r="AF4716" s="51"/>
      <c r="AG4716" s="51"/>
      <c r="AH4716" s="51"/>
      <c r="AI4716" s="51"/>
      <c r="AJ4716" s="51"/>
      <c r="AK4716" s="51"/>
      <c r="AL4716" s="51"/>
      <c r="AM4716" s="51"/>
      <c r="AN4716" s="51"/>
      <c r="AO4716" s="51"/>
      <c r="AP4716" s="51"/>
      <c r="AQ4716" s="51"/>
      <c r="AR4716" s="51"/>
      <c r="AS4716" s="51"/>
      <c r="AT4716" s="51"/>
      <c r="AU4716" s="51"/>
      <c r="AV4716" s="51"/>
      <c r="AW4716" s="51"/>
      <c r="AX4716" s="51"/>
      <c r="AY4716" s="51"/>
      <c r="AZ4716" s="51"/>
      <c r="BA4716" s="51"/>
      <c r="BB4716" s="51"/>
      <c r="BC4716" s="51"/>
      <c r="BD4716" s="51"/>
      <c r="BE4716" s="51"/>
      <c r="BF4716" s="51"/>
      <c r="BG4716" s="51"/>
      <c r="BH4716" s="51"/>
      <c r="BI4716" s="51"/>
      <c r="BJ4716" s="51"/>
      <c r="BK4716" s="51"/>
      <c r="BL4716" s="51"/>
      <c r="BM4716" s="51"/>
      <c r="BN4716" s="51"/>
      <c r="BO4716" s="51"/>
      <c r="BP4716" s="51"/>
      <c r="BQ4716" s="51"/>
      <c r="BR4716" s="51"/>
      <c r="BS4716" s="51"/>
      <c r="BT4716" s="51"/>
      <c r="BU4716" s="51"/>
      <c r="BV4716" s="51"/>
      <c r="BW4716" s="51"/>
      <c r="BX4716" s="51"/>
      <c r="BY4716" s="51"/>
    </row>
    <row r="4717" spans="1:77" x14ac:dyDescent="0.25">
      <c r="A4717" s="49" t="s">
        <v>959</v>
      </c>
      <c r="B4717" s="50">
        <v>42310</v>
      </c>
      <c r="C4717" s="51" t="s">
        <v>956</v>
      </c>
      <c r="D4717" s="51"/>
      <c r="E4717" s="51">
        <v>486.77906249999995</v>
      </c>
      <c r="F4717" s="51">
        <v>0.14863750000000001</v>
      </c>
      <c r="G4717" s="51">
        <v>0.20073124999999997</v>
      </c>
      <c r="H4717" s="51">
        <v>0.28563749999999999</v>
      </c>
      <c r="I4717" s="51">
        <v>0.27606249999999999</v>
      </c>
      <c r="J4717" s="51">
        <v>0.27278750000000002</v>
      </c>
      <c r="K4717" s="51">
        <v>0.34568125</v>
      </c>
      <c r="L4717" s="51">
        <v>0.26774375</v>
      </c>
      <c r="M4717" s="51"/>
      <c r="N4717" s="51"/>
      <c r="O4717" s="51"/>
      <c r="P4717" s="51"/>
      <c r="Q4717" s="51"/>
      <c r="R4717" s="51"/>
      <c r="S4717" s="51"/>
      <c r="T4717" s="51"/>
      <c r="U4717" s="51"/>
      <c r="V4717" s="51"/>
      <c r="W4717" s="51"/>
      <c r="X4717" s="51"/>
      <c r="Y4717" s="51"/>
      <c r="Z4717" s="51"/>
      <c r="AA4717" s="51"/>
      <c r="AB4717" s="51"/>
      <c r="AC4717" s="51">
        <v>0.36088911720640388</v>
      </c>
      <c r="AD4717" s="51">
        <v>0.34926167798577545</v>
      </c>
      <c r="AE4717" s="51"/>
      <c r="AF4717" s="51"/>
      <c r="AG4717" s="51"/>
      <c r="AH4717" s="51"/>
      <c r="AI4717" s="51"/>
      <c r="AJ4717" s="51"/>
      <c r="AK4717" s="51"/>
      <c r="AL4717" s="51"/>
      <c r="AM4717" s="51"/>
      <c r="AN4717" s="51"/>
      <c r="AO4717" s="51"/>
      <c r="AP4717" s="51"/>
      <c r="AQ4717" s="51"/>
      <c r="AR4717" s="51"/>
      <c r="AS4717" s="51"/>
      <c r="AT4717" s="51"/>
      <c r="AU4717" s="51"/>
      <c r="AV4717" s="51"/>
      <c r="AW4717" s="51"/>
      <c r="AX4717" s="51"/>
      <c r="AY4717" s="51"/>
      <c r="AZ4717" s="51"/>
      <c r="BA4717" s="51"/>
      <c r="BB4717" s="51"/>
      <c r="BC4717" s="51"/>
      <c r="BD4717" s="51"/>
      <c r="BE4717" s="51"/>
      <c r="BF4717" s="51"/>
      <c r="BG4717" s="51"/>
      <c r="BH4717" s="51"/>
      <c r="BI4717" s="51"/>
      <c r="BJ4717" s="51"/>
      <c r="BK4717" s="51"/>
      <c r="BL4717" s="51"/>
      <c r="BM4717" s="51"/>
      <c r="BN4717" s="51"/>
      <c r="BO4717" s="51"/>
      <c r="BP4717" s="51"/>
      <c r="BQ4717" s="51"/>
      <c r="BR4717" s="51"/>
      <c r="BS4717" s="51"/>
      <c r="BT4717" s="51"/>
      <c r="BU4717" s="51"/>
      <c r="BV4717" s="51"/>
      <c r="BW4717" s="51"/>
      <c r="BX4717" s="51"/>
      <c r="BY4717" s="51"/>
    </row>
    <row r="4718" spans="1:77" x14ac:dyDescent="0.25">
      <c r="A4718" s="49" t="s">
        <v>959</v>
      </c>
      <c r="B4718" s="50">
        <v>42311</v>
      </c>
      <c r="C4718" s="51" t="s">
        <v>956</v>
      </c>
      <c r="D4718" s="51"/>
      <c r="E4718" s="51">
        <v>485.20734374999995</v>
      </c>
      <c r="F4718" s="51">
        <v>0.14164687500000001</v>
      </c>
      <c r="G4718" s="51">
        <v>0.19925625</v>
      </c>
      <c r="H4718" s="51">
        <v>0.28444999999999998</v>
      </c>
      <c r="I4718" s="51">
        <v>0.27611875000000002</v>
      </c>
      <c r="J4718" s="51">
        <v>0.2729125</v>
      </c>
      <c r="K4718" s="51">
        <v>0.34567500000000001</v>
      </c>
      <c r="L4718" s="51">
        <v>0.26774999999999999</v>
      </c>
      <c r="M4718" s="51"/>
      <c r="N4718" s="51"/>
      <c r="O4718" s="51"/>
      <c r="P4718" s="51"/>
      <c r="Q4718" s="51"/>
      <c r="R4718" s="51"/>
      <c r="S4718" s="51"/>
      <c r="T4718" s="51"/>
      <c r="U4718" s="51"/>
      <c r="V4718" s="51"/>
      <c r="W4718" s="51"/>
      <c r="X4718" s="51"/>
      <c r="Y4718" s="51"/>
      <c r="Z4718" s="51"/>
      <c r="AA4718" s="51"/>
      <c r="AB4718" s="51"/>
      <c r="AC4718" s="51"/>
      <c r="AD4718" s="51"/>
      <c r="AE4718" s="51"/>
      <c r="AF4718" s="51"/>
      <c r="AG4718" s="51"/>
      <c r="AH4718" s="51"/>
      <c r="AI4718" s="51"/>
      <c r="AJ4718" s="51"/>
      <c r="AK4718" s="51"/>
      <c r="AL4718" s="51"/>
      <c r="AM4718" s="51"/>
      <c r="AN4718" s="51"/>
      <c r="AO4718" s="51"/>
      <c r="AP4718" s="51"/>
      <c r="AQ4718" s="51"/>
      <c r="AR4718" s="51"/>
      <c r="AS4718" s="51"/>
      <c r="AT4718" s="51"/>
      <c r="AU4718" s="51"/>
      <c r="AV4718" s="51"/>
      <c r="AW4718" s="51"/>
      <c r="AX4718" s="51"/>
      <c r="AY4718" s="51"/>
      <c r="AZ4718" s="51"/>
      <c r="BA4718" s="51"/>
      <c r="BB4718" s="51"/>
      <c r="BC4718" s="51"/>
      <c r="BD4718" s="51"/>
      <c r="BE4718" s="51"/>
      <c r="BF4718" s="51"/>
      <c r="BG4718" s="51"/>
      <c r="BH4718" s="51"/>
      <c r="BI4718" s="51"/>
      <c r="BJ4718" s="51"/>
      <c r="BK4718" s="51"/>
      <c r="BL4718" s="51"/>
      <c r="BM4718" s="51"/>
      <c r="BN4718" s="51"/>
      <c r="BO4718" s="51"/>
      <c r="BP4718" s="51"/>
      <c r="BQ4718" s="51"/>
      <c r="BR4718" s="51"/>
      <c r="BS4718" s="51"/>
      <c r="BT4718" s="51"/>
      <c r="BU4718" s="51"/>
      <c r="BV4718" s="51"/>
      <c r="BW4718" s="51"/>
      <c r="BX4718" s="51"/>
      <c r="BY4718" s="51"/>
    </row>
    <row r="4719" spans="1:77" x14ac:dyDescent="0.25">
      <c r="A4719" s="49" t="s">
        <v>959</v>
      </c>
      <c r="B4719" s="50">
        <v>42312</v>
      </c>
      <c r="C4719" s="51" t="s">
        <v>956</v>
      </c>
      <c r="D4719" s="51"/>
      <c r="E4719" s="51">
        <v>483.64640624999993</v>
      </c>
      <c r="F4719" s="51">
        <v>0.13712812499999999</v>
      </c>
      <c r="G4719" s="51">
        <v>0.19770625</v>
      </c>
      <c r="H4719" s="51">
        <v>0.28281875000000001</v>
      </c>
      <c r="I4719" s="51">
        <v>0.27555000000000002</v>
      </c>
      <c r="J4719" s="51">
        <v>0.27287499999999998</v>
      </c>
      <c r="K4719" s="51">
        <v>0.34570000000000001</v>
      </c>
      <c r="L4719" s="51">
        <v>0.26779375</v>
      </c>
      <c r="M4719" s="51"/>
      <c r="N4719" s="51"/>
      <c r="O4719" s="51"/>
      <c r="P4719" s="51"/>
      <c r="Q4719" s="51"/>
      <c r="R4719" s="51"/>
      <c r="S4719" s="51"/>
      <c r="T4719" s="51"/>
      <c r="U4719" s="51"/>
      <c r="V4719" s="51"/>
      <c r="W4719" s="51"/>
      <c r="X4719" s="51"/>
      <c r="Y4719" s="51"/>
      <c r="Z4719" s="51"/>
      <c r="AA4719" s="51"/>
      <c r="AB4719" s="51"/>
      <c r="AC4719" s="51"/>
      <c r="AD4719" s="51"/>
      <c r="AE4719" s="51"/>
      <c r="AF4719" s="51"/>
      <c r="AG4719" s="51"/>
      <c r="AH4719" s="51"/>
      <c r="AI4719" s="51"/>
      <c r="AJ4719" s="51"/>
      <c r="AK4719" s="51"/>
      <c r="AL4719" s="51"/>
      <c r="AM4719" s="51"/>
      <c r="AN4719" s="51"/>
      <c r="AO4719" s="51"/>
      <c r="AP4719" s="51"/>
      <c r="AQ4719" s="51"/>
      <c r="AR4719" s="51"/>
      <c r="AS4719" s="51"/>
      <c r="AT4719" s="51"/>
      <c r="AU4719" s="51"/>
      <c r="AV4719" s="51"/>
      <c r="AW4719" s="51"/>
      <c r="AX4719" s="51"/>
      <c r="AY4719" s="51"/>
      <c r="AZ4719" s="51"/>
      <c r="BA4719" s="51"/>
      <c r="BB4719" s="51"/>
      <c r="BC4719" s="51"/>
      <c r="BD4719" s="51"/>
      <c r="BE4719" s="51"/>
      <c r="BF4719" s="51"/>
      <c r="BG4719" s="51"/>
      <c r="BH4719" s="51"/>
      <c r="BI4719" s="51"/>
      <c r="BJ4719" s="51"/>
      <c r="BK4719" s="51"/>
      <c r="BL4719" s="51"/>
      <c r="BM4719" s="51"/>
      <c r="BN4719" s="51"/>
      <c r="BO4719" s="51"/>
      <c r="BP4719" s="51"/>
      <c r="BQ4719" s="51"/>
      <c r="BR4719" s="51"/>
      <c r="BS4719" s="51"/>
      <c r="BT4719" s="51"/>
      <c r="BU4719" s="51"/>
      <c r="BV4719" s="51"/>
      <c r="BW4719" s="51"/>
      <c r="BX4719" s="51"/>
      <c r="BY4719" s="51"/>
    </row>
    <row r="4720" spans="1:77" x14ac:dyDescent="0.25">
      <c r="A4720" s="49" t="s">
        <v>959</v>
      </c>
      <c r="B4720" s="50">
        <v>42313</v>
      </c>
      <c r="C4720" s="51" t="s">
        <v>956</v>
      </c>
      <c r="D4720" s="51"/>
      <c r="E4720" s="51">
        <v>481.74984375000003</v>
      </c>
      <c r="F4720" s="51">
        <v>0.13275937500000001</v>
      </c>
      <c r="G4720" s="51">
        <v>0.19500625000000002</v>
      </c>
      <c r="H4720" s="51">
        <v>0.28074375000000001</v>
      </c>
      <c r="I4720" s="51">
        <v>0.27485625000000002</v>
      </c>
      <c r="J4720" s="51">
        <v>0.27282500000000004</v>
      </c>
      <c r="K4720" s="51">
        <v>0.34565625</v>
      </c>
      <c r="L4720" s="51">
        <v>0.26786874999999999</v>
      </c>
      <c r="M4720" s="51"/>
      <c r="N4720" s="51"/>
      <c r="O4720" s="51"/>
      <c r="P4720" s="51"/>
      <c r="Q4720" s="51"/>
      <c r="R4720" s="51"/>
      <c r="S4720" s="51"/>
      <c r="T4720" s="51"/>
      <c r="U4720" s="51"/>
      <c r="V4720" s="51"/>
      <c r="W4720" s="51"/>
      <c r="X4720" s="51"/>
      <c r="Y4720" s="51"/>
      <c r="Z4720" s="51"/>
      <c r="AA4720" s="51"/>
      <c r="AB4720" s="51"/>
      <c r="AC4720" s="51"/>
      <c r="AD4720" s="51">
        <v>0.28287307278521084</v>
      </c>
      <c r="AE4720" s="51"/>
      <c r="AF4720" s="51"/>
      <c r="AG4720" s="51"/>
      <c r="AH4720" s="51"/>
      <c r="AI4720" s="51"/>
      <c r="AJ4720" s="51"/>
      <c r="AK4720" s="51"/>
      <c r="AL4720" s="51"/>
      <c r="AM4720" s="51"/>
      <c r="AN4720" s="51"/>
      <c r="AO4720" s="51"/>
      <c r="AP4720" s="51"/>
      <c r="AQ4720" s="51"/>
      <c r="AR4720" s="51"/>
      <c r="AS4720" s="51"/>
      <c r="AT4720" s="51"/>
      <c r="AU4720" s="51"/>
      <c r="AV4720" s="51"/>
      <c r="AW4720" s="51"/>
      <c r="AX4720" s="51"/>
      <c r="AY4720" s="51"/>
      <c r="AZ4720" s="51"/>
      <c r="BA4720" s="51"/>
      <c r="BB4720" s="51"/>
      <c r="BC4720" s="51"/>
      <c r="BD4720" s="51"/>
      <c r="BE4720" s="51"/>
      <c r="BF4720" s="51"/>
      <c r="BG4720" s="51"/>
      <c r="BH4720" s="51"/>
      <c r="BI4720" s="51"/>
      <c r="BJ4720" s="51"/>
      <c r="BK4720" s="51"/>
      <c r="BL4720" s="51"/>
      <c r="BM4720" s="51"/>
      <c r="BN4720" s="51"/>
      <c r="BO4720" s="51"/>
      <c r="BP4720" s="51"/>
      <c r="BQ4720" s="51"/>
      <c r="BR4720" s="51"/>
      <c r="BS4720" s="51"/>
      <c r="BT4720" s="51"/>
      <c r="BU4720" s="51"/>
      <c r="BV4720" s="51"/>
      <c r="BW4720" s="51"/>
      <c r="BX4720" s="51"/>
      <c r="BY4720" s="51"/>
    </row>
    <row r="4721" spans="1:77" x14ac:dyDescent="0.25">
      <c r="A4721" s="49" t="s">
        <v>959</v>
      </c>
      <c r="B4721" s="50">
        <v>42314</v>
      </c>
      <c r="C4721" s="51" t="s">
        <v>956</v>
      </c>
      <c r="D4721" s="51"/>
      <c r="E4721" s="51">
        <v>479.82656250000002</v>
      </c>
      <c r="F4721" s="51">
        <v>0.12814375</v>
      </c>
      <c r="G4721" s="51">
        <v>0.19195000000000001</v>
      </c>
      <c r="H4721" s="51">
        <v>0.27887500000000004</v>
      </c>
      <c r="I4721" s="51">
        <v>0.2742</v>
      </c>
      <c r="J4721" s="51">
        <v>0.27275624999999998</v>
      </c>
      <c r="K4721" s="51">
        <v>0.34565000000000001</v>
      </c>
      <c r="L4721" s="51">
        <v>0.26789374999999999</v>
      </c>
      <c r="M4721" s="51"/>
      <c r="N4721" s="51"/>
      <c r="O4721" s="51"/>
      <c r="P4721" s="51"/>
      <c r="Q4721" s="51"/>
      <c r="R4721" s="51"/>
      <c r="S4721" s="51"/>
      <c r="T4721" s="51"/>
      <c r="U4721" s="51"/>
      <c r="V4721" s="51"/>
      <c r="W4721" s="51"/>
      <c r="X4721" s="51"/>
      <c r="Y4721" s="51"/>
      <c r="Z4721" s="51"/>
      <c r="AA4721" s="51"/>
      <c r="AB4721" s="51"/>
      <c r="AC4721" s="51"/>
      <c r="AD4721" s="51"/>
      <c r="AE4721" s="51"/>
      <c r="AF4721" s="51"/>
      <c r="AG4721" s="51"/>
      <c r="AH4721" s="51"/>
      <c r="AI4721" s="51"/>
      <c r="AJ4721" s="51"/>
      <c r="AK4721" s="51"/>
      <c r="AL4721" s="51"/>
      <c r="AM4721" s="51"/>
      <c r="AN4721" s="51"/>
      <c r="AO4721" s="51"/>
      <c r="AP4721" s="51"/>
      <c r="AQ4721" s="51"/>
      <c r="AR4721" s="51"/>
      <c r="AS4721" s="51"/>
      <c r="AT4721" s="51"/>
      <c r="AU4721" s="51"/>
      <c r="AV4721" s="51"/>
      <c r="AW4721" s="51"/>
      <c r="AX4721" s="51"/>
      <c r="AY4721" s="51"/>
      <c r="AZ4721" s="51"/>
      <c r="BA4721" s="51"/>
      <c r="BB4721" s="51"/>
      <c r="BC4721" s="51"/>
      <c r="BD4721" s="51"/>
      <c r="BE4721" s="51"/>
      <c r="BF4721" s="51"/>
      <c r="BG4721" s="51"/>
      <c r="BH4721" s="51"/>
      <c r="BI4721" s="51"/>
      <c r="BJ4721" s="51"/>
      <c r="BK4721" s="51"/>
      <c r="BL4721" s="51"/>
      <c r="BM4721" s="51"/>
      <c r="BN4721" s="51"/>
      <c r="BO4721" s="51"/>
      <c r="BP4721" s="51"/>
      <c r="BQ4721" s="51"/>
      <c r="BR4721" s="51"/>
      <c r="BS4721" s="51"/>
      <c r="BT4721" s="51"/>
      <c r="BU4721" s="51"/>
      <c r="BV4721" s="51"/>
      <c r="BW4721" s="51"/>
      <c r="BX4721" s="51"/>
      <c r="BY4721" s="51"/>
    </row>
    <row r="4722" spans="1:77" x14ac:dyDescent="0.25">
      <c r="A4722" s="49" t="s">
        <v>959</v>
      </c>
      <c r="B4722" s="50">
        <v>42315</v>
      </c>
      <c r="C4722" s="51" t="s">
        <v>956</v>
      </c>
      <c r="D4722" s="51"/>
      <c r="E4722" s="51">
        <v>478.09875</v>
      </c>
      <c r="F4722" s="51">
        <v>0.12385625</v>
      </c>
      <c r="G4722" s="51">
        <v>0.18871874999999999</v>
      </c>
      <c r="H4722" s="51">
        <v>0.27740624999999997</v>
      </c>
      <c r="I4722" s="51">
        <v>0.27383750000000001</v>
      </c>
      <c r="J4722" s="51">
        <v>0.27257500000000001</v>
      </c>
      <c r="K4722" s="51">
        <v>0.34566874999999997</v>
      </c>
      <c r="L4722" s="51">
        <v>0.2678875</v>
      </c>
      <c r="M4722" s="51"/>
      <c r="N4722" s="51"/>
      <c r="O4722" s="51"/>
      <c r="P4722" s="51"/>
      <c r="Q4722" s="51"/>
      <c r="R4722" s="51"/>
      <c r="S4722" s="51"/>
      <c r="T4722" s="51"/>
      <c r="U4722" s="51"/>
      <c r="V4722" s="51"/>
      <c r="W4722" s="51"/>
      <c r="X4722" s="51"/>
      <c r="Y4722" s="51"/>
      <c r="Z4722" s="51"/>
      <c r="AA4722" s="51"/>
      <c r="AB4722" s="51"/>
      <c r="AC4722" s="51"/>
      <c r="AD4722" s="51"/>
      <c r="AE4722" s="51"/>
      <c r="AF4722" s="51"/>
      <c r="AG4722" s="51"/>
      <c r="AH4722" s="51"/>
      <c r="AI4722" s="51"/>
      <c r="AJ4722" s="51"/>
      <c r="AK4722" s="51"/>
      <c r="AL4722" s="51"/>
      <c r="AM4722" s="51"/>
      <c r="AN4722" s="51"/>
      <c r="AO4722" s="51"/>
      <c r="AP4722" s="51"/>
      <c r="AQ4722" s="51"/>
      <c r="AR4722" s="51"/>
      <c r="AS4722" s="51"/>
      <c r="AT4722" s="51"/>
      <c r="AU4722" s="51"/>
      <c r="AV4722" s="51"/>
      <c r="AW4722" s="51"/>
      <c r="AX4722" s="51"/>
      <c r="AY4722" s="51"/>
      <c r="AZ4722" s="51"/>
      <c r="BA4722" s="51"/>
      <c r="BB4722" s="51"/>
      <c r="BC4722" s="51"/>
      <c r="BD4722" s="51"/>
      <c r="BE4722" s="51"/>
      <c r="BF4722" s="51"/>
      <c r="BG4722" s="51"/>
      <c r="BH4722" s="51"/>
      <c r="BI4722" s="51"/>
      <c r="BJ4722" s="51"/>
      <c r="BK4722" s="51"/>
      <c r="BL4722" s="51"/>
      <c r="BM4722" s="51"/>
      <c r="BN4722" s="51"/>
      <c r="BO4722" s="51"/>
      <c r="BP4722" s="51"/>
      <c r="BQ4722" s="51"/>
      <c r="BR4722" s="51"/>
      <c r="BS4722" s="51"/>
      <c r="BT4722" s="51"/>
      <c r="BU4722" s="51"/>
      <c r="BV4722" s="51"/>
      <c r="BW4722" s="51"/>
      <c r="BX4722" s="51"/>
      <c r="BY4722" s="51"/>
    </row>
    <row r="4723" spans="1:77" x14ac:dyDescent="0.25">
      <c r="A4723" s="49" t="s">
        <v>959</v>
      </c>
      <c r="B4723" s="50">
        <v>42316</v>
      </c>
      <c r="C4723" s="51" t="s">
        <v>956</v>
      </c>
      <c r="D4723" s="51"/>
      <c r="E4723" s="51">
        <v>476.65218749999997</v>
      </c>
      <c r="F4723" s="51">
        <v>0.12051249999999999</v>
      </c>
      <c r="G4723" s="51">
        <v>0.18616874999999999</v>
      </c>
      <c r="H4723" s="51">
        <v>0.27586875</v>
      </c>
      <c r="I4723" s="51">
        <v>0.27352500000000002</v>
      </c>
      <c r="J4723" s="51">
        <v>0.27249999999999996</v>
      </c>
      <c r="K4723" s="51">
        <v>0.34565000000000001</v>
      </c>
      <c r="L4723" s="51">
        <v>0.26795625000000001</v>
      </c>
      <c r="M4723" s="51"/>
      <c r="N4723" s="51"/>
      <c r="O4723" s="51"/>
      <c r="P4723" s="51"/>
      <c r="Q4723" s="51"/>
      <c r="R4723" s="51"/>
      <c r="S4723" s="51"/>
      <c r="T4723" s="51"/>
      <c r="U4723" s="51"/>
      <c r="V4723" s="51"/>
      <c r="W4723" s="51"/>
      <c r="X4723" s="51"/>
      <c r="Y4723" s="51"/>
      <c r="Z4723" s="51"/>
      <c r="AA4723" s="51"/>
      <c r="AB4723" s="51"/>
      <c r="AC4723" s="51"/>
      <c r="AD4723" s="51"/>
      <c r="AE4723" s="51"/>
      <c r="AF4723" s="51"/>
      <c r="AG4723" s="51"/>
      <c r="AH4723" s="51"/>
      <c r="AI4723" s="51"/>
      <c r="AJ4723" s="51"/>
      <c r="AK4723" s="51"/>
      <c r="AL4723" s="51"/>
      <c r="AM4723" s="51"/>
      <c r="AN4723" s="51"/>
      <c r="AO4723" s="51"/>
      <c r="AP4723" s="51"/>
      <c r="AQ4723" s="51"/>
      <c r="AR4723" s="51"/>
      <c r="AS4723" s="51"/>
      <c r="AT4723" s="51"/>
      <c r="AU4723" s="51"/>
      <c r="AV4723" s="51"/>
      <c r="AW4723" s="51"/>
      <c r="AX4723" s="51"/>
      <c r="AY4723" s="51"/>
      <c r="AZ4723" s="51"/>
      <c r="BA4723" s="51"/>
      <c r="BB4723" s="51"/>
      <c r="BC4723" s="51"/>
      <c r="BD4723" s="51"/>
      <c r="BE4723" s="51"/>
      <c r="BF4723" s="51"/>
      <c r="BG4723" s="51"/>
      <c r="BH4723" s="51"/>
      <c r="BI4723" s="51"/>
      <c r="BJ4723" s="51"/>
      <c r="BK4723" s="51"/>
      <c r="BL4723" s="51"/>
      <c r="BM4723" s="51"/>
      <c r="BN4723" s="51"/>
      <c r="BO4723" s="51"/>
      <c r="BP4723" s="51"/>
      <c r="BQ4723" s="51"/>
      <c r="BR4723" s="51"/>
      <c r="BS4723" s="51"/>
      <c r="BT4723" s="51"/>
      <c r="BU4723" s="51"/>
      <c r="BV4723" s="51"/>
      <c r="BW4723" s="51"/>
      <c r="BX4723" s="51"/>
      <c r="BY4723" s="51"/>
    </row>
    <row r="4724" spans="1:77" x14ac:dyDescent="0.25">
      <c r="A4724" s="49" t="s">
        <v>959</v>
      </c>
      <c r="B4724" s="50">
        <v>42317</v>
      </c>
      <c r="C4724" s="51" t="s">
        <v>956</v>
      </c>
      <c r="D4724" s="51"/>
      <c r="E4724" s="51">
        <v>474.56625000000003</v>
      </c>
      <c r="F4724" s="51">
        <v>0.1162125</v>
      </c>
      <c r="G4724" s="51">
        <v>0.182</v>
      </c>
      <c r="H4724" s="51">
        <v>0.27340625000000002</v>
      </c>
      <c r="I4724" s="51">
        <v>0.27321875000000001</v>
      </c>
      <c r="J4724" s="51">
        <v>0.27244374999999998</v>
      </c>
      <c r="K4724" s="51">
        <v>0.34575</v>
      </c>
      <c r="L4724" s="51">
        <v>0.26796249999999999</v>
      </c>
      <c r="M4724" s="51"/>
      <c r="N4724" s="51"/>
      <c r="O4724" s="51"/>
      <c r="P4724" s="51"/>
      <c r="Q4724" s="51"/>
      <c r="R4724" s="51"/>
      <c r="S4724" s="51"/>
      <c r="T4724" s="51"/>
      <c r="U4724" s="51"/>
      <c r="V4724" s="51"/>
      <c r="W4724" s="51"/>
      <c r="X4724" s="51"/>
      <c r="Y4724" s="51"/>
      <c r="Z4724" s="51"/>
      <c r="AA4724" s="51"/>
      <c r="AB4724" s="51"/>
      <c r="AC4724" s="51"/>
      <c r="AD4724" s="51"/>
      <c r="AE4724" s="51"/>
      <c r="AF4724" s="51"/>
      <c r="AG4724" s="51"/>
      <c r="AH4724" s="51"/>
      <c r="AI4724" s="51"/>
      <c r="AJ4724" s="51"/>
      <c r="AK4724" s="51"/>
      <c r="AL4724" s="51"/>
      <c r="AM4724" s="51"/>
      <c r="AN4724" s="51"/>
      <c r="AO4724" s="51"/>
      <c r="AP4724" s="51"/>
      <c r="AQ4724" s="51"/>
      <c r="AR4724" s="51"/>
      <c r="AS4724" s="51"/>
      <c r="AT4724" s="51"/>
      <c r="AU4724" s="51"/>
      <c r="AV4724" s="51"/>
      <c r="AW4724" s="51"/>
      <c r="AX4724" s="51"/>
      <c r="AY4724" s="51"/>
      <c r="AZ4724" s="51"/>
      <c r="BA4724" s="51"/>
      <c r="BB4724" s="51"/>
      <c r="BC4724" s="51"/>
      <c r="BD4724" s="51"/>
      <c r="BE4724" s="51"/>
      <c r="BF4724" s="51"/>
      <c r="BG4724" s="51"/>
      <c r="BH4724" s="51"/>
      <c r="BI4724" s="51"/>
      <c r="BJ4724" s="51"/>
      <c r="BK4724" s="51"/>
      <c r="BL4724" s="51"/>
      <c r="BM4724" s="51"/>
      <c r="BN4724" s="51"/>
      <c r="BO4724" s="51"/>
      <c r="BP4724" s="51"/>
      <c r="BQ4724" s="51"/>
      <c r="BR4724" s="51"/>
      <c r="BS4724" s="51"/>
      <c r="BT4724" s="51"/>
      <c r="BU4724" s="51"/>
      <c r="BV4724" s="51"/>
      <c r="BW4724" s="51"/>
      <c r="BX4724" s="51"/>
      <c r="BY4724" s="51"/>
    </row>
    <row r="4725" spans="1:77" x14ac:dyDescent="0.25">
      <c r="A4725" s="49" t="s">
        <v>959</v>
      </c>
      <c r="B4725" s="50">
        <v>42318</v>
      </c>
      <c r="C4725" s="51" t="s">
        <v>956</v>
      </c>
      <c r="D4725" s="51"/>
      <c r="E4725" s="51">
        <v>472.30687500000005</v>
      </c>
      <c r="F4725" s="51">
        <v>0.11206250000000001</v>
      </c>
      <c r="G4725" s="51">
        <v>0.17743750000000003</v>
      </c>
      <c r="H4725" s="51">
        <v>0.27063750000000003</v>
      </c>
      <c r="I4725" s="51">
        <v>0.27283125000000003</v>
      </c>
      <c r="J4725" s="51">
        <v>0.27243125000000001</v>
      </c>
      <c r="K4725" s="51">
        <v>0.34575624999999999</v>
      </c>
      <c r="L4725" s="51">
        <v>0.26795000000000002</v>
      </c>
      <c r="M4725" s="51"/>
      <c r="N4725" s="51"/>
      <c r="O4725" s="51"/>
      <c r="P4725" s="51"/>
      <c r="Q4725" s="51"/>
      <c r="R4725" s="51"/>
      <c r="S4725" s="51"/>
      <c r="T4725" s="51"/>
      <c r="U4725" s="51"/>
      <c r="V4725" s="51"/>
      <c r="W4725" s="51"/>
      <c r="X4725" s="51"/>
      <c r="Y4725" s="51"/>
      <c r="Z4725" s="51"/>
      <c r="AA4725" s="51"/>
      <c r="AB4725" s="51">
        <v>7.95</v>
      </c>
      <c r="AC4725" s="51">
        <v>0.53045773920129147</v>
      </c>
      <c r="AD4725" s="51">
        <v>0.47952402953242196</v>
      </c>
      <c r="AE4725" s="51"/>
      <c r="AF4725" s="51"/>
      <c r="AG4725" s="51"/>
      <c r="AH4725" s="51">
        <v>0</v>
      </c>
      <c r="AI4725" s="51">
        <v>6.95</v>
      </c>
      <c r="AJ4725" s="51"/>
      <c r="AK4725" s="51"/>
      <c r="AL4725" s="51"/>
      <c r="AM4725" s="51"/>
      <c r="AN4725" s="51"/>
      <c r="AO4725" s="51"/>
      <c r="AP4725" s="51"/>
      <c r="AQ4725" s="51"/>
      <c r="AR4725" s="51"/>
      <c r="AS4725" s="51"/>
      <c r="AT4725" s="51"/>
      <c r="AU4725" s="51"/>
      <c r="AV4725" s="51"/>
      <c r="AW4725" s="51"/>
      <c r="AX4725" s="51"/>
      <c r="AY4725" s="51"/>
      <c r="AZ4725" s="51"/>
      <c r="BA4725" s="51"/>
      <c r="BB4725" s="51"/>
      <c r="BC4725" s="51"/>
      <c r="BD4725" s="51"/>
      <c r="BE4725" s="51"/>
      <c r="BF4725" s="51"/>
      <c r="BG4725" s="51"/>
      <c r="BH4725" s="51"/>
      <c r="BI4725" s="51"/>
      <c r="BJ4725" s="51"/>
      <c r="BK4725" s="51"/>
      <c r="BL4725" s="51"/>
      <c r="BM4725" s="51"/>
      <c r="BN4725" s="51"/>
      <c r="BO4725" s="51"/>
      <c r="BP4725" s="51"/>
      <c r="BQ4725" s="51"/>
      <c r="BR4725" s="51"/>
      <c r="BS4725" s="51"/>
      <c r="BT4725" s="51"/>
      <c r="BU4725" s="51"/>
      <c r="BV4725" s="51"/>
      <c r="BW4725" s="51"/>
      <c r="BX4725" s="51"/>
      <c r="BY4725" s="51"/>
    </row>
    <row r="4726" spans="1:77" x14ac:dyDescent="0.25">
      <c r="A4726" s="49" t="s">
        <v>959</v>
      </c>
      <c r="B4726" s="50">
        <v>42319</v>
      </c>
      <c r="C4726" s="51" t="s">
        <v>956</v>
      </c>
      <c r="D4726" s="51"/>
      <c r="E4726" s="51">
        <v>470.76374999999996</v>
      </c>
      <c r="F4726" s="51">
        <v>0.10844999999999999</v>
      </c>
      <c r="G4726" s="51">
        <v>0.17532499999999998</v>
      </c>
      <c r="H4726" s="51">
        <v>0.26866250000000003</v>
      </c>
      <c r="I4726" s="51">
        <v>0.27251875000000003</v>
      </c>
      <c r="J4726" s="51">
        <v>0.2723875</v>
      </c>
      <c r="K4726" s="51">
        <v>0.34574375000000002</v>
      </c>
      <c r="L4726" s="51">
        <v>0.26801249999999999</v>
      </c>
      <c r="M4726" s="51"/>
      <c r="N4726" s="51"/>
      <c r="O4726" s="51"/>
      <c r="P4726" s="51"/>
      <c r="Q4726" s="51"/>
      <c r="R4726" s="51"/>
      <c r="S4726" s="51"/>
      <c r="T4726" s="51"/>
      <c r="U4726" s="51"/>
      <c r="V4726" s="51"/>
      <c r="W4726" s="51"/>
      <c r="X4726" s="51"/>
      <c r="Y4726" s="51"/>
      <c r="Z4726" s="51"/>
      <c r="AA4726" s="51"/>
      <c r="AB4726" s="51"/>
      <c r="AC4726" s="51"/>
      <c r="AD4726" s="51"/>
      <c r="AE4726" s="51"/>
      <c r="AF4726" s="51"/>
      <c r="AG4726" s="51"/>
      <c r="AH4726" s="51"/>
      <c r="AI4726" s="51"/>
      <c r="AJ4726" s="51"/>
      <c r="AK4726" s="51"/>
      <c r="AL4726" s="51"/>
      <c r="AM4726" s="51"/>
      <c r="AN4726" s="51"/>
      <c r="AO4726" s="51"/>
      <c r="AP4726" s="51"/>
      <c r="AQ4726" s="51"/>
      <c r="AR4726" s="51"/>
      <c r="AS4726" s="51"/>
      <c r="AT4726" s="51"/>
      <c r="AU4726" s="51"/>
      <c r="AV4726" s="51"/>
      <c r="AW4726" s="51"/>
      <c r="AX4726" s="51"/>
      <c r="AY4726" s="51"/>
      <c r="AZ4726" s="51"/>
      <c r="BA4726" s="51"/>
      <c r="BB4726" s="51"/>
      <c r="BC4726" s="51"/>
      <c r="BD4726" s="51"/>
      <c r="BE4726" s="51"/>
      <c r="BF4726" s="51"/>
      <c r="BG4726" s="51"/>
      <c r="BH4726" s="51"/>
      <c r="BI4726" s="51"/>
      <c r="BJ4726" s="51"/>
      <c r="BK4726" s="51"/>
      <c r="BL4726" s="51"/>
      <c r="BM4726" s="51"/>
      <c r="BN4726" s="51"/>
      <c r="BO4726" s="51"/>
      <c r="BP4726" s="51"/>
      <c r="BQ4726" s="51"/>
      <c r="BR4726" s="51"/>
      <c r="BS4726" s="51"/>
      <c r="BT4726" s="51"/>
      <c r="BU4726" s="51"/>
      <c r="BV4726" s="51"/>
      <c r="BW4726" s="51"/>
      <c r="BX4726" s="51"/>
      <c r="BY4726" s="51"/>
    </row>
    <row r="4727" spans="1:77" x14ac:dyDescent="0.25">
      <c r="A4727" s="49" t="s">
        <v>959</v>
      </c>
      <c r="B4727" s="50">
        <v>42320</v>
      </c>
      <c r="C4727" s="51" t="s">
        <v>956</v>
      </c>
      <c r="D4727" s="51"/>
      <c r="E4727" s="51">
        <v>469.10859375000001</v>
      </c>
      <c r="F4727" s="51">
        <v>0.107021875</v>
      </c>
      <c r="G4727" s="51">
        <v>0.17299375</v>
      </c>
      <c r="H4727" s="51">
        <v>0.26570625000000003</v>
      </c>
      <c r="I4727" s="51">
        <v>0.27157500000000001</v>
      </c>
      <c r="J4727" s="51">
        <v>0.27242500000000003</v>
      </c>
      <c r="K4727" s="51">
        <v>0.34584999999999999</v>
      </c>
      <c r="L4727" s="51">
        <v>0.26813125000000004</v>
      </c>
      <c r="M4727" s="51"/>
      <c r="N4727" s="51"/>
      <c r="O4727" s="51"/>
      <c r="P4727" s="51"/>
      <c r="Q4727" s="51"/>
      <c r="R4727" s="51"/>
      <c r="S4727" s="51"/>
      <c r="T4727" s="51"/>
      <c r="U4727" s="51"/>
      <c r="V4727" s="51"/>
      <c r="W4727" s="51"/>
      <c r="X4727" s="51"/>
      <c r="Y4727" s="51"/>
      <c r="Z4727" s="51"/>
      <c r="AA4727" s="51"/>
      <c r="AB4727" s="51"/>
      <c r="AC4727" s="51">
        <v>0.58557177416452566</v>
      </c>
      <c r="AD4727" s="51">
        <v>0.50564683134936939</v>
      </c>
      <c r="AE4727" s="51"/>
      <c r="AF4727" s="51"/>
      <c r="AG4727" s="51"/>
      <c r="AH4727" s="51"/>
      <c r="AI4727" s="51"/>
      <c r="AJ4727" s="51"/>
      <c r="AK4727" s="51"/>
      <c r="AL4727" s="51"/>
      <c r="AM4727" s="51"/>
      <c r="AN4727" s="51"/>
      <c r="AO4727" s="51"/>
      <c r="AP4727" s="51"/>
      <c r="AQ4727" s="51"/>
      <c r="AR4727" s="51"/>
      <c r="AS4727" s="51"/>
      <c r="AT4727" s="51"/>
      <c r="AU4727" s="51"/>
      <c r="AV4727" s="51"/>
      <c r="AW4727" s="51"/>
      <c r="AX4727" s="51"/>
      <c r="AY4727" s="51"/>
      <c r="AZ4727" s="51"/>
      <c r="BA4727" s="51"/>
      <c r="BB4727" s="51"/>
      <c r="BC4727" s="51"/>
      <c r="BD4727" s="51"/>
      <c r="BE4727" s="51"/>
      <c r="BF4727" s="51"/>
      <c r="BG4727" s="51"/>
      <c r="BH4727" s="51"/>
      <c r="BI4727" s="51"/>
      <c r="BJ4727" s="51"/>
      <c r="BK4727" s="51"/>
      <c r="BL4727" s="51"/>
      <c r="BM4727" s="51"/>
      <c r="BN4727" s="51"/>
      <c r="BO4727" s="51"/>
      <c r="BP4727" s="51"/>
      <c r="BQ4727" s="51"/>
      <c r="BR4727" s="51"/>
      <c r="BS4727" s="51"/>
      <c r="BT4727" s="51"/>
      <c r="BU4727" s="51"/>
      <c r="BV4727" s="51"/>
      <c r="BW4727" s="51"/>
      <c r="BX4727" s="51"/>
      <c r="BY4727" s="51"/>
    </row>
    <row r="4728" spans="1:77" x14ac:dyDescent="0.25">
      <c r="A4728" s="49" t="s">
        <v>959</v>
      </c>
      <c r="B4728" s="50">
        <v>42321</v>
      </c>
      <c r="C4728" s="51" t="s">
        <v>956</v>
      </c>
      <c r="D4728" s="51"/>
      <c r="E4728" s="51">
        <v>466.52531249999998</v>
      </c>
      <c r="F4728" s="51">
        <v>0.10441875</v>
      </c>
      <c r="G4728" s="51">
        <v>0.1691125</v>
      </c>
      <c r="H4728" s="51">
        <v>0.26180625000000002</v>
      </c>
      <c r="I4728" s="51">
        <v>0.27039374999999999</v>
      </c>
      <c r="J4728" s="51">
        <v>0.27218750000000003</v>
      </c>
      <c r="K4728" s="51">
        <v>0.34583750000000002</v>
      </c>
      <c r="L4728" s="51">
        <v>0.26809375000000002</v>
      </c>
      <c r="M4728" s="51"/>
      <c r="N4728" s="51"/>
      <c r="O4728" s="51"/>
      <c r="P4728" s="51"/>
      <c r="Q4728" s="51"/>
      <c r="R4728" s="51"/>
      <c r="S4728" s="51"/>
      <c r="T4728" s="51"/>
      <c r="U4728" s="51"/>
      <c r="V4728" s="51"/>
      <c r="W4728" s="51"/>
      <c r="X4728" s="51"/>
      <c r="Y4728" s="51"/>
      <c r="Z4728" s="51"/>
      <c r="AA4728" s="51"/>
      <c r="AB4728" s="51"/>
      <c r="AC4728" s="51"/>
      <c r="AD4728" s="51"/>
      <c r="AE4728" s="51"/>
      <c r="AF4728" s="51"/>
      <c r="AG4728" s="51"/>
      <c r="AH4728" s="51"/>
      <c r="AI4728" s="51"/>
      <c r="AJ4728" s="51"/>
      <c r="AK4728" s="51"/>
      <c r="AL4728" s="51"/>
      <c r="AM4728" s="51"/>
      <c r="AN4728" s="51"/>
      <c r="AO4728" s="51"/>
      <c r="AP4728" s="51"/>
      <c r="AQ4728" s="51"/>
      <c r="AR4728" s="51"/>
      <c r="AS4728" s="51"/>
      <c r="AT4728" s="51"/>
      <c r="AU4728" s="51"/>
      <c r="AV4728" s="51"/>
      <c r="AW4728" s="51"/>
      <c r="AX4728" s="51"/>
      <c r="AY4728" s="51"/>
      <c r="AZ4728" s="51"/>
      <c r="BA4728" s="51"/>
      <c r="BB4728" s="51"/>
      <c r="BC4728" s="51"/>
      <c r="BD4728" s="51"/>
      <c r="BE4728" s="51"/>
      <c r="BF4728" s="51"/>
      <c r="BG4728" s="51"/>
      <c r="BH4728" s="51"/>
      <c r="BI4728" s="51"/>
      <c r="BJ4728" s="51"/>
      <c r="BK4728" s="51"/>
      <c r="BL4728" s="51"/>
      <c r="BM4728" s="51"/>
      <c r="BN4728" s="51"/>
      <c r="BO4728" s="51"/>
      <c r="BP4728" s="51"/>
      <c r="BQ4728" s="51"/>
      <c r="BR4728" s="51"/>
      <c r="BS4728" s="51"/>
      <c r="BT4728" s="51"/>
      <c r="BU4728" s="51"/>
      <c r="BV4728" s="51"/>
      <c r="BW4728" s="51"/>
      <c r="BX4728" s="51"/>
      <c r="BY4728" s="51"/>
    </row>
    <row r="4729" spans="1:77" x14ac:dyDescent="0.25">
      <c r="A4729" s="49" t="s">
        <v>959</v>
      </c>
      <c r="B4729" s="50">
        <v>42322</v>
      </c>
      <c r="C4729" s="51" t="s">
        <v>956</v>
      </c>
      <c r="D4729" s="51"/>
      <c r="E4729" s="51">
        <v>464.23546875000005</v>
      </c>
      <c r="F4729" s="51">
        <v>0.102121875</v>
      </c>
      <c r="G4729" s="51">
        <v>0.16586874999999998</v>
      </c>
      <c r="H4729" s="51">
        <v>0.25843749999999999</v>
      </c>
      <c r="I4729" s="51">
        <v>0.269175</v>
      </c>
      <c r="J4729" s="51">
        <v>0.27194375000000004</v>
      </c>
      <c r="K4729" s="51">
        <v>0.34579374999999996</v>
      </c>
      <c r="L4729" s="51">
        <v>0.26810624999999999</v>
      </c>
      <c r="M4729" s="51"/>
      <c r="N4729" s="51"/>
      <c r="O4729" s="51"/>
      <c r="P4729" s="51"/>
      <c r="Q4729" s="51"/>
      <c r="R4729" s="51"/>
      <c r="S4729" s="51"/>
      <c r="T4729" s="51"/>
      <c r="U4729" s="51"/>
      <c r="V4729" s="51"/>
      <c r="W4729" s="51"/>
      <c r="X4729" s="51"/>
      <c r="Y4729" s="51"/>
      <c r="Z4729" s="51"/>
      <c r="AA4729" s="51"/>
      <c r="AB4729" s="51"/>
      <c r="AC4729" s="51"/>
      <c r="AD4729" s="51"/>
      <c r="AE4729" s="51"/>
      <c r="AF4729" s="51"/>
      <c r="AG4729" s="51"/>
      <c r="AH4729" s="51"/>
      <c r="AI4729" s="51"/>
      <c r="AJ4729" s="51"/>
      <c r="AK4729" s="51"/>
      <c r="AL4729" s="51"/>
      <c r="AM4729" s="51"/>
      <c r="AN4729" s="51"/>
      <c r="AO4729" s="51"/>
      <c r="AP4729" s="51"/>
      <c r="AQ4729" s="51"/>
      <c r="AR4729" s="51"/>
      <c r="AS4729" s="51"/>
      <c r="AT4729" s="51"/>
      <c r="AU4729" s="51"/>
      <c r="AV4729" s="51"/>
      <c r="AW4729" s="51"/>
      <c r="AX4729" s="51"/>
      <c r="AY4729" s="51"/>
      <c r="AZ4729" s="51"/>
      <c r="BA4729" s="51"/>
      <c r="BB4729" s="51"/>
      <c r="BC4729" s="51"/>
      <c r="BD4729" s="51"/>
      <c r="BE4729" s="51"/>
      <c r="BF4729" s="51"/>
      <c r="BG4729" s="51"/>
      <c r="BH4729" s="51"/>
      <c r="BI4729" s="51"/>
      <c r="BJ4729" s="51"/>
      <c r="BK4729" s="51"/>
      <c r="BL4729" s="51"/>
      <c r="BM4729" s="51"/>
      <c r="BN4729" s="51"/>
      <c r="BO4729" s="51"/>
      <c r="BP4729" s="51"/>
      <c r="BQ4729" s="51"/>
      <c r="BR4729" s="51"/>
      <c r="BS4729" s="51"/>
      <c r="BT4729" s="51"/>
      <c r="BU4729" s="51"/>
      <c r="BV4729" s="51"/>
      <c r="BW4729" s="51"/>
      <c r="BX4729" s="51"/>
      <c r="BY4729" s="51"/>
    </row>
    <row r="4730" spans="1:77" x14ac:dyDescent="0.25">
      <c r="A4730" s="49" t="s">
        <v>959</v>
      </c>
      <c r="B4730" s="50">
        <v>42323</v>
      </c>
      <c r="C4730" s="51" t="s">
        <v>956</v>
      </c>
      <c r="D4730" s="51"/>
      <c r="E4730" s="51">
        <v>462.2109375</v>
      </c>
      <c r="F4730" s="51">
        <v>9.9774999999999989E-2</v>
      </c>
      <c r="G4730" s="51">
        <v>0.16334375000000001</v>
      </c>
      <c r="H4730" s="51">
        <v>0.25549374999999996</v>
      </c>
      <c r="I4730" s="51">
        <v>0.26804375000000003</v>
      </c>
      <c r="J4730" s="51">
        <v>0.27168124999999999</v>
      </c>
      <c r="K4730" s="51">
        <v>0.34579375000000001</v>
      </c>
      <c r="L4730" s="51">
        <v>0.26813124999999999</v>
      </c>
      <c r="M4730" s="51"/>
      <c r="N4730" s="51"/>
      <c r="O4730" s="51"/>
      <c r="P4730" s="51"/>
      <c r="Q4730" s="51"/>
      <c r="R4730" s="51"/>
      <c r="S4730" s="51"/>
      <c r="T4730" s="51"/>
      <c r="U4730" s="51"/>
      <c r="V4730" s="51"/>
      <c r="W4730" s="51"/>
      <c r="X4730" s="51"/>
      <c r="Y4730" s="51"/>
      <c r="Z4730" s="51"/>
      <c r="AA4730" s="51"/>
      <c r="AB4730" s="51"/>
      <c r="AC4730" s="51"/>
      <c r="AD4730" s="51"/>
      <c r="AE4730" s="51"/>
      <c r="AF4730" s="51"/>
      <c r="AG4730" s="51"/>
      <c r="AH4730" s="51"/>
      <c r="AI4730" s="51"/>
      <c r="AJ4730" s="51"/>
      <c r="AK4730" s="51"/>
      <c r="AL4730" s="51"/>
      <c r="AM4730" s="51"/>
      <c r="AN4730" s="51"/>
      <c r="AO4730" s="51"/>
      <c r="AP4730" s="51"/>
      <c r="AQ4730" s="51"/>
      <c r="AR4730" s="51"/>
      <c r="AS4730" s="51"/>
      <c r="AT4730" s="51"/>
      <c r="AU4730" s="51"/>
      <c r="AV4730" s="51"/>
      <c r="AW4730" s="51"/>
      <c r="AX4730" s="51"/>
      <c r="AY4730" s="51"/>
      <c r="AZ4730" s="51"/>
      <c r="BA4730" s="51"/>
      <c r="BB4730" s="51"/>
      <c r="BC4730" s="51"/>
      <c r="BD4730" s="51"/>
      <c r="BE4730" s="51"/>
      <c r="BF4730" s="51"/>
      <c r="BG4730" s="51"/>
      <c r="BH4730" s="51"/>
      <c r="BI4730" s="51"/>
      <c r="BJ4730" s="51"/>
      <c r="BK4730" s="51"/>
      <c r="BL4730" s="51"/>
      <c r="BM4730" s="51"/>
      <c r="BN4730" s="51"/>
      <c r="BO4730" s="51"/>
      <c r="BP4730" s="51"/>
      <c r="BQ4730" s="51"/>
      <c r="BR4730" s="51"/>
      <c r="BS4730" s="51"/>
      <c r="BT4730" s="51"/>
      <c r="BU4730" s="51"/>
      <c r="BV4730" s="51"/>
      <c r="BW4730" s="51"/>
      <c r="BX4730" s="51"/>
      <c r="BY4730" s="51"/>
    </row>
    <row r="4731" spans="1:77" x14ac:dyDescent="0.25">
      <c r="A4731" s="49" t="s">
        <v>959</v>
      </c>
      <c r="B4731" s="50">
        <v>42324</v>
      </c>
      <c r="C4731" s="51" t="s">
        <v>956</v>
      </c>
      <c r="D4731" s="51"/>
      <c r="E4731" s="51">
        <v>459.63749999999999</v>
      </c>
      <c r="F4731" s="51">
        <v>9.7768750000000001E-2</v>
      </c>
      <c r="G4731" s="51">
        <v>0.15976874999999999</v>
      </c>
      <c r="H4731" s="51">
        <v>0.25148124999999999</v>
      </c>
      <c r="I4731" s="51">
        <v>0.26646250000000005</v>
      </c>
      <c r="J4731" s="51">
        <v>0.27148125000000001</v>
      </c>
      <c r="K4731" s="51">
        <v>0.34573124999999999</v>
      </c>
      <c r="L4731" s="51">
        <v>0.26819999999999999</v>
      </c>
      <c r="M4731" s="51"/>
      <c r="N4731" s="51"/>
      <c r="O4731" s="51"/>
      <c r="P4731" s="51"/>
      <c r="Q4731" s="51"/>
      <c r="R4731" s="51"/>
      <c r="S4731" s="51"/>
      <c r="T4731" s="51"/>
      <c r="U4731" s="51"/>
      <c r="V4731" s="51"/>
      <c r="W4731" s="51"/>
      <c r="X4731" s="51"/>
      <c r="Y4731" s="51"/>
      <c r="Z4731" s="51"/>
      <c r="AA4731" s="51"/>
      <c r="AB4731" s="51"/>
      <c r="AC4731" s="51"/>
      <c r="AD4731" s="51"/>
      <c r="AE4731" s="51"/>
      <c r="AF4731" s="51"/>
      <c r="AG4731" s="51"/>
      <c r="AH4731" s="51"/>
      <c r="AI4731" s="51"/>
      <c r="AJ4731" s="51"/>
      <c r="AK4731" s="51"/>
      <c r="AL4731" s="51"/>
      <c r="AM4731" s="51"/>
      <c r="AN4731" s="51"/>
      <c r="AO4731" s="51"/>
      <c r="AP4731" s="51"/>
      <c r="AQ4731" s="51"/>
      <c r="AR4731" s="51"/>
      <c r="AS4731" s="51"/>
      <c r="AT4731" s="51"/>
      <c r="AU4731" s="51"/>
      <c r="AV4731" s="51"/>
      <c r="AW4731" s="51"/>
      <c r="AX4731" s="51"/>
      <c r="AY4731" s="51"/>
      <c r="AZ4731" s="51"/>
      <c r="BA4731" s="51"/>
      <c r="BB4731" s="51"/>
      <c r="BC4731" s="51"/>
      <c r="BD4731" s="51"/>
      <c r="BE4731" s="51"/>
      <c r="BF4731" s="51"/>
      <c r="BG4731" s="51"/>
      <c r="BH4731" s="51"/>
      <c r="BI4731" s="51"/>
      <c r="BJ4731" s="51"/>
      <c r="BK4731" s="51"/>
      <c r="BL4731" s="51"/>
      <c r="BM4731" s="51"/>
      <c r="BN4731" s="51"/>
      <c r="BO4731" s="51"/>
      <c r="BP4731" s="51"/>
      <c r="BQ4731" s="51"/>
      <c r="BR4731" s="51"/>
      <c r="BS4731" s="51"/>
      <c r="BT4731" s="51"/>
      <c r="BU4731" s="51"/>
      <c r="BV4731" s="51"/>
      <c r="BW4731" s="51"/>
      <c r="BX4731" s="51"/>
      <c r="BY4731" s="51"/>
    </row>
    <row r="4732" spans="1:77" x14ac:dyDescent="0.25">
      <c r="A4732" s="49" t="s">
        <v>959</v>
      </c>
      <c r="B4732" s="50">
        <v>42325</v>
      </c>
      <c r="C4732" s="51" t="s">
        <v>956</v>
      </c>
      <c r="D4732" s="51"/>
      <c r="E4732" s="51">
        <v>457.74374999999998</v>
      </c>
      <c r="F4732" s="51">
        <v>9.5400000000000013E-2</v>
      </c>
      <c r="G4732" s="51">
        <v>0.15757499999999999</v>
      </c>
      <c r="H4732" s="51">
        <v>0.24883749999999999</v>
      </c>
      <c r="I4732" s="51">
        <v>0.26521250000000002</v>
      </c>
      <c r="J4732" s="51">
        <v>0.27137500000000003</v>
      </c>
      <c r="K4732" s="51">
        <v>0.34571249999999998</v>
      </c>
      <c r="L4732" s="51">
        <v>0.26818750000000002</v>
      </c>
      <c r="M4732" s="51"/>
      <c r="N4732" s="51"/>
      <c r="O4732" s="51"/>
      <c r="P4732" s="51"/>
      <c r="Q4732" s="51"/>
      <c r="R4732" s="51"/>
      <c r="S4732" s="51"/>
      <c r="T4732" s="51"/>
      <c r="U4732" s="51"/>
      <c r="V4732" s="51"/>
      <c r="W4732" s="51"/>
      <c r="X4732" s="51"/>
      <c r="Y4732" s="51"/>
      <c r="Z4732" s="51"/>
      <c r="AA4732" s="51"/>
      <c r="AB4732" s="51"/>
      <c r="AC4732" s="51">
        <v>0.70377241770824917</v>
      </c>
      <c r="AD4732" s="51">
        <v>0.59280935123317668</v>
      </c>
      <c r="AE4732" s="51"/>
      <c r="AF4732" s="51"/>
      <c r="AG4732" s="51"/>
      <c r="AH4732" s="51"/>
      <c r="AI4732" s="51"/>
      <c r="AJ4732" s="51"/>
      <c r="AK4732" s="51"/>
      <c r="AL4732" s="51"/>
      <c r="AM4732" s="51"/>
      <c r="AN4732" s="51"/>
      <c r="AO4732" s="51"/>
      <c r="AP4732" s="51"/>
      <c r="AQ4732" s="51"/>
      <c r="AR4732" s="51"/>
      <c r="AS4732" s="51"/>
      <c r="AT4732" s="51"/>
      <c r="AU4732" s="51"/>
      <c r="AV4732" s="51"/>
      <c r="AW4732" s="51"/>
      <c r="AX4732" s="51"/>
      <c r="AY4732" s="51"/>
      <c r="AZ4732" s="51"/>
      <c r="BA4732" s="51"/>
      <c r="BB4732" s="51"/>
      <c r="BC4732" s="51"/>
      <c r="BD4732" s="51"/>
      <c r="BE4732" s="51"/>
      <c r="BF4732" s="51"/>
      <c r="BG4732" s="51"/>
      <c r="BH4732" s="51"/>
      <c r="BI4732" s="51"/>
      <c r="BJ4732" s="51"/>
      <c r="BK4732" s="51"/>
      <c r="BL4732" s="51"/>
      <c r="BM4732" s="51"/>
      <c r="BN4732" s="51"/>
      <c r="BO4732" s="51"/>
      <c r="BP4732" s="51"/>
      <c r="BQ4732" s="51"/>
      <c r="BR4732" s="51"/>
      <c r="BS4732" s="51"/>
      <c r="BT4732" s="51"/>
      <c r="BU4732" s="51"/>
      <c r="BV4732" s="51"/>
      <c r="BW4732" s="51"/>
      <c r="BX4732" s="51"/>
      <c r="BY4732" s="51"/>
    </row>
    <row r="4733" spans="1:77" x14ac:dyDescent="0.25">
      <c r="A4733" s="49" t="s">
        <v>959</v>
      </c>
      <c r="B4733" s="50">
        <v>42326</v>
      </c>
      <c r="C4733" s="51" t="s">
        <v>956</v>
      </c>
      <c r="D4733" s="51"/>
      <c r="E4733" s="51">
        <v>455.46140624999998</v>
      </c>
      <c r="F4733" s="51">
        <v>9.3296875000000001E-2</v>
      </c>
      <c r="G4733" s="51">
        <v>0.15509999999999999</v>
      </c>
      <c r="H4733" s="51">
        <v>0.24555624999999998</v>
      </c>
      <c r="I4733" s="51">
        <v>0.26365</v>
      </c>
      <c r="J4733" s="51">
        <v>0.27089374999999999</v>
      </c>
      <c r="K4733" s="51">
        <v>0.34570624999999999</v>
      </c>
      <c r="L4733" s="51">
        <v>0.26819999999999999</v>
      </c>
      <c r="M4733" s="51"/>
      <c r="N4733" s="51"/>
      <c r="O4733" s="51"/>
      <c r="P4733" s="51"/>
      <c r="Q4733" s="51"/>
      <c r="R4733" s="51"/>
      <c r="S4733" s="51"/>
      <c r="T4733" s="51"/>
      <c r="U4733" s="51"/>
      <c r="V4733" s="51"/>
      <c r="W4733" s="51"/>
      <c r="X4733" s="51"/>
      <c r="Y4733" s="51"/>
      <c r="Z4733" s="51"/>
      <c r="AA4733" s="51"/>
      <c r="AB4733" s="51"/>
      <c r="AC4733" s="51"/>
      <c r="AD4733" s="51"/>
      <c r="AE4733" s="51"/>
      <c r="AF4733" s="51"/>
      <c r="AG4733" s="51"/>
      <c r="AH4733" s="51"/>
      <c r="AI4733" s="51"/>
      <c r="AJ4733" s="51"/>
      <c r="AK4733" s="51"/>
      <c r="AL4733" s="51"/>
      <c r="AM4733" s="51"/>
      <c r="AN4733" s="51"/>
      <c r="AO4733" s="51"/>
      <c r="AP4733" s="51"/>
      <c r="AQ4733" s="51"/>
      <c r="AR4733" s="51"/>
      <c r="AS4733" s="51"/>
      <c r="AT4733" s="51"/>
      <c r="AU4733" s="51"/>
      <c r="AV4733" s="51"/>
      <c r="AW4733" s="51"/>
      <c r="AX4733" s="51"/>
      <c r="AY4733" s="51"/>
      <c r="AZ4733" s="51"/>
      <c r="BA4733" s="51"/>
      <c r="BB4733" s="51"/>
      <c r="BC4733" s="51"/>
      <c r="BD4733" s="51"/>
      <c r="BE4733" s="51"/>
      <c r="BF4733" s="51"/>
      <c r="BG4733" s="51"/>
      <c r="BH4733" s="51"/>
      <c r="BI4733" s="51"/>
      <c r="BJ4733" s="51"/>
      <c r="BK4733" s="51"/>
      <c r="BL4733" s="51"/>
      <c r="BM4733" s="51"/>
      <c r="BN4733" s="51"/>
      <c r="BO4733" s="51"/>
      <c r="BP4733" s="51"/>
      <c r="BQ4733" s="51"/>
      <c r="BR4733" s="51"/>
      <c r="BS4733" s="51"/>
      <c r="BT4733" s="51"/>
      <c r="BU4733" s="51"/>
      <c r="BV4733" s="51"/>
      <c r="BW4733" s="51"/>
      <c r="BX4733" s="51"/>
      <c r="BY4733" s="51"/>
    </row>
    <row r="4734" spans="1:77" x14ac:dyDescent="0.25">
      <c r="A4734" s="49" t="s">
        <v>959</v>
      </c>
      <c r="B4734" s="50">
        <v>42327</v>
      </c>
      <c r="C4734" s="51" t="s">
        <v>956</v>
      </c>
      <c r="D4734" s="51"/>
      <c r="E4734" s="51">
        <v>471.80484375000003</v>
      </c>
      <c r="F4734" s="51">
        <v>0.202840625</v>
      </c>
      <c r="G4734" s="51">
        <v>0.16387499999999999</v>
      </c>
      <c r="H4734" s="51">
        <v>0.24293125000000004</v>
      </c>
      <c r="I4734" s="51">
        <v>0.26193749999999999</v>
      </c>
      <c r="J4734" s="51">
        <v>0.27064375000000002</v>
      </c>
      <c r="K4734" s="51">
        <v>0.34564375000000003</v>
      </c>
      <c r="L4734" s="51">
        <v>0.26816875000000001</v>
      </c>
      <c r="M4734" s="51"/>
      <c r="N4734" s="51"/>
      <c r="O4734" s="51"/>
      <c r="P4734" s="51"/>
      <c r="Q4734" s="51">
        <v>8.7521398000000001</v>
      </c>
      <c r="R4734" s="51">
        <v>327.23474999999996</v>
      </c>
      <c r="S4734" s="51">
        <v>0</v>
      </c>
      <c r="T4734" s="51"/>
      <c r="U4734" s="51"/>
      <c r="V4734" s="51"/>
      <c r="W4734" s="51"/>
      <c r="X4734" s="51"/>
      <c r="Y4734" s="51"/>
      <c r="Z4734" s="51"/>
      <c r="AA4734" s="51">
        <v>0</v>
      </c>
      <c r="AB4734" s="51"/>
      <c r="AC4734" s="51"/>
      <c r="AD4734" s="51"/>
      <c r="AE4734" s="51">
        <v>3.3600000000000005E-2</v>
      </c>
      <c r="AF4734" s="51">
        <v>1.9152000000000001E-3</v>
      </c>
      <c r="AG4734" s="51">
        <v>5.6999999999999995E-2</v>
      </c>
      <c r="AH4734" s="51"/>
      <c r="AI4734" s="51"/>
      <c r="AJ4734" s="51">
        <v>2.1</v>
      </c>
      <c r="AK4734" s="51">
        <v>4.3317533413337772E-2</v>
      </c>
      <c r="AL4734" s="51">
        <v>5.6580387500000002</v>
      </c>
      <c r="AM4734" s="51">
        <v>130.61775</v>
      </c>
      <c r="AN4734" s="51"/>
      <c r="AO4734" s="51"/>
      <c r="AP4734" s="51"/>
      <c r="AQ4734" s="51"/>
      <c r="AR4734" s="51"/>
      <c r="AS4734" s="51"/>
      <c r="AT4734" s="51"/>
      <c r="AU4734" s="51"/>
      <c r="AV4734" s="51"/>
      <c r="AW4734" s="51"/>
      <c r="AX4734" s="51"/>
      <c r="AY4734" s="51">
        <v>0</v>
      </c>
      <c r="AZ4734" s="51"/>
      <c r="BA4734" s="51">
        <v>1.5731511243386242E-2</v>
      </c>
      <c r="BB4734" s="51">
        <v>3.0921858499999999</v>
      </c>
      <c r="BC4734" s="51"/>
      <c r="BD4734" s="51">
        <v>196.56</v>
      </c>
      <c r="BE4734" s="51"/>
      <c r="BF4734" s="51"/>
      <c r="BG4734" s="51"/>
      <c r="BH4734" s="51"/>
      <c r="BI4734" s="51"/>
      <c r="BJ4734" s="51"/>
      <c r="BK4734" s="51"/>
      <c r="BL4734" s="51"/>
      <c r="BM4734" s="51"/>
      <c r="BN4734" s="51"/>
      <c r="BO4734" s="51"/>
      <c r="BP4734" s="51"/>
      <c r="BQ4734" s="51"/>
      <c r="BR4734" s="51"/>
      <c r="BS4734" s="51"/>
      <c r="BT4734" s="51"/>
      <c r="BU4734" s="51"/>
      <c r="BV4734" s="51"/>
      <c r="BW4734" s="51"/>
      <c r="BX4734" s="51"/>
      <c r="BY4734" s="51"/>
    </row>
    <row r="4735" spans="1:77" x14ac:dyDescent="0.25">
      <c r="A4735" s="49" t="s">
        <v>959</v>
      </c>
      <c r="B4735" s="50">
        <v>42328</v>
      </c>
      <c r="C4735" s="51" t="s">
        <v>956</v>
      </c>
      <c r="D4735" s="51"/>
      <c r="E4735" s="51">
        <v>472.90406250000001</v>
      </c>
      <c r="F4735" s="51">
        <v>0.21168124999999999</v>
      </c>
      <c r="G4735" s="51">
        <v>0.16523750000000001</v>
      </c>
      <c r="H4735" s="51">
        <v>0.24319374999999999</v>
      </c>
      <c r="I4735" s="51">
        <v>0.26061250000000002</v>
      </c>
      <c r="J4735" s="51">
        <v>0.27029999999999998</v>
      </c>
      <c r="K4735" s="51">
        <v>0.34564375000000003</v>
      </c>
      <c r="L4735" s="51">
        <v>0.26813750000000003</v>
      </c>
      <c r="M4735" s="51"/>
      <c r="N4735" s="51"/>
      <c r="O4735" s="51"/>
      <c r="P4735" s="51">
        <v>3.5</v>
      </c>
      <c r="Q4735" s="51"/>
      <c r="R4735" s="51"/>
      <c r="S4735" s="51"/>
      <c r="T4735" s="51"/>
      <c r="U4735" s="51"/>
      <c r="V4735" s="51"/>
      <c r="W4735" s="51"/>
      <c r="X4735" s="51"/>
      <c r="Y4735" s="51"/>
      <c r="Z4735" s="51"/>
      <c r="AA4735" s="51"/>
      <c r="AB4735" s="51">
        <v>8.85</v>
      </c>
      <c r="AC4735" s="51"/>
      <c r="AD4735" s="51">
        <v>0.76106072378251322</v>
      </c>
      <c r="AE4735" s="51"/>
      <c r="AF4735" s="51"/>
      <c r="AG4735" s="51"/>
      <c r="AH4735" s="51">
        <v>0.5</v>
      </c>
      <c r="AI4735" s="51">
        <v>8.35</v>
      </c>
      <c r="AJ4735" s="51"/>
      <c r="AK4735" s="51"/>
      <c r="AL4735" s="51"/>
      <c r="AM4735" s="51"/>
      <c r="AN4735" s="51"/>
      <c r="AO4735" s="51"/>
      <c r="AP4735" s="51"/>
      <c r="AQ4735" s="51"/>
      <c r="AR4735" s="51"/>
      <c r="AS4735" s="51"/>
      <c r="AT4735" s="51"/>
      <c r="AU4735" s="51"/>
      <c r="AV4735" s="51"/>
      <c r="AW4735" s="51"/>
      <c r="AX4735" s="51"/>
      <c r="AY4735" s="51"/>
      <c r="AZ4735" s="51"/>
      <c r="BA4735" s="51"/>
      <c r="BB4735" s="51"/>
      <c r="BC4735" s="51"/>
      <c r="BD4735" s="51"/>
      <c r="BE4735" s="51"/>
      <c r="BF4735" s="51"/>
      <c r="BG4735" s="51"/>
      <c r="BH4735" s="51"/>
      <c r="BI4735" s="51"/>
      <c r="BJ4735" s="51"/>
      <c r="BK4735" s="51"/>
      <c r="BL4735" s="51"/>
      <c r="BM4735" s="51"/>
      <c r="BN4735" s="51"/>
      <c r="BO4735" s="51"/>
      <c r="BP4735" s="51"/>
      <c r="BQ4735" s="51"/>
      <c r="BR4735" s="51"/>
      <c r="BS4735" s="51"/>
      <c r="BT4735" s="51"/>
      <c r="BU4735" s="51"/>
      <c r="BV4735" s="51"/>
      <c r="BW4735" s="51"/>
      <c r="BX4735" s="51"/>
      <c r="BY4735" s="51"/>
    </row>
    <row r="4736" spans="1:77" x14ac:dyDescent="0.25">
      <c r="A4736" s="49" t="s">
        <v>959</v>
      </c>
      <c r="B4736" s="50">
        <v>42329</v>
      </c>
      <c r="C4736" s="51" t="s">
        <v>956</v>
      </c>
      <c r="D4736" s="51"/>
      <c r="E4736" s="51">
        <v>469.37062500000002</v>
      </c>
      <c r="F4736" s="51">
        <v>0.18890000000000001</v>
      </c>
      <c r="G4736" s="51">
        <v>0.16547500000000001</v>
      </c>
      <c r="H4736" s="51">
        <v>0.24407499999999999</v>
      </c>
      <c r="I4736" s="51">
        <v>0.25969374999999995</v>
      </c>
      <c r="J4736" s="51">
        <v>0.27001875000000003</v>
      </c>
      <c r="K4736" s="51">
        <v>0.34552499999999997</v>
      </c>
      <c r="L4736" s="51">
        <v>0.26806874999999997</v>
      </c>
      <c r="M4736" s="51"/>
      <c r="N4736" s="51"/>
      <c r="O4736" s="51"/>
      <c r="P4736" s="51"/>
      <c r="Q4736" s="51"/>
      <c r="R4736" s="51"/>
      <c r="S4736" s="51"/>
      <c r="T4736" s="51"/>
      <c r="U4736" s="51"/>
      <c r="V4736" s="51"/>
      <c r="W4736" s="51"/>
      <c r="X4736" s="51"/>
      <c r="Y4736" s="51"/>
      <c r="Z4736" s="51"/>
      <c r="AA4736" s="51"/>
      <c r="AB4736" s="51"/>
      <c r="AC4736" s="51"/>
      <c r="AD4736" s="51"/>
      <c r="AE4736" s="51"/>
      <c r="AF4736" s="51"/>
      <c r="AG4736" s="51"/>
      <c r="AH4736" s="51"/>
      <c r="AI4736" s="51"/>
      <c r="AJ4736" s="51"/>
      <c r="AK4736" s="51"/>
      <c r="AL4736" s="51"/>
      <c r="AM4736" s="51"/>
      <c r="AN4736" s="51"/>
      <c r="AO4736" s="51"/>
      <c r="AP4736" s="51"/>
      <c r="AQ4736" s="51"/>
      <c r="AR4736" s="51"/>
      <c r="AS4736" s="51"/>
      <c r="AT4736" s="51"/>
      <c r="AU4736" s="51"/>
      <c r="AV4736" s="51"/>
      <c r="AW4736" s="51"/>
      <c r="AX4736" s="51"/>
      <c r="AY4736" s="51"/>
      <c r="AZ4736" s="51"/>
      <c r="BA4736" s="51"/>
      <c r="BB4736" s="51"/>
      <c r="BC4736" s="51"/>
      <c r="BD4736" s="51"/>
      <c r="BE4736" s="51"/>
      <c r="BF4736" s="51"/>
      <c r="BG4736" s="51"/>
      <c r="BH4736" s="51"/>
      <c r="BI4736" s="51"/>
      <c r="BJ4736" s="51"/>
      <c r="BK4736" s="51"/>
      <c r="BL4736" s="51"/>
      <c r="BM4736" s="51"/>
      <c r="BN4736" s="51"/>
      <c r="BO4736" s="51"/>
      <c r="BP4736" s="51"/>
      <c r="BQ4736" s="51"/>
      <c r="BR4736" s="51"/>
      <c r="BS4736" s="51"/>
      <c r="BT4736" s="51"/>
      <c r="BU4736" s="51"/>
      <c r="BV4736" s="51"/>
      <c r="BW4736" s="51"/>
      <c r="BX4736" s="51"/>
      <c r="BY4736" s="51"/>
    </row>
    <row r="4737" spans="1:77" x14ac:dyDescent="0.25">
      <c r="A4737" s="49" t="s">
        <v>959</v>
      </c>
      <c r="B4737" s="50">
        <v>42330</v>
      </c>
      <c r="C4737" s="51" t="s">
        <v>956</v>
      </c>
      <c r="D4737" s="51"/>
      <c r="E4737" s="51">
        <v>466.12921875000006</v>
      </c>
      <c r="F4737" s="51">
        <v>0.16788437499999997</v>
      </c>
      <c r="G4737" s="51">
        <v>0.16579374999999999</v>
      </c>
      <c r="H4737" s="51">
        <v>0.2447</v>
      </c>
      <c r="I4737" s="51">
        <v>0.25882500000000003</v>
      </c>
      <c r="J4737" s="51">
        <v>0.26985625000000002</v>
      </c>
      <c r="K4737" s="51">
        <v>0.34546874999999999</v>
      </c>
      <c r="L4737" s="51">
        <v>0.26807499999999995</v>
      </c>
      <c r="M4737" s="51"/>
      <c r="N4737" s="51"/>
      <c r="O4737" s="51"/>
      <c r="P4737" s="51"/>
      <c r="Q4737" s="51"/>
      <c r="R4737" s="51"/>
      <c r="S4737" s="51"/>
      <c r="T4737" s="51"/>
      <c r="U4737" s="51"/>
      <c r="V4737" s="51"/>
      <c r="W4737" s="51"/>
      <c r="X4737" s="51"/>
      <c r="Y4737" s="51"/>
      <c r="Z4737" s="51"/>
      <c r="AA4737" s="51"/>
      <c r="AB4737" s="51"/>
      <c r="AC4737" s="51"/>
      <c r="AD4737" s="51"/>
      <c r="AE4737" s="51"/>
      <c r="AF4737" s="51"/>
      <c r="AG4737" s="51"/>
      <c r="AH4737" s="51"/>
      <c r="AI4737" s="51"/>
      <c r="AJ4737" s="51"/>
      <c r="AK4737" s="51"/>
      <c r="AL4737" s="51"/>
      <c r="AM4737" s="51"/>
      <c r="AN4737" s="51"/>
      <c r="AO4737" s="51"/>
      <c r="AP4737" s="51"/>
      <c r="AQ4737" s="51"/>
      <c r="AR4737" s="51"/>
      <c r="AS4737" s="51"/>
      <c r="AT4737" s="51"/>
      <c r="AU4737" s="51"/>
      <c r="AV4737" s="51"/>
      <c r="AW4737" s="51"/>
      <c r="AX4737" s="51"/>
      <c r="AY4737" s="51"/>
      <c r="AZ4737" s="51"/>
      <c r="BA4737" s="51"/>
      <c r="BB4737" s="51"/>
      <c r="BC4737" s="51"/>
      <c r="BD4737" s="51"/>
      <c r="BE4737" s="51"/>
      <c r="BF4737" s="51"/>
      <c r="BG4737" s="51"/>
      <c r="BH4737" s="51"/>
      <c r="BI4737" s="51"/>
      <c r="BJ4737" s="51"/>
      <c r="BK4737" s="51"/>
      <c r="BL4737" s="51"/>
      <c r="BM4737" s="51"/>
      <c r="BN4737" s="51"/>
      <c r="BO4737" s="51"/>
      <c r="BP4737" s="51"/>
      <c r="BQ4737" s="51"/>
      <c r="BR4737" s="51"/>
      <c r="BS4737" s="51"/>
      <c r="BT4737" s="51"/>
      <c r="BU4737" s="51"/>
      <c r="BV4737" s="51"/>
      <c r="BW4737" s="51"/>
      <c r="BX4737" s="51"/>
      <c r="BY4737" s="51"/>
    </row>
    <row r="4738" spans="1:77" x14ac:dyDescent="0.25">
      <c r="A4738" s="49" t="s">
        <v>959</v>
      </c>
      <c r="B4738" s="50">
        <v>42331</v>
      </c>
      <c r="C4738" s="51" t="s">
        <v>956</v>
      </c>
      <c r="D4738" s="51"/>
      <c r="E4738" s="51">
        <v>461.9325</v>
      </c>
      <c r="F4738" s="51">
        <v>0.1456875</v>
      </c>
      <c r="G4738" s="51">
        <v>0.16446249999999998</v>
      </c>
      <c r="H4738" s="51">
        <v>0.24408124999999997</v>
      </c>
      <c r="I4738" s="51">
        <v>0.25773750000000001</v>
      </c>
      <c r="J4738" s="51">
        <v>0.26946249999999999</v>
      </c>
      <c r="K4738" s="51">
        <v>0.34539374999999994</v>
      </c>
      <c r="L4738" s="51">
        <v>0.26802500000000001</v>
      </c>
      <c r="M4738" s="51"/>
      <c r="N4738" s="51"/>
      <c r="O4738" s="51"/>
      <c r="P4738" s="51"/>
      <c r="Q4738" s="51"/>
      <c r="R4738" s="51"/>
      <c r="S4738" s="51"/>
      <c r="T4738" s="51"/>
      <c r="U4738" s="51"/>
      <c r="V4738" s="51"/>
      <c r="W4738" s="51"/>
      <c r="X4738" s="51"/>
      <c r="Y4738" s="51"/>
      <c r="Z4738" s="51"/>
      <c r="AA4738" s="51"/>
      <c r="AB4738" s="51"/>
      <c r="AC4738" s="51">
        <v>0.70382263923431243</v>
      </c>
      <c r="AD4738" s="51">
        <v>0.67056678674518433</v>
      </c>
      <c r="AE4738" s="51"/>
      <c r="AF4738" s="51"/>
      <c r="AG4738" s="51"/>
      <c r="AH4738" s="51"/>
      <c r="AI4738" s="51"/>
      <c r="AJ4738" s="51"/>
      <c r="AK4738" s="51"/>
      <c r="AL4738" s="51"/>
      <c r="AM4738" s="51"/>
      <c r="AN4738" s="51"/>
      <c r="AO4738" s="51"/>
      <c r="AP4738" s="51"/>
      <c r="AQ4738" s="51"/>
      <c r="AR4738" s="51"/>
      <c r="AS4738" s="51"/>
      <c r="AT4738" s="51"/>
      <c r="AU4738" s="51"/>
      <c r="AV4738" s="51"/>
      <c r="AW4738" s="51"/>
      <c r="AX4738" s="51"/>
      <c r="AY4738" s="51"/>
      <c r="AZ4738" s="51"/>
      <c r="BA4738" s="51"/>
      <c r="BB4738" s="51"/>
      <c r="BC4738" s="51"/>
      <c r="BD4738" s="51"/>
      <c r="BE4738" s="51"/>
      <c r="BF4738" s="51"/>
      <c r="BG4738" s="51"/>
      <c r="BH4738" s="51"/>
      <c r="BI4738" s="51"/>
      <c r="BJ4738" s="51"/>
      <c r="BK4738" s="51"/>
      <c r="BL4738" s="51"/>
      <c r="BM4738" s="51"/>
      <c r="BN4738" s="51"/>
      <c r="BO4738" s="51"/>
      <c r="BP4738" s="51"/>
      <c r="BQ4738" s="51"/>
      <c r="BR4738" s="51"/>
      <c r="BS4738" s="51"/>
      <c r="BT4738" s="51"/>
      <c r="BU4738" s="51"/>
      <c r="BV4738" s="51"/>
      <c r="BW4738" s="51"/>
      <c r="BX4738" s="51"/>
      <c r="BY4738" s="51"/>
    </row>
    <row r="4739" spans="1:77" x14ac:dyDescent="0.25">
      <c r="A4739" s="49" t="s">
        <v>959</v>
      </c>
      <c r="B4739" s="50">
        <v>42332</v>
      </c>
      <c r="C4739" s="51" t="s">
        <v>956</v>
      </c>
      <c r="D4739" s="51"/>
      <c r="E4739" s="51">
        <v>457.46249999999998</v>
      </c>
      <c r="F4739" s="51">
        <v>0.12618750000000001</v>
      </c>
      <c r="G4739" s="51">
        <v>0.1615375</v>
      </c>
      <c r="H4739" s="51">
        <v>0.24265</v>
      </c>
      <c r="I4739" s="51">
        <v>0.25614375</v>
      </c>
      <c r="J4739" s="51">
        <v>0.26896874999999998</v>
      </c>
      <c r="K4739" s="51">
        <v>0.34526249999999997</v>
      </c>
      <c r="L4739" s="51">
        <v>0.26798749999999999</v>
      </c>
      <c r="M4739" s="51"/>
      <c r="N4739" s="51"/>
      <c r="O4739" s="51"/>
      <c r="P4739" s="51"/>
      <c r="Q4739" s="51"/>
      <c r="R4739" s="51"/>
      <c r="S4739" s="51"/>
      <c r="T4739" s="51"/>
      <c r="U4739" s="51"/>
      <c r="V4739" s="51"/>
      <c r="W4739" s="51"/>
      <c r="X4739" s="51"/>
      <c r="Y4739" s="51"/>
      <c r="Z4739" s="51"/>
      <c r="AA4739" s="51"/>
      <c r="AB4739" s="51"/>
      <c r="AC4739" s="51"/>
      <c r="AD4739" s="51"/>
      <c r="AE4739" s="51"/>
      <c r="AF4739" s="51"/>
      <c r="AG4739" s="51"/>
      <c r="AH4739" s="51"/>
      <c r="AI4739" s="51"/>
      <c r="AJ4739" s="51"/>
      <c r="AK4739" s="51"/>
      <c r="AL4739" s="51"/>
      <c r="AM4739" s="51"/>
      <c r="AN4739" s="51"/>
      <c r="AO4739" s="51"/>
      <c r="AP4739" s="51"/>
      <c r="AQ4739" s="51"/>
      <c r="AR4739" s="51"/>
      <c r="AS4739" s="51"/>
      <c r="AT4739" s="51"/>
      <c r="AU4739" s="51"/>
      <c r="AV4739" s="51"/>
      <c r="AW4739" s="51"/>
      <c r="AX4739" s="51"/>
      <c r="AY4739" s="51"/>
      <c r="AZ4739" s="51"/>
      <c r="BA4739" s="51"/>
      <c r="BB4739" s="51"/>
      <c r="BC4739" s="51"/>
      <c r="BD4739" s="51"/>
      <c r="BE4739" s="51"/>
      <c r="BF4739" s="51"/>
      <c r="BG4739" s="51"/>
      <c r="BH4739" s="51"/>
      <c r="BI4739" s="51"/>
      <c r="BJ4739" s="51"/>
      <c r="BK4739" s="51"/>
      <c r="BL4739" s="51"/>
      <c r="BM4739" s="51"/>
      <c r="BN4739" s="51"/>
      <c r="BO4739" s="51"/>
      <c r="BP4739" s="51"/>
      <c r="BQ4739" s="51"/>
      <c r="BR4739" s="51"/>
      <c r="BS4739" s="51"/>
      <c r="BT4739" s="51"/>
      <c r="BU4739" s="51"/>
      <c r="BV4739" s="51"/>
      <c r="BW4739" s="51"/>
      <c r="BX4739" s="51"/>
      <c r="BY4739" s="51"/>
    </row>
    <row r="4740" spans="1:77" x14ac:dyDescent="0.25">
      <c r="A4740" s="49" t="s">
        <v>959</v>
      </c>
      <c r="B4740" s="50">
        <v>42333</v>
      </c>
      <c r="C4740" s="51" t="s">
        <v>956</v>
      </c>
      <c r="D4740" s="51"/>
      <c r="E4740" s="51">
        <v>453.30093750000003</v>
      </c>
      <c r="F4740" s="51">
        <v>0.11242500000000001</v>
      </c>
      <c r="G4740" s="51">
        <v>0.15741875</v>
      </c>
      <c r="H4740" s="51">
        <v>0.23997499999999999</v>
      </c>
      <c r="I4740" s="51">
        <v>0.25443125</v>
      </c>
      <c r="J4740" s="51">
        <v>0.26851249999999999</v>
      </c>
      <c r="K4740" s="51">
        <v>0.34525625000000004</v>
      </c>
      <c r="L4740" s="51">
        <v>0.26790625000000001</v>
      </c>
      <c r="M4740" s="51"/>
      <c r="N4740" s="51"/>
      <c r="O4740" s="51"/>
      <c r="P4740" s="51"/>
      <c r="Q4740" s="51"/>
      <c r="R4740" s="51"/>
      <c r="S4740" s="51"/>
      <c r="T4740" s="51"/>
      <c r="U4740" s="51"/>
      <c r="V4740" s="51"/>
      <c r="W4740" s="51"/>
      <c r="X4740" s="51"/>
      <c r="Y4740" s="51"/>
      <c r="Z4740" s="51"/>
      <c r="AA4740" s="51"/>
      <c r="AB4740" s="51">
        <v>8.85</v>
      </c>
      <c r="AC4740" s="51"/>
      <c r="AD4740" s="51"/>
      <c r="AE4740" s="51"/>
      <c r="AF4740" s="51"/>
      <c r="AG4740" s="51"/>
      <c r="AH4740" s="51">
        <v>0.85</v>
      </c>
      <c r="AI4740" s="51">
        <v>8.8000000000000007</v>
      </c>
      <c r="AJ4740" s="51"/>
      <c r="AK4740" s="51"/>
      <c r="AL4740" s="51"/>
      <c r="AM4740" s="51"/>
      <c r="AN4740" s="51"/>
      <c r="AO4740" s="51"/>
      <c r="AP4740" s="51"/>
      <c r="AQ4740" s="51"/>
      <c r="AR4740" s="51"/>
      <c r="AS4740" s="51"/>
      <c r="AT4740" s="51"/>
      <c r="AU4740" s="51"/>
      <c r="AV4740" s="51"/>
      <c r="AW4740" s="51"/>
      <c r="AX4740" s="51"/>
      <c r="AY4740" s="51"/>
      <c r="AZ4740" s="51"/>
      <c r="BA4740" s="51"/>
      <c r="BB4740" s="51"/>
      <c r="BC4740" s="51"/>
      <c r="BD4740" s="51"/>
      <c r="BE4740" s="51"/>
      <c r="BF4740" s="51"/>
      <c r="BG4740" s="51"/>
      <c r="BH4740" s="51"/>
      <c r="BI4740" s="51"/>
      <c r="BJ4740" s="51"/>
      <c r="BK4740" s="51"/>
      <c r="BL4740" s="51"/>
      <c r="BM4740" s="51"/>
      <c r="BN4740" s="51"/>
      <c r="BO4740" s="51"/>
      <c r="BP4740" s="51"/>
      <c r="BQ4740" s="51"/>
      <c r="BR4740" s="51"/>
      <c r="BS4740" s="51"/>
      <c r="BT4740" s="51"/>
      <c r="BU4740" s="51"/>
      <c r="BV4740" s="51"/>
      <c r="BW4740" s="51"/>
      <c r="BX4740" s="51"/>
      <c r="BY4740" s="51"/>
    </row>
    <row r="4741" spans="1:77" x14ac:dyDescent="0.25">
      <c r="A4741" s="49" t="s">
        <v>959</v>
      </c>
      <c r="B4741" s="50">
        <v>42334</v>
      </c>
      <c r="C4741" s="51" t="s">
        <v>956</v>
      </c>
      <c r="D4741" s="51"/>
      <c r="E4741" s="51">
        <v>449.13468750000004</v>
      </c>
      <c r="F4741" s="51">
        <v>0.10278124999999999</v>
      </c>
      <c r="G4741" s="51">
        <v>0.15265000000000001</v>
      </c>
      <c r="H4741" s="51">
        <v>0.23608750000000001</v>
      </c>
      <c r="I4741" s="51">
        <v>0.25240625</v>
      </c>
      <c r="J4741" s="51">
        <v>0.2679375</v>
      </c>
      <c r="K4741" s="51">
        <v>0.34508749999999999</v>
      </c>
      <c r="L4741" s="51">
        <v>0.26788124999999996</v>
      </c>
      <c r="M4741" s="51"/>
      <c r="N4741" s="51"/>
      <c r="O4741" s="51"/>
      <c r="P4741" s="51"/>
      <c r="Q4741" s="51"/>
      <c r="R4741" s="51"/>
      <c r="S4741" s="51"/>
      <c r="T4741" s="51"/>
      <c r="U4741" s="51"/>
      <c r="V4741" s="51"/>
      <c r="W4741" s="51"/>
      <c r="X4741" s="51"/>
      <c r="Y4741" s="51"/>
      <c r="Z4741" s="51"/>
      <c r="AA4741" s="51"/>
      <c r="AB4741" s="51"/>
      <c r="AC4741" s="51"/>
      <c r="AD4741" s="51"/>
      <c r="AE4741" s="51"/>
      <c r="AF4741" s="51"/>
      <c r="AG4741" s="51"/>
      <c r="AH4741" s="51"/>
      <c r="AI4741" s="51"/>
      <c r="AJ4741" s="51"/>
      <c r="AK4741" s="51"/>
      <c r="AL4741" s="51"/>
      <c r="AM4741" s="51"/>
      <c r="AN4741" s="51"/>
      <c r="AO4741" s="51"/>
      <c r="AP4741" s="51"/>
      <c r="AQ4741" s="51"/>
      <c r="AR4741" s="51"/>
      <c r="AS4741" s="51"/>
      <c r="AT4741" s="51"/>
      <c r="AU4741" s="51"/>
      <c r="AV4741" s="51"/>
      <c r="AW4741" s="51"/>
      <c r="AX4741" s="51"/>
      <c r="AY4741" s="51"/>
      <c r="AZ4741" s="51"/>
      <c r="BA4741" s="51"/>
      <c r="BB4741" s="51"/>
      <c r="BC4741" s="51"/>
      <c r="BD4741" s="51"/>
      <c r="BE4741" s="51"/>
      <c r="BF4741" s="51"/>
      <c r="BG4741" s="51"/>
      <c r="BH4741" s="51"/>
      <c r="BI4741" s="51"/>
      <c r="BJ4741" s="51"/>
      <c r="BK4741" s="51"/>
      <c r="BL4741" s="51"/>
      <c r="BM4741" s="51"/>
      <c r="BN4741" s="51"/>
      <c r="BO4741" s="51"/>
      <c r="BP4741" s="51"/>
      <c r="BQ4741" s="51"/>
      <c r="BR4741" s="51"/>
      <c r="BS4741" s="51"/>
      <c r="BT4741" s="51"/>
      <c r="BU4741" s="51"/>
      <c r="BV4741" s="51"/>
      <c r="BW4741" s="51"/>
      <c r="BX4741" s="51"/>
      <c r="BY4741" s="51"/>
    </row>
    <row r="4742" spans="1:77" x14ac:dyDescent="0.25">
      <c r="A4742" s="49" t="s">
        <v>959</v>
      </c>
      <c r="B4742" s="50">
        <v>42335</v>
      </c>
      <c r="C4742" s="51" t="s">
        <v>956</v>
      </c>
      <c r="D4742" s="51"/>
      <c r="E4742" s="51">
        <v>446.41874999999993</v>
      </c>
      <c r="F4742" s="51">
        <v>9.686249999999999E-2</v>
      </c>
      <c r="G4742" s="51">
        <v>0.14984999999999998</v>
      </c>
      <c r="H4742" s="51">
        <v>0.23335</v>
      </c>
      <c r="I4742" s="51">
        <v>0.25066250000000001</v>
      </c>
      <c r="J4742" s="51">
        <v>0.26765624999999998</v>
      </c>
      <c r="K4742" s="51">
        <v>0.34507499999999997</v>
      </c>
      <c r="L4742" s="51">
        <v>0.26796249999999999</v>
      </c>
      <c r="M4742" s="51"/>
      <c r="N4742" s="51"/>
      <c r="O4742" s="51"/>
      <c r="P4742" s="51"/>
      <c r="Q4742" s="51"/>
      <c r="R4742" s="51"/>
      <c r="S4742" s="51"/>
      <c r="T4742" s="51"/>
      <c r="U4742" s="51"/>
      <c r="V4742" s="51"/>
      <c r="W4742" s="51"/>
      <c r="X4742" s="51"/>
      <c r="Y4742" s="51"/>
      <c r="Z4742" s="51"/>
      <c r="AA4742" s="51"/>
      <c r="AB4742" s="51"/>
      <c r="AC4742" s="51"/>
      <c r="AD4742" s="51"/>
      <c r="AE4742" s="51"/>
      <c r="AF4742" s="51"/>
      <c r="AG4742" s="51"/>
      <c r="AH4742" s="51"/>
      <c r="AI4742" s="51"/>
      <c r="AJ4742" s="51"/>
      <c r="AK4742" s="51"/>
      <c r="AL4742" s="51"/>
      <c r="AM4742" s="51"/>
      <c r="AN4742" s="51"/>
      <c r="AO4742" s="51"/>
      <c r="AP4742" s="51"/>
      <c r="AQ4742" s="51"/>
      <c r="AR4742" s="51"/>
      <c r="AS4742" s="51"/>
      <c r="AT4742" s="51"/>
      <c r="AU4742" s="51"/>
      <c r="AV4742" s="51"/>
      <c r="AW4742" s="51"/>
      <c r="AX4742" s="51"/>
      <c r="AY4742" s="51"/>
      <c r="AZ4742" s="51"/>
      <c r="BA4742" s="51"/>
      <c r="BB4742" s="51"/>
      <c r="BC4742" s="51"/>
      <c r="BD4742" s="51"/>
      <c r="BE4742" s="51"/>
      <c r="BF4742" s="51"/>
      <c r="BG4742" s="51"/>
      <c r="BH4742" s="51"/>
      <c r="BI4742" s="51"/>
      <c r="BJ4742" s="51"/>
      <c r="BK4742" s="51"/>
      <c r="BL4742" s="51"/>
      <c r="BM4742" s="51"/>
      <c r="BN4742" s="51"/>
      <c r="BO4742" s="51"/>
      <c r="BP4742" s="51"/>
      <c r="BQ4742" s="51"/>
      <c r="BR4742" s="51"/>
      <c r="BS4742" s="51"/>
      <c r="BT4742" s="51"/>
      <c r="BU4742" s="51"/>
      <c r="BV4742" s="51"/>
      <c r="BW4742" s="51"/>
      <c r="BX4742" s="51"/>
      <c r="BY4742" s="51"/>
    </row>
    <row r="4743" spans="1:77" x14ac:dyDescent="0.25">
      <c r="A4743" s="49" t="s">
        <v>959</v>
      </c>
      <c r="B4743" s="50">
        <v>42336</v>
      </c>
      <c r="C4743" s="51" t="s">
        <v>956</v>
      </c>
      <c r="D4743" s="51"/>
      <c r="E4743" s="51">
        <v>442.51125000000002</v>
      </c>
      <c r="F4743" s="51">
        <v>9.22375E-2</v>
      </c>
      <c r="G4743" s="51">
        <v>0.14504999999999998</v>
      </c>
      <c r="H4743" s="51">
        <v>0.22825000000000001</v>
      </c>
      <c r="I4743" s="51">
        <v>0.248</v>
      </c>
      <c r="J4743" s="51">
        <v>0.26716249999999997</v>
      </c>
      <c r="K4743" s="51">
        <v>0.3450375</v>
      </c>
      <c r="L4743" s="51">
        <v>0.26794374999999998</v>
      </c>
      <c r="M4743" s="51"/>
      <c r="N4743" s="51"/>
      <c r="O4743" s="51"/>
      <c r="P4743" s="51"/>
      <c r="Q4743" s="51"/>
      <c r="R4743" s="51"/>
      <c r="S4743" s="51"/>
      <c r="T4743" s="51"/>
      <c r="U4743" s="51"/>
      <c r="V4743" s="51"/>
      <c r="W4743" s="51"/>
      <c r="X4743" s="51"/>
      <c r="Y4743" s="51"/>
      <c r="Z4743" s="51"/>
      <c r="AA4743" s="51"/>
      <c r="AB4743" s="51"/>
      <c r="AC4743" s="51"/>
      <c r="AD4743" s="51"/>
      <c r="AE4743" s="51"/>
      <c r="AF4743" s="51"/>
      <c r="AG4743" s="51"/>
      <c r="AH4743" s="51"/>
      <c r="AI4743" s="51"/>
      <c r="AJ4743" s="51"/>
      <c r="AK4743" s="51"/>
      <c r="AL4743" s="51"/>
      <c r="AM4743" s="51"/>
      <c r="AN4743" s="51"/>
      <c r="AO4743" s="51"/>
      <c r="AP4743" s="51"/>
      <c r="AQ4743" s="51"/>
      <c r="AR4743" s="51"/>
      <c r="AS4743" s="51"/>
      <c r="AT4743" s="51"/>
      <c r="AU4743" s="51"/>
      <c r="AV4743" s="51"/>
      <c r="AW4743" s="51"/>
      <c r="AX4743" s="51"/>
      <c r="AY4743" s="51"/>
      <c r="AZ4743" s="51"/>
      <c r="BA4743" s="51"/>
      <c r="BB4743" s="51"/>
      <c r="BC4743" s="51"/>
      <c r="BD4743" s="51"/>
      <c r="BE4743" s="51"/>
      <c r="BF4743" s="51"/>
      <c r="BG4743" s="51"/>
      <c r="BH4743" s="51"/>
      <c r="BI4743" s="51"/>
      <c r="BJ4743" s="51"/>
      <c r="BK4743" s="51"/>
      <c r="BL4743" s="51"/>
      <c r="BM4743" s="51"/>
      <c r="BN4743" s="51"/>
      <c r="BO4743" s="51"/>
      <c r="BP4743" s="51"/>
      <c r="BQ4743" s="51"/>
      <c r="BR4743" s="51"/>
      <c r="BS4743" s="51"/>
      <c r="BT4743" s="51"/>
      <c r="BU4743" s="51"/>
      <c r="BV4743" s="51"/>
      <c r="BW4743" s="51"/>
      <c r="BX4743" s="51"/>
      <c r="BY4743" s="51"/>
    </row>
    <row r="4744" spans="1:77" x14ac:dyDescent="0.25">
      <c r="A4744" s="49" t="s">
        <v>959</v>
      </c>
      <c r="B4744" s="50">
        <v>42337</v>
      </c>
      <c r="C4744" s="51" t="s">
        <v>956</v>
      </c>
      <c r="D4744" s="51"/>
      <c r="E4744" s="51">
        <v>440.07421875</v>
      </c>
      <c r="F4744" s="51">
        <v>8.8728125000000005E-2</v>
      </c>
      <c r="G4744" s="51">
        <v>0.14221250000000002</v>
      </c>
      <c r="H4744" s="51">
        <v>0.22553124999999999</v>
      </c>
      <c r="I4744" s="51">
        <v>0.24603750000000002</v>
      </c>
      <c r="J4744" s="51">
        <v>0.26696249999999999</v>
      </c>
      <c r="K4744" s="51">
        <v>0.34505000000000002</v>
      </c>
      <c r="L4744" s="51">
        <v>0.2678625</v>
      </c>
      <c r="M4744" s="51"/>
      <c r="N4744" s="51"/>
      <c r="O4744" s="51"/>
      <c r="P4744" s="51"/>
      <c r="Q4744" s="51"/>
      <c r="R4744" s="51"/>
      <c r="S4744" s="51"/>
      <c r="T4744" s="51"/>
      <c r="U4744" s="51"/>
      <c r="V4744" s="51"/>
      <c r="W4744" s="51"/>
      <c r="X4744" s="51"/>
      <c r="Y4744" s="51"/>
      <c r="Z4744" s="51"/>
      <c r="AA4744" s="51"/>
      <c r="AB4744" s="51"/>
      <c r="AC4744" s="51"/>
      <c r="AD4744" s="51"/>
      <c r="AE4744" s="51"/>
      <c r="AF4744" s="51"/>
      <c r="AG4744" s="51"/>
      <c r="AH4744" s="51"/>
      <c r="AI4744" s="51"/>
      <c r="AJ4744" s="51"/>
      <c r="AK4744" s="51"/>
      <c r="AL4744" s="51"/>
      <c r="AM4744" s="51"/>
      <c r="AN4744" s="51"/>
      <c r="AO4744" s="51"/>
      <c r="AP4744" s="51"/>
      <c r="AQ4744" s="51"/>
      <c r="AR4744" s="51"/>
      <c r="AS4744" s="51"/>
      <c r="AT4744" s="51"/>
      <c r="AU4744" s="51"/>
      <c r="AV4744" s="51"/>
      <c r="AW4744" s="51"/>
      <c r="AX4744" s="51"/>
      <c r="AY4744" s="51"/>
      <c r="AZ4744" s="51"/>
      <c r="BA4744" s="51"/>
      <c r="BB4744" s="51"/>
      <c r="BC4744" s="51"/>
      <c r="BD4744" s="51"/>
      <c r="BE4744" s="51"/>
      <c r="BF4744" s="51"/>
      <c r="BG4744" s="51"/>
      <c r="BH4744" s="51"/>
      <c r="BI4744" s="51"/>
      <c r="BJ4744" s="51"/>
      <c r="BK4744" s="51"/>
      <c r="BL4744" s="51"/>
      <c r="BM4744" s="51"/>
      <c r="BN4744" s="51"/>
      <c r="BO4744" s="51"/>
      <c r="BP4744" s="51"/>
      <c r="BQ4744" s="51"/>
      <c r="BR4744" s="51"/>
      <c r="BS4744" s="51"/>
      <c r="BT4744" s="51"/>
      <c r="BU4744" s="51"/>
      <c r="BV4744" s="51"/>
      <c r="BW4744" s="51"/>
      <c r="BX4744" s="51"/>
      <c r="BY4744" s="51"/>
    </row>
    <row r="4745" spans="1:77" x14ac:dyDescent="0.25">
      <c r="A4745" s="49" t="s">
        <v>959</v>
      </c>
      <c r="B4745" s="50">
        <v>42338</v>
      </c>
      <c r="C4745" s="51" t="s">
        <v>956</v>
      </c>
      <c r="D4745" s="51"/>
      <c r="E4745" s="51">
        <v>438.05437499999999</v>
      </c>
      <c r="F4745" s="51">
        <v>8.7425000000000003E-2</v>
      </c>
      <c r="G4745" s="51">
        <v>0.1403625</v>
      </c>
      <c r="H4745" s="51">
        <v>0.22285625000000003</v>
      </c>
      <c r="I4745" s="51">
        <v>0.2437375</v>
      </c>
      <c r="J4745" s="51">
        <v>0.26679999999999998</v>
      </c>
      <c r="K4745" s="51">
        <v>0.34501875000000004</v>
      </c>
      <c r="L4745" s="51">
        <v>0.26787499999999997</v>
      </c>
      <c r="M4745" s="51"/>
      <c r="N4745" s="51"/>
      <c r="O4745" s="51"/>
      <c r="P4745" s="51"/>
      <c r="Q4745" s="51"/>
      <c r="R4745" s="51"/>
      <c r="S4745" s="51"/>
      <c r="T4745" s="51"/>
      <c r="U4745" s="51"/>
      <c r="V4745" s="51"/>
      <c r="W4745" s="51"/>
      <c r="X4745" s="51"/>
      <c r="Y4745" s="51"/>
      <c r="Z4745" s="51"/>
      <c r="AA4745" s="51"/>
      <c r="AB4745" s="51"/>
      <c r="AC4745" s="51">
        <v>0.70549602596841909</v>
      </c>
      <c r="AD4745" s="51">
        <v>0.61999438165930687</v>
      </c>
      <c r="AE4745" s="51"/>
      <c r="AF4745" s="51"/>
      <c r="AG4745" s="51"/>
      <c r="AH4745" s="51"/>
      <c r="AI4745" s="51"/>
      <c r="AJ4745" s="51"/>
      <c r="AK4745" s="51"/>
      <c r="AL4745" s="51"/>
      <c r="AM4745" s="51"/>
      <c r="AN4745" s="51"/>
      <c r="AO4745" s="51"/>
      <c r="AP4745" s="51"/>
      <c r="AQ4745" s="51"/>
      <c r="AR4745" s="51"/>
      <c r="AS4745" s="51"/>
      <c r="AT4745" s="51"/>
      <c r="AU4745" s="51"/>
      <c r="AV4745" s="51"/>
      <c r="AW4745" s="51"/>
      <c r="AX4745" s="51"/>
      <c r="AY4745" s="51"/>
      <c r="AZ4745" s="51"/>
      <c r="BA4745" s="51"/>
      <c r="BB4745" s="51"/>
      <c r="BC4745" s="51"/>
      <c r="BD4745" s="51"/>
      <c r="BE4745" s="51"/>
      <c r="BF4745" s="51"/>
      <c r="BG4745" s="51"/>
      <c r="BH4745" s="51"/>
      <c r="BI4745" s="51"/>
      <c r="BJ4745" s="51"/>
      <c r="BK4745" s="51"/>
      <c r="BL4745" s="51"/>
      <c r="BM4745" s="51"/>
      <c r="BN4745" s="51"/>
      <c r="BO4745" s="51"/>
      <c r="BP4745" s="51"/>
      <c r="BQ4745" s="51"/>
      <c r="BR4745" s="51"/>
      <c r="BS4745" s="51"/>
      <c r="BT4745" s="51"/>
      <c r="BU4745" s="51"/>
      <c r="BV4745" s="51"/>
      <c r="BW4745" s="51"/>
      <c r="BX4745" s="51"/>
      <c r="BY4745" s="51"/>
    </row>
    <row r="4746" spans="1:77" x14ac:dyDescent="0.25">
      <c r="A4746" s="49" t="s">
        <v>959</v>
      </c>
      <c r="B4746" s="50">
        <v>42339</v>
      </c>
      <c r="C4746" s="51" t="s">
        <v>956</v>
      </c>
      <c r="D4746" s="51"/>
      <c r="E4746" s="51">
        <v>435.88453125000001</v>
      </c>
      <c r="F4746" s="51">
        <v>8.6003125E-2</v>
      </c>
      <c r="G4746" s="51">
        <v>0.13858124999999999</v>
      </c>
      <c r="H4746" s="51">
        <v>0.2203</v>
      </c>
      <c r="I4746" s="51">
        <v>0.2411375</v>
      </c>
      <c r="J4746" s="51">
        <v>0.26644374999999998</v>
      </c>
      <c r="K4746" s="51">
        <v>0.34491250000000001</v>
      </c>
      <c r="L4746" s="51">
        <v>0.2678625</v>
      </c>
      <c r="M4746" s="51"/>
      <c r="N4746" s="51"/>
      <c r="O4746" s="51"/>
      <c r="P4746" s="51"/>
      <c r="Q4746" s="51"/>
      <c r="R4746" s="51"/>
      <c r="S4746" s="51"/>
      <c r="T4746" s="51"/>
      <c r="U4746" s="51"/>
      <c r="V4746" s="51"/>
      <c r="W4746" s="51"/>
      <c r="X4746" s="51"/>
      <c r="Y4746" s="51"/>
      <c r="Z4746" s="51"/>
      <c r="AA4746" s="51"/>
      <c r="AB4746" s="51"/>
      <c r="AC4746" s="51"/>
      <c r="AD4746" s="51"/>
      <c r="AE4746" s="51"/>
      <c r="AF4746" s="51"/>
      <c r="AG4746" s="51"/>
      <c r="AH4746" s="51"/>
      <c r="AI4746" s="51"/>
      <c r="AJ4746" s="51"/>
      <c r="AK4746" s="51"/>
      <c r="AL4746" s="51"/>
      <c r="AM4746" s="51"/>
      <c r="AN4746" s="51"/>
      <c r="AO4746" s="51"/>
      <c r="AP4746" s="51"/>
      <c r="AQ4746" s="51"/>
      <c r="AR4746" s="51"/>
      <c r="AS4746" s="51"/>
      <c r="AT4746" s="51"/>
      <c r="AU4746" s="51"/>
      <c r="AV4746" s="51"/>
      <c r="AW4746" s="51"/>
      <c r="AX4746" s="51"/>
      <c r="AY4746" s="51"/>
      <c r="AZ4746" s="51"/>
      <c r="BA4746" s="51"/>
      <c r="BB4746" s="51"/>
      <c r="BC4746" s="51"/>
      <c r="BD4746" s="51"/>
      <c r="BE4746" s="51"/>
      <c r="BF4746" s="51"/>
      <c r="BG4746" s="51"/>
      <c r="BH4746" s="51"/>
      <c r="BI4746" s="51"/>
      <c r="BJ4746" s="51"/>
      <c r="BK4746" s="51"/>
      <c r="BL4746" s="51"/>
      <c r="BM4746" s="51"/>
      <c r="BN4746" s="51"/>
      <c r="BO4746" s="51"/>
      <c r="BP4746" s="51"/>
      <c r="BQ4746" s="51"/>
      <c r="BR4746" s="51"/>
      <c r="BS4746" s="51"/>
      <c r="BT4746" s="51"/>
      <c r="BU4746" s="51"/>
      <c r="BV4746" s="51"/>
      <c r="BW4746" s="51"/>
      <c r="BX4746" s="51"/>
      <c r="BY4746" s="51"/>
    </row>
    <row r="4747" spans="1:77" x14ac:dyDescent="0.25">
      <c r="A4747" s="49" t="s">
        <v>959</v>
      </c>
      <c r="B4747" s="50">
        <v>42340</v>
      </c>
      <c r="C4747" s="51" t="s">
        <v>956</v>
      </c>
      <c r="D4747" s="51"/>
      <c r="E4747" s="51">
        <v>432.05578124999994</v>
      </c>
      <c r="F4747" s="51">
        <v>8.3228125E-2</v>
      </c>
      <c r="G4747" s="51">
        <v>0.13438125000000001</v>
      </c>
      <c r="H4747" s="51">
        <v>0.21576875000000001</v>
      </c>
      <c r="I4747" s="51">
        <v>0.23730625</v>
      </c>
      <c r="J4747" s="51">
        <v>0.26570000000000005</v>
      </c>
      <c r="K4747" s="51">
        <v>0.34480624999999998</v>
      </c>
      <c r="L4747" s="51">
        <v>0.26779999999999998</v>
      </c>
      <c r="M4747" s="51"/>
      <c r="N4747" s="51"/>
      <c r="O4747" s="51"/>
      <c r="P4747" s="51"/>
      <c r="Q4747" s="51"/>
      <c r="R4747" s="51"/>
      <c r="S4747" s="51"/>
      <c r="T4747" s="51"/>
      <c r="U4747" s="51"/>
      <c r="V4747" s="51"/>
      <c r="W4747" s="51"/>
      <c r="X4747" s="51"/>
      <c r="Y4747" s="51"/>
      <c r="Z4747" s="51"/>
      <c r="AA4747" s="51"/>
      <c r="AB4747" s="51">
        <v>8.85</v>
      </c>
      <c r="AC4747" s="51"/>
      <c r="AD4747" s="51"/>
      <c r="AE4747" s="51"/>
      <c r="AF4747" s="51"/>
      <c r="AG4747" s="51"/>
      <c r="AH4747" s="51">
        <v>3.35</v>
      </c>
      <c r="AI4747" s="51">
        <v>8.85</v>
      </c>
      <c r="AJ4747" s="51"/>
      <c r="AK4747" s="51"/>
      <c r="AL4747" s="51"/>
      <c r="AM4747" s="51"/>
      <c r="AN4747" s="51"/>
      <c r="AO4747" s="51"/>
      <c r="AP4747" s="51"/>
      <c r="AQ4747" s="51"/>
      <c r="AR4747" s="51"/>
      <c r="AS4747" s="51"/>
      <c r="AT4747" s="51"/>
      <c r="AU4747" s="51"/>
      <c r="AV4747" s="51"/>
      <c r="AW4747" s="51"/>
      <c r="AX4747" s="51"/>
      <c r="AY4747" s="51"/>
      <c r="AZ4747" s="51"/>
      <c r="BA4747" s="51"/>
      <c r="BB4747" s="51"/>
      <c r="BC4747" s="51"/>
      <c r="BD4747" s="51"/>
      <c r="BE4747" s="51"/>
      <c r="BF4747" s="51"/>
      <c r="BG4747" s="51"/>
      <c r="BH4747" s="51"/>
      <c r="BI4747" s="51"/>
      <c r="BJ4747" s="51"/>
      <c r="BK4747" s="51"/>
      <c r="BL4747" s="51"/>
      <c r="BM4747" s="51"/>
      <c r="BN4747" s="51"/>
      <c r="BO4747" s="51"/>
      <c r="BP4747" s="51"/>
      <c r="BQ4747" s="51"/>
      <c r="BR4747" s="51"/>
      <c r="BS4747" s="51"/>
      <c r="BT4747" s="51"/>
      <c r="BU4747" s="51"/>
      <c r="BV4747" s="51"/>
      <c r="BW4747" s="51"/>
      <c r="BX4747" s="51"/>
      <c r="BY4747" s="51"/>
    </row>
    <row r="4748" spans="1:77" x14ac:dyDescent="0.25">
      <c r="A4748" s="49" t="s">
        <v>959</v>
      </c>
      <c r="B4748" s="50">
        <v>42341</v>
      </c>
      <c r="C4748" s="51" t="s">
        <v>956</v>
      </c>
      <c r="D4748" s="51"/>
      <c r="E4748" s="51">
        <v>430.30687499999999</v>
      </c>
      <c r="F4748" s="51">
        <v>7.9750000000000001E-2</v>
      </c>
      <c r="G4748" s="51">
        <v>0.13276250000000001</v>
      </c>
      <c r="H4748" s="51">
        <v>0.21450000000000002</v>
      </c>
      <c r="I4748" s="51">
        <v>0.2356375</v>
      </c>
      <c r="J4748" s="51">
        <v>0.26547500000000002</v>
      </c>
      <c r="K4748" s="51">
        <v>0.34473125000000004</v>
      </c>
      <c r="L4748" s="51">
        <v>0.26775624999999997</v>
      </c>
      <c r="M4748" s="51"/>
      <c r="N4748" s="51"/>
      <c r="O4748" s="51"/>
      <c r="P4748" s="51"/>
      <c r="Q4748" s="51">
        <v>12.763078950000002</v>
      </c>
      <c r="R4748" s="51">
        <v>563.30150000000003</v>
      </c>
      <c r="S4748" s="51">
        <v>150.98700000000002</v>
      </c>
      <c r="T4748" s="51"/>
      <c r="U4748" s="51"/>
      <c r="V4748" s="51"/>
      <c r="W4748" s="51"/>
      <c r="X4748" s="51"/>
      <c r="Y4748" s="51"/>
      <c r="Z4748" s="51"/>
      <c r="AA4748" s="51">
        <v>0</v>
      </c>
      <c r="AB4748" s="51"/>
      <c r="AC4748" s="51"/>
      <c r="AD4748" s="51"/>
      <c r="AE4748" s="51"/>
      <c r="AF4748" s="51"/>
      <c r="AG4748" s="51">
        <v>1.73875</v>
      </c>
      <c r="AH4748" s="51"/>
      <c r="AI4748" s="51"/>
      <c r="AJ4748" s="51">
        <v>1.78</v>
      </c>
      <c r="AK4748" s="51">
        <v>4.5966354320437851E-2</v>
      </c>
      <c r="AL4748" s="51">
        <v>5.0833157000000009</v>
      </c>
      <c r="AM4748" s="51">
        <v>110.58775</v>
      </c>
      <c r="AN4748" s="51"/>
      <c r="AO4748" s="51"/>
      <c r="AP4748" s="51"/>
      <c r="AQ4748" s="51"/>
      <c r="AR4748" s="51"/>
      <c r="AS4748" s="51"/>
      <c r="AT4748" s="51"/>
      <c r="AU4748" s="51"/>
      <c r="AV4748" s="51"/>
      <c r="AW4748" s="51">
        <v>3.0926987000000001</v>
      </c>
      <c r="AX4748" s="51"/>
      <c r="AY4748" s="51">
        <v>150.98700000000002</v>
      </c>
      <c r="AZ4748" s="51">
        <v>2.0483211799691363E-2</v>
      </c>
      <c r="BA4748" s="51">
        <v>1.5290826799738656E-2</v>
      </c>
      <c r="BB4748" s="51">
        <v>4.58706455</v>
      </c>
      <c r="BC4748" s="51"/>
      <c r="BD4748" s="51">
        <v>299.988</v>
      </c>
      <c r="BE4748" s="51"/>
      <c r="BF4748" s="51"/>
      <c r="BG4748" s="51"/>
      <c r="BH4748" s="51"/>
      <c r="BI4748" s="51"/>
      <c r="BJ4748" s="51"/>
      <c r="BK4748" s="51"/>
      <c r="BL4748" s="51"/>
      <c r="BM4748" s="51"/>
      <c r="BN4748" s="51"/>
      <c r="BO4748" s="51"/>
      <c r="BP4748" s="51"/>
      <c r="BQ4748" s="51"/>
      <c r="BR4748" s="51"/>
      <c r="BS4748" s="51"/>
      <c r="BT4748" s="51"/>
      <c r="BU4748" s="51"/>
      <c r="BV4748" s="51"/>
      <c r="BW4748" s="51"/>
      <c r="BX4748" s="51"/>
      <c r="BY4748" s="51"/>
    </row>
    <row r="4749" spans="1:77" x14ac:dyDescent="0.25">
      <c r="A4749" s="49" t="s">
        <v>959</v>
      </c>
      <c r="B4749" s="50">
        <v>42342</v>
      </c>
      <c r="C4749" s="51" t="s">
        <v>956</v>
      </c>
      <c r="D4749" s="51"/>
      <c r="E4749" s="51">
        <v>427.27312499999999</v>
      </c>
      <c r="F4749" s="51">
        <v>7.7943750000000006E-2</v>
      </c>
      <c r="G4749" s="51">
        <v>0.12994375</v>
      </c>
      <c r="H4749" s="51">
        <v>0.21091874999999999</v>
      </c>
      <c r="I4749" s="51">
        <v>0.23233750000000003</v>
      </c>
      <c r="J4749" s="51">
        <v>0.26470000000000005</v>
      </c>
      <c r="K4749" s="51">
        <v>0.34467499999999995</v>
      </c>
      <c r="L4749" s="51">
        <v>0.26766875000000001</v>
      </c>
      <c r="M4749" s="51"/>
      <c r="N4749" s="51"/>
      <c r="O4749" s="51"/>
      <c r="P4749" s="51"/>
      <c r="Q4749" s="51"/>
      <c r="R4749" s="51"/>
      <c r="S4749" s="51"/>
      <c r="T4749" s="51"/>
      <c r="U4749" s="51"/>
      <c r="V4749" s="51"/>
      <c r="W4749" s="51"/>
      <c r="X4749" s="51"/>
      <c r="Y4749" s="51"/>
      <c r="Z4749" s="51"/>
      <c r="AA4749" s="51"/>
      <c r="AB4749" s="51"/>
      <c r="AC4749" s="51">
        <v>0.70750379641719641</v>
      </c>
      <c r="AD4749" s="51">
        <v>0.57316731553143563</v>
      </c>
      <c r="AE4749" s="51"/>
      <c r="AF4749" s="51"/>
      <c r="AG4749" s="51"/>
      <c r="AH4749" s="51"/>
      <c r="AI4749" s="51"/>
      <c r="AJ4749" s="51"/>
      <c r="AK4749" s="51"/>
      <c r="AL4749" s="51"/>
      <c r="AM4749" s="51"/>
      <c r="AN4749" s="51"/>
      <c r="AO4749" s="51"/>
      <c r="AP4749" s="51"/>
      <c r="AQ4749" s="51"/>
      <c r="AR4749" s="51"/>
      <c r="AS4749" s="51"/>
      <c r="AT4749" s="51"/>
      <c r="AU4749" s="51"/>
      <c r="AV4749" s="51"/>
      <c r="AW4749" s="51"/>
      <c r="AX4749" s="51"/>
      <c r="AY4749" s="51"/>
      <c r="AZ4749" s="51"/>
      <c r="BA4749" s="51"/>
      <c r="BB4749" s="51"/>
      <c r="BC4749" s="51"/>
      <c r="BD4749" s="51"/>
      <c r="BE4749" s="51"/>
      <c r="BF4749" s="51"/>
      <c r="BG4749" s="51"/>
      <c r="BH4749" s="51"/>
      <c r="BI4749" s="51"/>
      <c r="BJ4749" s="51"/>
      <c r="BK4749" s="51"/>
      <c r="BL4749" s="51"/>
      <c r="BM4749" s="51"/>
      <c r="BN4749" s="51"/>
      <c r="BO4749" s="51"/>
      <c r="BP4749" s="51"/>
      <c r="BQ4749" s="51"/>
      <c r="BR4749" s="51"/>
      <c r="BS4749" s="51"/>
      <c r="BT4749" s="51"/>
      <c r="BU4749" s="51"/>
      <c r="BV4749" s="51"/>
      <c r="BW4749" s="51"/>
      <c r="BX4749" s="51"/>
      <c r="BY4749" s="51"/>
    </row>
    <row r="4750" spans="1:77" x14ac:dyDescent="0.25">
      <c r="A4750" s="49" t="s">
        <v>959</v>
      </c>
      <c r="B4750" s="50">
        <v>42343</v>
      </c>
      <c r="C4750" s="51" t="s">
        <v>956</v>
      </c>
      <c r="D4750" s="51"/>
      <c r="E4750" s="51">
        <v>425.12109375</v>
      </c>
      <c r="F4750" s="51">
        <v>7.5809374999999998E-2</v>
      </c>
      <c r="G4750" s="51">
        <v>0.12799374999999999</v>
      </c>
      <c r="H4750" s="51">
        <v>0.20860000000000001</v>
      </c>
      <c r="I4750" s="51">
        <v>0.23006874999999999</v>
      </c>
      <c r="J4750" s="51">
        <v>0.26419999999999999</v>
      </c>
      <c r="K4750" s="51">
        <v>0.34460000000000002</v>
      </c>
      <c r="L4750" s="51">
        <v>0.26769999999999999</v>
      </c>
      <c r="M4750" s="51"/>
      <c r="N4750" s="51"/>
      <c r="O4750" s="51"/>
      <c r="P4750" s="51"/>
      <c r="Q4750" s="51"/>
      <c r="R4750" s="51"/>
      <c r="S4750" s="51"/>
      <c r="T4750" s="51"/>
      <c r="U4750" s="51"/>
      <c r="V4750" s="51"/>
      <c r="W4750" s="51"/>
      <c r="X4750" s="51"/>
      <c r="Y4750" s="51"/>
      <c r="Z4750" s="51"/>
      <c r="AA4750" s="51"/>
      <c r="AB4750" s="51"/>
      <c r="AC4750" s="51"/>
      <c r="AD4750" s="51"/>
      <c r="AE4750" s="51"/>
      <c r="AF4750" s="51"/>
      <c r="AG4750" s="51"/>
      <c r="AH4750" s="51"/>
      <c r="AI4750" s="51"/>
      <c r="AJ4750" s="51"/>
      <c r="AK4750" s="51"/>
      <c r="AL4750" s="51"/>
      <c r="AM4750" s="51"/>
      <c r="AN4750" s="51"/>
      <c r="AO4750" s="51"/>
      <c r="AP4750" s="51"/>
      <c r="AQ4750" s="51"/>
      <c r="AR4750" s="51"/>
      <c r="AS4750" s="51"/>
      <c r="AT4750" s="51"/>
      <c r="AU4750" s="51"/>
      <c r="AV4750" s="51"/>
      <c r="AW4750" s="51"/>
      <c r="AX4750" s="51"/>
      <c r="AY4750" s="51"/>
      <c r="AZ4750" s="51"/>
      <c r="BA4750" s="51"/>
      <c r="BB4750" s="51"/>
      <c r="BC4750" s="51"/>
      <c r="BD4750" s="51"/>
      <c r="BE4750" s="51"/>
      <c r="BF4750" s="51"/>
      <c r="BG4750" s="51"/>
      <c r="BH4750" s="51"/>
      <c r="BI4750" s="51"/>
      <c r="BJ4750" s="51"/>
      <c r="BK4750" s="51"/>
      <c r="BL4750" s="51"/>
      <c r="BM4750" s="51"/>
      <c r="BN4750" s="51"/>
      <c r="BO4750" s="51"/>
      <c r="BP4750" s="51"/>
      <c r="BQ4750" s="51"/>
      <c r="BR4750" s="51"/>
      <c r="BS4750" s="51"/>
      <c r="BT4750" s="51"/>
      <c r="BU4750" s="51"/>
      <c r="BV4750" s="51"/>
      <c r="BW4750" s="51"/>
      <c r="BX4750" s="51"/>
      <c r="BY4750" s="51"/>
    </row>
    <row r="4751" spans="1:77" x14ac:dyDescent="0.25">
      <c r="A4751" s="49" t="s">
        <v>959</v>
      </c>
      <c r="B4751" s="50">
        <v>42344</v>
      </c>
      <c r="C4751" s="51" t="s">
        <v>956</v>
      </c>
      <c r="D4751" s="51"/>
      <c r="E4751" s="51">
        <v>422.94140625000006</v>
      </c>
      <c r="F4751" s="51">
        <v>7.3153124999999986E-2</v>
      </c>
      <c r="G4751" s="51">
        <v>0.12598125000000002</v>
      </c>
      <c r="H4751" s="51">
        <v>0.20660624999999999</v>
      </c>
      <c r="I4751" s="51">
        <v>0.22789999999999999</v>
      </c>
      <c r="J4751" s="51">
        <v>0.26359375000000002</v>
      </c>
      <c r="K4751" s="51">
        <v>0.34456249999999999</v>
      </c>
      <c r="L4751" s="51">
        <v>0.26757500000000001</v>
      </c>
      <c r="M4751" s="51"/>
      <c r="N4751" s="51"/>
      <c r="O4751" s="51"/>
      <c r="P4751" s="51"/>
      <c r="Q4751" s="51"/>
      <c r="R4751" s="51"/>
      <c r="S4751" s="51"/>
      <c r="T4751" s="51"/>
      <c r="U4751" s="51"/>
      <c r="V4751" s="51"/>
      <c r="W4751" s="51"/>
      <c r="X4751" s="51"/>
      <c r="Y4751" s="51"/>
      <c r="Z4751" s="51"/>
      <c r="AA4751" s="51"/>
      <c r="AB4751" s="51"/>
      <c r="AC4751" s="51"/>
      <c r="AD4751" s="51"/>
      <c r="AE4751" s="51"/>
      <c r="AF4751" s="51"/>
      <c r="AG4751" s="51"/>
      <c r="AH4751" s="51"/>
      <c r="AI4751" s="51"/>
      <c r="AJ4751" s="51"/>
      <c r="AK4751" s="51"/>
      <c r="AL4751" s="51"/>
      <c r="AM4751" s="51"/>
      <c r="AN4751" s="51"/>
      <c r="AO4751" s="51"/>
      <c r="AP4751" s="51"/>
      <c r="AQ4751" s="51"/>
      <c r="AR4751" s="51"/>
      <c r="AS4751" s="51"/>
      <c r="AT4751" s="51"/>
      <c r="AU4751" s="51"/>
      <c r="AV4751" s="51"/>
      <c r="AW4751" s="51"/>
      <c r="AX4751" s="51"/>
      <c r="AY4751" s="51"/>
      <c r="AZ4751" s="51"/>
      <c r="BA4751" s="51"/>
      <c r="BB4751" s="51"/>
      <c r="BC4751" s="51"/>
      <c r="BD4751" s="51"/>
      <c r="BE4751" s="51"/>
      <c r="BF4751" s="51"/>
      <c r="BG4751" s="51"/>
      <c r="BH4751" s="51"/>
      <c r="BI4751" s="51"/>
      <c r="BJ4751" s="51"/>
      <c r="BK4751" s="51"/>
      <c r="BL4751" s="51"/>
      <c r="BM4751" s="51"/>
      <c r="BN4751" s="51"/>
      <c r="BO4751" s="51"/>
      <c r="BP4751" s="51"/>
      <c r="BQ4751" s="51"/>
      <c r="BR4751" s="51"/>
      <c r="BS4751" s="51"/>
      <c r="BT4751" s="51"/>
      <c r="BU4751" s="51"/>
      <c r="BV4751" s="51"/>
      <c r="BW4751" s="51"/>
      <c r="BX4751" s="51"/>
      <c r="BY4751" s="51"/>
    </row>
    <row r="4752" spans="1:77" x14ac:dyDescent="0.25">
      <c r="A4752" s="49" t="s">
        <v>959</v>
      </c>
      <c r="B4752" s="50">
        <v>42345</v>
      </c>
      <c r="C4752" s="51" t="s">
        <v>956</v>
      </c>
      <c r="D4752" s="51"/>
      <c r="E4752" s="51">
        <v>420.76828124999997</v>
      </c>
      <c r="F4752" s="51">
        <v>7.2228125000000004E-2</v>
      </c>
      <c r="G4752" s="51">
        <v>0.12420625</v>
      </c>
      <c r="H4752" s="51">
        <v>0.20398125</v>
      </c>
      <c r="I4752" s="51">
        <v>0.22534999999999999</v>
      </c>
      <c r="J4752" s="51">
        <v>0.26288125000000001</v>
      </c>
      <c r="K4752" s="51">
        <v>0.34443124999999997</v>
      </c>
      <c r="L4752" s="51">
        <v>0.26769999999999999</v>
      </c>
      <c r="M4752" s="51"/>
      <c r="N4752" s="51"/>
      <c r="O4752" s="51"/>
      <c r="P4752" s="51"/>
      <c r="Q4752" s="51"/>
      <c r="R4752" s="51"/>
      <c r="S4752" s="51"/>
      <c r="T4752" s="51"/>
      <c r="U4752" s="51"/>
      <c r="V4752" s="51"/>
      <c r="W4752" s="51"/>
      <c r="X4752" s="51"/>
      <c r="Y4752" s="51"/>
      <c r="Z4752" s="51"/>
      <c r="AA4752" s="51"/>
      <c r="AB4752" s="51"/>
      <c r="AC4752" s="51">
        <v>0.62900163580923207</v>
      </c>
      <c r="AD4752" s="51">
        <v>0.53780942996926795</v>
      </c>
      <c r="AE4752" s="51"/>
      <c r="AF4752" s="51"/>
      <c r="AG4752" s="51"/>
      <c r="AH4752" s="51"/>
      <c r="AI4752" s="51"/>
      <c r="AJ4752" s="51"/>
      <c r="AK4752" s="51"/>
      <c r="AL4752" s="51"/>
      <c r="AM4752" s="51"/>
      <c r="AN4752" s="51"/>
      <c r="AO4752" s="51"/>
      <c r="AP4752" s="51"/>
      <c r="AQ4752" s="51"/>
      <c r="AR4752" s="51"/>
      <c r="AS4752" s="51"/>
      <c r="AT4752" s="51"/>
      <c r="AU4752" s="51"/>
      <c r="AV4752" s="51"/>
      <c r="AW4752" s="51"/>
      <c r="AX4752" s="51"/>
      <c r="AY4752" s="51"/>
      <c r="AZ4752" s="51"/>
      <c r="BA4752" s="51"/>
      <c r="BB4752" s="51"/>
      <c r="BC4752" s="51"/>
      <c r="BD4752" s="51"/>
      <c r="BE4752" s="51"/>
      <c r="BF4752" s="51"/>
      <c r="BG4752" s="51"/>
      <c r="BH4752" s="51"/>
      <c r="BI4752" s="51"/>
      <c r="BJ4752" s="51"/>
      <c r="BK4752" s="51"/>
      <c r="BL4752" s="51"/>
      <c r="BM4752" s="51"/>
      <c r="BN4752" s="51"/>
      <c r="BO4752" s="51"/>
      <c r="BP4752" s="51"/>
      <c r="BQ4752" s="51"/>
      <c r="BR4752" s="51"/>
      <c r="BS4752" s="51"/>
      <c r="BT4752" s="51"/>
      <c r="BU4752" s="51"/>
      <c r="BV4752" s="51"/>
      <c r="BW4752" s="51"/>
      <c r="BX4752" s="51"/>
      <c r="BY4752" s="51"/>
    </row>
    <row r="4753" spans="1:77" x14ac:dyDescent="0.25">
      <c r="A4753" s="49" t="s">
        <v>959</v>
      </c>
      <c r="B4753" s="50">
        <v>42346</v>
      </c>
      <c r="C4753" s="51" t="s">
        <v>956</v>
      </c>
      <c r="D4753" s="51"/>
      <c r="E4753" s="51">
        <v>418.19578124999998</v>
      </c>
      <c r="F4753" s="51">
        <v>7.0953125000000006E-2</v>
      </c>
      <c r="G4753" s="51">
        <v>0.12244375</v>
      </c>
      <c r="H4753" s="51">
        <v>0.20124375</v>
      </c>
      <c r="I4753" s="51">
        <v>0.22234375000000001</v>
      </c>
      <c r="J4753" s="51">
        <v>0.26184375000000004</v>
      </c>
      <c r="K4753" s="51">
        <v>0.34428750000000002</v>
      </c>
      <c r="L4753" s="51">
        <v>0.26756875000000002</v>
      </c>
      <c r="M4753" s="51"/>
      <c r="N4753" s="51"/>
      <c r="O4753" s="51"/>
      <c r="P4753" s="51"/>
      <c r="Q4753" s="51"/>
      <c r="R4753" s="51"/>
      <c r="S4753" s="51"/>
      <c r="T4753" s="51"/>
      <c r="U4753" s="51"/>
      <c r="V4753" s="51"/>
      <c r="W4753" s="51"/>
      <c r="X4753" s="51"/>
      <c r="Y4753" s="51"/>
      <c r="Z4753" s="51"/>
      <c r="AA4753" s="51"/>
      <c r="AB4753" s="51">
        <v>8.85</v>
      </c>
      <c r="AC4753" s="51"/>
      <c r="AD4753" s="51"/>
      <c r="AE4753" s="51"/>
      <c r="AF4753" s="51"/>
      <c r="AG4753" s="51"/>
      <c r="AH4753" s="51">
        <v>4.75</v>
      </c>
      <c r="AI4753" s="51">
        <v>8.85</v>
      </c>
      <c r="AJ4753" s="51"/>
      <c r="AK4753" s="51"/>
      <c r="AL4753" s="51"/>
      <c r="AM4753" s="51"/>
      <c r="AN4753" s="51"/>
      <c r="AO4753" s="51"/>
      <c r="AP4753" s="51"/>
      <c r="AQ4753" s="51"/>
      <c r="AR4753" s="51"/>
      <c r="AS4753" s="51"/>
      <c r="AT4753" s="51"/>
      <c r="AU4753" s="51"/>
      <c r="AV4753" s="51"/>
      <c r="AW4753" s="51"/>
      <c r="AX4753" s="51"/>
      <c r="AY4753" s="51"/>
      <c r="AZ4753" s="51"/>
      <c r="BA4753" s="51"/>
      <c r="BB4753" s="51"/>
      <c r="BC4753" s="51"/>
      <c r="BD4753" s="51"/>
      <c r="BE4753" s="51"/>
      <c r="BF4753" s="51"/>
      <c r="BG4753" s="51"/>
      <c r="BH4753" s="51"/>
      <c r="BI4753" s="51"/>
      <c r="BJ4753" s="51"/>
      <c r="BK4753" s="51"/>
      <c r="BL4753" s="51"/>
      <c r="BM4753" s="51"/>
      <c r="BN4753" s="51"/>
      <c r="BO4753" s="51"/>
      <c r="BP4753" s="51"/>
      <c r="BQ4753" s="51"/>
      <c r="BR4753" s="51"/>
      <c r="BS4753" s="51"/>
      <c r="BT4753" s="51"/>
      <c r="BU4753" s="51"/>
      <c r="BV4753" s="51"/>
      <c r="BW4753" s="51"/>
      <c r="BX4753" s="51"/>
      <c r="BY4753" s="51"/>
    </row>
    <row r="4754" spans="1:77" x14ac:dyDescent="0.25">
      <c r="A4754" s="49" t="s">
        <v>959</v>
      </c>
      <c r="B4754" s="50">
        <v>42347</v>
      </c>
      <c r="C4754" s="51" t="s">
        <v>956</v>
      </c>
      <c r="D4754" s="51"/>
      <c r="E4754" s="51">
        <v>416.10140625000008</v>
      </c>
      <c r="F4754" s="51">
        <v>6.9315624999999992E-2</v>
      </c>
      <c r="G4754" s="51">
        <v>0.12089374999999999</v>
      </c>
      <c r="H4754" s="51">
        <v>0.1993625</v>
      </c>
      <c r="I4754" s="51">
        <v>0.21984375</v>
      </c>
      <c r="J4754" s="51">
        <v>0.26100625000000005</v>
      </c>
      <c r="K4754" s="51">
        <v>0.34413125000000006</v>
      </c>
      <c r="L4754" s="51">
        <v>0.26755625</v>
      </c>
      <c r="M4754" s="51"/>
      <c r="N4754" s="51"/>
      <c r="O4754" s="51"/>
      <c r="P4754" s="51"/>
      <c r="Q4754" s="51"/>
      <c r="R4754" s="51"/>
      <c r="S4754" s="51"/>
      <c r="T4754" s="51"/>
      <c r="U4754" s="51"/>
      <c r="V4754" s="51"/>
      <c r="W4754" s="51"/>
      <c r="X4754" s="51"/>
      <c r="Y4754" s="51"/>
      <c r="Z4754" s="51"/>
      <c r="AA4754" s="51"/>
      <c r="AB4754" s="51"/>
      <c r="AC4754" s="51"/>
      <c r="AD4754" s="51"/>
      <c r="AE4754" s="51"/>
      <c r="AF4754" s="51"/>
      <c r="AG4754" s="51"/>
      <c r="AH4754" s="51"/>
      <c r="AI4754" s="51"/>
      <c r="AJ4754" s="51"/>
      <c r="AK4754" s="51"/>
      <c r="AL4754" s="51"/>
      <c r="AM4754" s="51"/>
      <c r="AN4754" s="51"/>
      <c r="AO4754" s="51"/>
      <c r="AP4754" s="51"/>
      <c r="AQ4754" s="51"/>
      <c r="AR4754" s="51"/>
      <c r="AS4754" s="51"/>
      <c r="AT4754" s="51"/>
      <c r="AU4754" s="51"/>
      <c r="AV4754" s="51"/>
      <c r="AW4754" s="51"/>
      <c r="AX4754" s="51"/>
      <c r="AY4754" s="51"/>
      <c r="AZ4754" s="51"/>
      <c r="BA4754" s="51"/>
      <c r="BB4754" s="51"/>
      <c r="BC4754" s="51"/>
      <c r="BD4754" s="51"/>
      <c r="BE4754" s="51"/>
      <c r="BF4754" s="51"/>
      <c r="BG4754" s="51"/>
      <c r="BH4754" s="51"/>
      <c r="BI4754" s="51"/>
      <c r="BJ4754" s="51"/>
      <c r="BK4754" s="51"/>
      <c r="BL4754" s="51"/>
      <c r="BM4754" s="51"/>
      <c r="BN4754" s="51"/>
      <c r="BO4754" s="51"/>
      <c r="BP4754" s="51"/>
      <c r="BQ4754" s="51"/>
      <c r="BR4754" s="51"/>
      <c r="BS4754" s="51"/>
      <c r="BT4754" s="51"/>
      <c r="BU4754" s="51"/>
      <c r="BV4754" s="51"/>
      <c r="BW4754" s="51"/>
      <c r="BX4754" s="51"/>
      <c r="BY4754" s="51"/>
    </row>
    <row r="4755" spans="1:77" x14ac:dyDescent="0.25">
      <c r="A4755" s="49" t="s">
        <v>959</v>
      </c>
      <c r="B4755" s="50">
        <v>42348</v>
      </c>
      <c r="C4755" s="51" t="s">
        <v>956</v>
      </c>
      <c r="D4755" s="51"/>
      <c r="E4755" s="51">
        <v>413.39906250000001</v>
      </c>
      <c r="F4755" s="51">
        <v>6.8624999999999992E-2</v>
      </c>
      <c r="G4755" s="51">
        <v>0.11895625000000001</v>
      </c>
      <c r="H4755" s="51">
        <v>0.19648125</v>
      </c>
      <c r="I4755" s="51">
        <v>0.21657500000000002</v>
      </c>
      <c r="J4755" s="51">
        <v>0.25964375000000001</v>
      </c>
      <c r="K4755" s="51">
        <v>0.34402499999999997</v>
      </c>
      <c r="L4755" s="51">
        <v>0.26748125</v>
      </c>
      <c r="M4755" s="51"/>
      <c r="N4755" s="51"/>
      <c r="O4755" s="51"/>
      <c r="P4755" s="51"/>
      <c r="Q4755" s="51"/>
      <c r="R4755" s="51"/>
      <c r="S4755" s="51"/>
      <c r="T4755" s="51"/>
      <c r="U4755" s="51"/>
      <c r="V4755" s="51"/>
      <c r="W4755" s="51"/>
      <c r="X4755" s="51"/>
      <c r="Y4755" s="51"/>
      <c r="Z4755" s="51"/>
      <c r="AA4755" s="51"/>
      <c r="AB4755" s="51"/>
      <c r="AC4755" s="51"/>
      <c r="AD4755" s="51"/>
      <c r="AE4755" s="51"/>
      <c r="AF4755" s="51"/>
      <c r="AG4755" s="51"/>
      <c r="AH4755" s="51"/>
      <c r="AI4755" s="51"/>
      <c r="AJ4755" s="51"/>
      <c r="AK4755" s="51"/>
      <c r="AL4755" s="51"/>
      <c r="AM4755" s="51"/>
      <c r="AN4755" s="51"/>
      <c r="AO4755" s="51"/>
      <c r="AP4755" s="51"/>
      <c r="AQ4755" s="51"/>
      <c r="AR4755" s="51"/>
      <c r="AS4755" s="51"/>
      <c r="AT4755" s="51"/>
      <c r="AU4755" s="51"/>
      <c r="AV4755" s="51"/>
      <c r="AW4755" s="51"/>
      <c r="AX4755" s="51"/>
      <c r="AY4755" s="51"/>
      <c r="AZ4755" s="51"/>
      <c r="BA4755" s="51"/>
      <c r="BB4755" s="51"/>
      <c r="BC4755" s="51"/>
      <c r="BD4755" s="51"/>
      <c r="BE4755" s="51"/>
      <c r="BF4755" s="51"/>
      <c r="BG4755" s="51"/>
      <c r="BH4755" s="51"/>
      <c r="BI4755" s="51"/>
      <c r="BJ4755" s="51"/>
      <c r="BK4755" s="51"/>
      <c r="BL4755" s="51"/>
      <c r="BM4755" s="51"/>
      <c r="BN4755" s="51"/>
      <c r="BO4755" s="51"/>
      <c r="BP4755" s="51"/>
      <c r="BQ4755" s="51"/>
      <c r="BR4755" s="51"/>
      <c r="BS4755" s="51"/>
      <c r="BT4755" s="51"/>
      <c r="BU4755" s="51"/>
      <c r="BV4755" s="51"/>
      <c r="BW4755" s="51"/>
      <c r="BX4755" s="51"/>
      <c r="BY4755" s="51"/>
    </row>
    <row r="4756" spans="1:77" x14ac:dyDescent="0.25">
      <c r="A4756" s="49" t="s">
        <v>959</v>
      </c>
      <c r="B4756" s="50">
        <v>42349</v>
      </c>
      <c r="C4756" s="51" t="s">
        <v>956</v>
      </c>
      <c r="D4756" s="51"/>
      <c r="E4756" s="51">
        <v>411.63234375000002</v>
      </c>
      <c r="F4756" s="51">
        <v>6.6353124999999999E-2</v>
      </c>
      <c r="G4756" s="51">
        <v>0.117475</v>
      </c>
      <c r="H4756" s="51">
        <v>0.19506875000000001</v>
      </c>
      <c r="I4756" s="51">
        <v>0.21496249999999997</v>
      </c>
      <c r="J4756" s="51">
        <v>0.25894374999999997</v>
      </c>
      <c r="K4756" s="51">
        <v>0.34391250000000001</v>
      </c>
      <c r="L4756" s="51">
        <v>0.26730624999999997</v>
      </c>
      <c r="M4756" s="51"/>
      <c r="N4756" s="51"/>
      <c r="O4756" s="51"/>
      <c r="P4756" s="51"/>
      <c r="Q4756" s="51"/>
      <c r="R4756" s="51"/>
      <c r="S4756" s="51"/>
      <c r="T4756" s="51"/>
      <c r="U4756" s="51"/>
      <c r="V4756" s="51"/>
      <c r="W4756" s="51"/>
      <c r="X4756" s="51"/>
      <c r="Y4756" s="51"/>
      <c r="Z4756" s="51"/>
      <c r="AA4756" s="51"/>
      <c r="AB4756" s="51"/>
      <c r="AC4756" s="51">
        <v>0.8281779644818823</v>
      </c>
      <c r="AD4756" s="51">
        <v>0.51871839868222402</v>
      </c>
      <c r="AE4756" s="51"/>
      <c r="AF4756" s="51"/>
      <c r="AG4756" s="51"/>
      <c r="AH4756" s="51"/>
      <c r="AI4756" s="51"/>
      <c r="AJ4756" s="51"/>
      <c r="AK4756" s="51"/>
      <c r="AL4756" s="51"/>
      <c r="AM4756" s="51"/>
      <c r="AN4756" s="51"/>
      <c r="AO4756" s="51"/>
      <c r="AP4756" s="51"/>
      <c r="AQ4756" s="51"/>
      <c r="AR4756" s="51"/>
      <c r="AS4756" s="51"/>
      <c r="AT4756" s="51"/>
      <c r="AU4756" s="51"/>
      <c r="AV4756" s="51"/>
      <c r="AW4756" s="51"/>
      <c r="AX4756" s="51"/>
      <c r="AY4756" s="51"/>
      <c r="AZ4756" s="51"/>
      <c r="BA4756" s="51"/>
      <c r="BB4756" s="51"/>
      <c r="BC4756" s="51"/>
      <c r="BD4756" s="51"/>
      <c r="BE4756" s="51"/>
      <c r="BF4756" s="51"/>
      <c r="BG4756" s="51"/>
      <c r="BH4756" s="51"/>
      <c r="BI4756" s="51"/>
      <c r="BJ4756" s="51"/>
      <c r="BK4756" s="51"/>
      <c r="BL4756" s="51"/>
      <c r="BM4756" s="51"/>
      <c r="BN4756" s="51"/>
      <c r="BO4756" s="51"/>
      <c r="BP4756" s="51"/>
      <c r="BQ4756" s="51"/>
      <c r="BR4756" s="51"/>
      <c r="BS4756" s="51"/>
      <c r="BT4756" s="51"/>
      <c r="BU4756" s="51"/>
      <c r="BV4756" s="51"/>
      <c r="BW4756" s="51"/>
      <c r="BX4756" s="51"/>
      <c r="BY4756" s="51"/>
    </row>
    <row r="4757" spans="1:77" x14ac:dyDescent="0.25">
      <c r="A4757" s="49" t="s">
        <v>959</v>
      </c>
      <c r="B4757" s="50">
        <v>42350</v>
      </c>
      <c r="C4757" s="51" t="s">
        <v>956</v>
      </c>
      <c r="D4757" s="51"/>
      <c r="E4757" s="51">
        <v>409.77328124999997</v>
      </c>
      <c r="F4757" s="51">
        <v>6.5803125000000004E-2</v>
      </c>
      <c r="G4757" s="51">
        <v>0.11625625000000001</v>
      </c>
      <c r="H4757" s="51">
        <v>0.19311875000000001</v>
      </c>
      <c r="I4757" s="51">
        <v>0.21279999999999999</v>
      </c>
      <c r="J4757" s="51">
        <v>0.25797500000000001</v>
      </c>
      <c r="K4757" s="51">
        <v>0.34374374999999996</v>
      </c>
      <c r="L4757" s="51">
        <v>0.26724375</v>
      </c>
      <c r="M4757" s="51"/>
      <c r="N4757" s="51"/>
      <c r="O4757" s="51"/>
      <c r="P4757" s="51"/>
      <c r="Q4757" s="51"/>
      <c r="R4757" s="51"/>
      <c r="S4757" s="51"/>
      <c r="T4757" s="51"/>
      <c r="U4757" s="51"/>
      <c r="V4757" s="51"/>
      <c r="W4757" s="51"/>
      <c r="X4757" s="51"/>
      <c r="Y4757" s="51"/>
      <c r="Z4757" s="51"/>
      <c r="AA4757" s="51"/>
      <c r="AB4757" s="51"/>
      <c r="AC4757" s="51"/>
      <c r="AD4757" s="51"/>
      <c r="AE4757" s="51"/>
      <c r="AF4757" s="51"/>
      <c r="AG4757" s="51"/>
      <c r="AH4757" s="51"/>
      <c r="AI4757" s="51"/>
      <c r="AJ4757" s="51"/>
      <c r="AK4757" s="51"/>
      <c r="AL4757" s="51"/>
      <c r="AM4757" s="51"/>
      <c r="AN4757" s="51"/>
      <c r="AO4757" s="51"/>
      <c r="AP4757" s="51"/>
      <c r="AQ4757" s="51"/>
      <c r="AR4757" s="51"/>
      <c r="AS4757" s="51"/>
      <c r="AT4757" s="51"/>
      <c r="AU4757" s="51"/>
      <c r="AV4757" s="51"/>
      <c r="AW4757" s="51"/>
      <c r="AX4757" s="51"/>
      <c r="AY4757" s="51"/>
      <c r="AZ4757" s="51"/>
      <c r="BA4757" s="51"/>
      <c r="BB4757" s="51"/>
      <c r="BC4757" s="51"/>
      <c r="BD4757" s="51"/>
      <c r="BE4757" s="51"/>
      <c r="BF4757" s="51"/>
      <c r="BG4757" s="51"/>
      <c r="BH4757" s="51"/>
      <c r="BI4757" s="51"/>
      <c r="BJ4757" s="51"/>
      <c r="BK4757" s="51"/>
      <c r="BL4757" s="51"/>
      <c r="BM4757" s="51"/>
      <c r="BN4757" s="51"/>
      <c r="BO4757" s="51"/>
      <c r="BP4757" s="51"/>
      <c r="BQ4757" s="51"/>
      <c r="BR4757" s="51"/>
      <c r="BS4757" s="51"/>
      <c r="BT4757" s="51"/>
      <c r="BU4757" s="51"/>
      <c r="BV4757" s="51"/>
      <c r="BW4757" s="51"/>
      <c r="BX4757" s="51"/>
      <c r="BY4757" s="51"/>
    </row>
    <row r="4758" spans="1:77" x14ac:dyDescent="0.25">
      <c r="A4758" s="49" t="s">
        <v>959</v>
      </c>
      <c r="B4758" s="50">
        <v>42351</v>
      </c>
      <c r="C4758" s="51" t="s">
        <v>956</v>
      </c>
      <c r="D4758" s="51"/>
      <c r="E4758" s="51">
        <v>408.17062500000009</v>
      </c>
      <c r="F4758" s="51">
        <v>6.3368750000000001E-2</v>
      </c>
      <c r="G4758" s="51">
        <v>0.11475625</v>
      </c>
      <c r="H4758" s="51">
        <v>0.19166875</v>
      </c>
      <c r="I4758" s="51">
        <v>0.21163124999999999</v>
      </c>
      <c r="J4758" s="51">
        <v>0.25745625</v>
      </c>
      <c r="K4758" s="51">
        <v>0.34355000000000002</v>
      </c>
      <c r="L4758" s="51">
        <v>0.26719999999999999</v>
      </c>
      <c r="M4758" s="51"/>
      <c r="N4758" s="51"/>
      <c r="O4758" s="51"/>
      <c r="P4758" s="51"/>
      <c r="Q4758" s="51"/>
      <c r="R4758" s="51"/>
      <c r="S4758" s="51"/>
      <c r="T4758" s="51"/>
      <c r="U4758" s="51"/>
      <c r="V4758" s="51"/>
      <c r="W4758" s="51"/>
      <c r="X4758" s="51"/>
      <c r="Y4758" s="51"/>
      <c r="Z4758" s="51"/>
      <c r="AA4758" s="51"/>
      <c r="AB4758" s="51"/>
      <c r="AC4758" s="51"/>
      <c r="AD4758" s="51"/>
      <c r="AE4758" s="51"/>
      <c r="AF4758" s="51"/>
      <c r="AG4758" s="51"/>
      <c r="AH4758" s="51"/>
      <c r="AI4758" s="51"/>
      <c r="AJ4758" s="51"/>
      <c r="AK4758" s="51"/>
      <c r="AL4758" s="51"/>
      <c r="AM4758" s="51"/>
      <c r="AN4758" s="51"/>
      <c r="AO4758" s="51"/>
      <c r="AP4758" s="51"/>
      <c r="AQ4758" s="51"/>
      <c r="AR4758" s="51"/>
      <c r="AS4758" s="51"/>
      <c r="AT4758" s="51"/>
      <c r="AU4758" s="51"/>
      <c r="AV4758" s="51"/>
      <c r="AW4758" s="51"/>
      <c r="AX4758" s="51"/>
      <c r="AY4758" s="51"/>
      <c r="AZ4758" s="51"/>
      <c r="BA4758" s="51"/>
      <c r="BB4758" s="51"/>
      <c r="BC4758" s="51"/>
      <c r="BD4758" s="51"/>
      <c r="BE4758" s="51"/>
      <c r="BF4758" s="51"/>
      <c r="BG4758" s="51"/>
      <c r="BH4758" s="51"/>
      <c r="BI4758" s="51"/>
      <c r="BJ4758" s="51"/>
      <c r="BK4758" s="51"/>
      <c r="BL4758" s="51"/>
      <c r="BM4758" s="51"/>
      <c r="BN4758" s="51"/>
      <c r="BO4758" s="51"/>
      <c r="BP4758" s="51"/>
      <c r="BQ4758" s="51"/>
      <c r="BR4758" s="51"/>
      <c r="BS4758" s="51"/>
      <c r="BT4758" s="51"/>
      <c r="BU4758" s="51"/>
      <c r="BV4758" s="51"/>
      <c r="BW4758" s="51"/>
      <c r="BX4758" s="51"/>
      <c r="BY4758" s="51"/>
    </row>
    <row r="4759" spans="1:77" x14ac:dyDescent="0.25">
      <c r="A4759" s="49" t="s">
        <v>959</v>
      </c>
      <c r="B4759" s="50">
        <v>42352</v>
      </c>
      <c r="C4759" s="51" t="s">
        <v>956</v>
      </c>
      <c r="D4759" s="51"/>
      <c r="E4759" s="51">
        <v>405.736875</v>
      </c>
      <c r="F4759" s="51">
        <v>6.359999999999999E-2</v>
      </c>
      <c r="G4759" s="51">
        <v>0.1134125</v>
      </c>
      <c r="H4759" s="51">
        <v>0.18879374999999998</v>
      </c>
      <c r="I4759" s="51">
        <v>0.208625</v>
      </c>
      <c r="J4759" s="51">
        <v>0.25601249999999998</v>
      </c>
      <c r="K4759" s="51">
        <v>0.34333750000000002</v>
      </c>
      <c r="L4759" s="51">
        <v>0.26718124999999998</v>
      </c>
      <c r="M4759" s="51"/>
      <c r="N4759" s="51"/>
      <c r="O4759" s="51"/>
      <c r="P4759" s="51"/>
      <c r="Q4759" s="51"/>
      <c r="R4759" s="51"/>
      <c r="S4759" s="51"/>
      <c r="T4759" s="51"/>
      <c r="U4759" s="51"/>
      <c r="V4759" s="51"/>
      <c r="W4759" s="51"/>
      <c r="X4759" s="51"/>
      <c r="Y4759" s="51"/>
      <c r="Z4759" s="51"/>
      <c r="AA4759" s="51"/>
      <c r="AB4759" s="51"/>
      <c r="AC4759" s="51">
        <v>0.65827911653938631</v>
      </c>
      <c r="AD4759" s="51">
        <v>0.46187120413410476</v>
      </c>
      <c r="AE4759" s="51"/>
      <c r="AF4759" s="51"/>
      <c r="AG4759" s="51"/>
      <c r="AH4759" s="51"/>
      <c r="AI4759" s="51"/>
      <c r="AJ4759" s="51"/>
      <c r="AK4759" s="51"/>
      <c r="AL4759" s="51"/>
      <c r="AM4759" s="51"/>
      <c r="AN4759" s="51"/>
      <c r="AO4759" s="51"/>
      <c r="AP4759" s="51"/>
      <c r="AQ4759" s="51"/>
      <c r="AR4759" s="51"/>
      <c r="AS4759" s="51"/>
      <c r="AT4759" s="51"/>
      <c r="AU4759" s="51"/>
      <c r="AV4759" s="51"/>
      <c r="AW4759" s="51"/>
      <c r="AX4759" s="51"/>
      <c r="AY4759" s="51"/>
      <c r="AZ4759" s="51"/>
      <c r="BA4759" s="51"/>
      <c r="BB4759" s="51"/>
      <c r="BC4759" s="51"/>
      <c r="BD4759" s="51"/>
      <c r="BE4759" s="51"/>
      <c r="BF4759" s="51"/>
      <c r="BG4759" s="51"/>
      <c r="BH4759" s="51"/>
      <c r="BI4759" s="51"/>
      <c r="BJ4759" s="51"/>
      <c r="BK4759" s="51"/>
      <c r="BL4759" s="51"/>
      <c r="BM4759" s="51"/>
      <c r="BN4759" s="51"/>
      <c r="BO4759" s="51"/>
      <c r="BP4759" s="51"/>
      <c r="BQ4759" s="51"/>
      <c r="BR4759" s="51"/>
      <c r="BS4759" s="51"/>
      <c r="BT4759" s="51"/>
      <c r="BU4759" s="51"/>
      <c r="BV4759" s="51"/>
      <c r="BW4759" s="51"/>
      <c r="BX4759" s="51"/>
      <c r="BY4759" s="51"/>
    </row>
    <row r="4760" spans="1:77" x14ac:dyDescent="0.25">
      <c r="A4760" s="49" t="s">
        <v>959</v>
      </c>
      <c r="B4760" s="50">
        <v>42353</v>
      </c>
      <c r="C4760" s="51" t="s">
        <v>956</v>
      </c>
      <c r="D4760" s="51"/>
      <c r="E4760" s="51">
        <v>403.98468750000001</v>
      </c>
      <c r="F4760" s="51">
        <v>6.2737500000000002E-2</v>
      </c>
      <c r="G4760" s="51">
        <v>0.11253125</v>
      </c>
      <c r="H4760" s="51">
        <v>0.18755625000000001</v>
      </c>
      <c r="I4760" s="51">
        <v>0.20648749999999999</v>
      </c>
      <c r="J4760" s="51">
        <v>0.25485000000000002</v>
      </c>
      <c r="K4760" s="51">
        <v>0.34303125000000001</v>
      </c>
      <c r="L4760" s="51">
        <v>0.26705625</v>
      </c>
      <c r="M4760" s="51"/>
      <c r="N4760" s="51"/>
      <c r="O4760" s="51"/>
      <c r="P4760" s="51"/>
      <c r="Q4760" s="51">
        <v>14.575267274999998</v>
      </c>
      <c r="R4760" s="51">
        <v>746.23299999999995</v>
      </c>
      <c r="S4760" s="51">
        <v>246.49799999999999</v>
      </c>
      <c r="T4760" s="51"/>
      <c r="U4760" s="51"/>
      <c r="V4760" s="51"/>
      <c r="W4760" s="51"/>
      <c r="X4760" s="51"/>
      <c r="Y4760" s="51"/>
      <c r="Z4760" s="51"/>
      <c r="AA4760" s="51">
        <v>0</v>
      </c>
      <c r="AB4760" s="51"/>
      <c r="AC4760" s="51"/>
      <c r="AD4760" s="51"/>
      <c r="AE4760" s="51">
        <v>1.3101598363910732E-2</v>
      </c>
      <c r="AF4760" s="51">
        <v>0.16496222500000002</v>
      </c>
      <c r="AG4760" s="51">
        <v>12.590999999999999</v>
      </c>
      <c r="AH4760" s="51"/>
      <c r="AI4760" s="51"/>
      <c r="AJ4760" s="51">
        <v>1.29</v>
      </c>
      <c r="AK4760" s="51">
        <v>3.9602961884947677E-2</v>
      </c>
      <c r="AL4760" s="51">
        <v>3.8641798000000001</v>
      </c>
      <c r="AM4760" s="51">
        <v>97.573000000000008</v>
      </c>
      <c r="AN4760" s="51"/>
      <c r="AO4760" s="51"/>
      <c r="AP4760" s="51"/>
      <c r="AQ4760" s="51"/>
      <c r="AR4760" s="51"/>
      <c r="AS4760" s="51"/>
      <c r="AT4760" s="51"/>
      <c r="AU4760" s="51"/>
      <c r="AV4760" s="51"/>
      <c r="AW4760" s="51">
        <v>5.6634793999999999</v>
      </c>
      <c r="AX4760" s="51"/>
      <c r="AY4760" s="51">
        <v>246.49799999999999</v>
      </c>
      <c r="AZ4760" s="51">
        <v>2.2975762075148683E-2</v>
      </c>
      <c r="BA4760" s="51">
        <v>1.2533391474211376E-2</v>
      </c>
      <c r="BB4760" s="51">
        <v>4.8826458500000003</v>
      </c>
      <c r="BC4760" s="51"/>
      <c r="BD4760" s="51">
        <v>389.57100000000003</v>
      </c>
      <c r="BE4760" s="51"/>
      <c r="BF4760" s="51"/>
      <c r="BG4760" s="51"/>
      <c r="BH4760" s="51"/>
      <c r="BI4760" s="51"/>
      <c r="BJ4760" s="51"/>
      <c r="BK4760" s="51"/>
      <c r="BL4760" s="51"/>
      <c r="BM4760" s="51"/>
      <c r="BN4760" s="51"/>
      <c r="BO4760" s="51"/>
      <c r="BP4760" s="51"/>
      <c r="BQ4760" s="51"/>
      <c r="BR4760" s="51"/>
      <c r="BS4760" s="51"/>
      <c r="BT4760" s="51"/>
      <c r="BU4760" s="51"/>
      <c r="BV4760" s="51"/>
      <c r="BW4760" s="51"/>
      <c r="BX4760" s="51"/>
      <c r="BY4760" s="51"/>
    </row>
    <row r="4761" spans="1:77" x14ac:dyDescent="0.25">
      <c r="A4761" s="49" t="s">
        <v>959</v>
      </c>
      <c r="B4761" s="50">
        <v>42354</v>
      </c>
      <c r="C4761" s="51" t="s">
        <v>956</v>
      </c>
      <c r="D4761" s="51"/>
      <c r="E4761" s="51">
        <v>402.78046874999995</v>
      </c>
      <c r="F4761" s="51">
        <v>6.1353125000000001E-2</v>
      </c>
      <c r="G4761" s="51">
        <v>0.11133750000000001</v>
      </c>
      <c r="H4761" s="51">
        <v>0.18644375000000002</v>
      </c>
      <c r="I4761" s="51">
        <v>0.20579375000000003</v>
      </c>
      <c r="J4761" s="51">
        <v>0.25440625</v>
      </c>
      <c r="K4761" s="51">
        <v>0.34269375000000002</v>
      </c>
      <c r="L4761" s="51">
        <v>0.26691874999999998</v>
      </c>
      <c r="M4761" s="51"/>
      <c r="N4761" s="51"/>
      <c r="O4761" s="51"/>
      <c r="P4761" s="51"/>
      <c r="Q4761" s="51"/>
      <c r="R4761" s="51"/>
      <c r="S4761" s="51"/>
      <c r="T4761" s="51"/>
      <c r="U4761" s="51"/>
      <c r="V4761" s="51"/>
      <c r="W4761" s="51"/>
      <c r="X4761" s="51"/>
      <c r="Y4761" s="51"/>
      <c r="Z4761" s="51"/>
      <c r="AA4761" s="51"/>
      <c r="AB4761" s="51">
        <v>8.85</v>
      </c>
      <c r="AC4761" s="51"/>
      <c r="AD4761" s="51"/>
      <c r="AE4761" s="51"/>
      <c r="AF4761" s="51"/>
      <c r="AG4761" s="51"/>
      <c r="AH4761" s="51">
        <v>5.05</v>
      </c>
      <c r="AI4761" s="51">
        <v>8.85</v>
      </c>
      <c r="AJ4761" s="51"/>
      <c r="AK4761" s="51"/>
      <c r="AL4761" s="51"/>
      <c r="AM4761" s="51"/>
      <c r="AN4761" s="51"/>
      <c r="AO4761" s="51"/>
      <c r="AP4761" s="51"/>
      <c r="AQ4761" s="51"/>
      <c r="AR4761" s="51"/>
      <c r="AS4761" s="51"/>
      <c r="AT4761" s="51"/>
      <c r="AU4761" s="51"/>
      <c r="AV4761" s="51"/>
      <c r="AW4761" s="51"/>
      <c r="AX4761" s="51"/>
      <c r="AY4761" s="51"/>
      <c r="AZ4761" s="51"/>
      <c r="BA4761" s="51"/>
      <c r="BB4761" s="51"/>
      <c r="BC4761" s="51"/>
      <c r="BD4761" s="51"/>
      <c r="BE4761" s="51"/>
      <c r="BF4761" s="51"/>
      <c r="BG4761" s="51"/>
      <c r="BH4761" s="51"/>
      <c r="BI4761" s="51"/>
      <c r="BJ4761" s="51"/>
      <c r="BK4761" s="51"/>
      <c r="BL4761" s="51"/>
      <c r="BM4761" s="51"/>
      <c r="BN4761" s="51"/>
      <c r="BO4761" s="51"/>
      <c r="BP4761" s="51"/>
      <c r="BQ4761" s="51"/>
      <c r="BR4761" s="51"/>
      <c r="BS4761" s="51"/>
      <c r="BT4761" s="51"/>
      <c r="BU4761" s="51"/>
      <c r="BV4761" s="51"/>
      <c r="BW4761" s="51"/>
      <c r="BX4761" s="51"/>
      <c r="BY4761" s="51"/>
    </row>
    <row r="4762" spans="1:77" x14ac:dyDescent="0.25">
      <c r="A4762" s="49" t="s">
        <v>959</v>
      </c>
      <c r="B4762" s="50">
        <v>42355</v>
      </c>
      <c r="C4762" s="51" t="s">
        <v>956</v>
      </c>
      <c r="D4762" s="51"/>
      <c r="E4762" s="51">
        <v>401.47265625</v>
      </c>
      <c r="F4762" s="51">
        <v>6.0571874999999997E-2</v>
      </c>
      <c r="G4762" s="51">
        <v>0.11046250000000001</v>
      </c>
      <c r="H4762" s="51">
        <v>0.18505625000000001</v>
      </c>
      <c r="I4762" s="51">
        <v>0.20458124999999999</v>
      </c>
      <c r="J4762" s="51">
        <v>0.25378125000000001</v>
      </c>
      <c r="K4762" s="51">
        <v>0.34243750000000001</v>
      </c>
      <c r="L4762" s="51">
        <v>0.26686874999999999</v>
      </c>
      <c r="M4762" s="51"/>
      <c r="N4762" s="51"/>
      <c r="O4762" s="51"/>
      <c r="P4762" s="51"/>
      <c r="Q4762" s="51"/>
      <c r="R4762" s="51"/>
      <c r="S4762" s="51"/>
      <c r="T4762" s="51"/>
      <c r="U4762" s="51"/>
      <c r="V4762" s="51"/>
      <c r="W4762" s="51"/>
      <c r="X4762" s="51"/>
      <c r="Y4762" s="51"/>
      <c r="Z4762" s="51"/>
      <c r="AA4762" s="51"/>
      <c r="AB4762" s="51"/>
      <c r="AC4762" s="51"/>
      <c r="AD4762" s="51"/>
      <c r="AE4762" s="51"/>
      <c r="AF4762" s="51"/>
      <c r="AG4762" s="51"/>
      <c r="AH4762" s="51"/>
      <c r="AI4762" s="51"/>
      <c r="AJ4762" s="51"/>
      <c r="AK4762" s="51"/>
      <c r="AL4762" s="51"/>
      <c r="AM4762" s="51"/>
      <c r="AN4762" s="51"/>
      <c r="AO4762" s="51"/>
      <c r="AP4762" s="51"/>
      <c r="AQ4762" s="51"/>
      <c r="AR4762" s="51"/>
      <c r="AS4762" s="51"/>
      <c r="AT4762" s="51"/>
      <c r="AU4762" s="51"/>
      <c r="AV4762" s="51"/>
      <c r="AW4762" s="51"/>
      <c r="AX4762" s="51"/>
      <c r="AY4762" s="51"/>
      <c r="AZ4762" s="51"/>
      <c r="BA4762" s="51"/>
      <c r="BB4762" s="51"/>
      <c r="BC4762" s="51"/>
      <c r="BD4762" s="51"/>
      <c r="BE4762" s="51"/>
      <c r="BF4762" s="51"/>
      <c r="BG4762" s="51"/>
      <c r="BH4762" s="51"/>
      <c r="BI4762" s="51"/>
      <c r="BJ4762" s="51"/>
      <c r="BK4762" s="51"/>
      <c r="BL4762" s="51"/>
      <c r="BM4762" s="51"/>
      <c r="BN4762" s="51"/>
      <c r="BO4762" s="51"/>
      <c r="BP4762" s="51"/>
      <c r="BQ4762" s="51"/>
      <c r="BR4762" s="51"/>
      <c r="BS4762" s="51"/>
      <c r="BT4762" s="51"/>
      <c r="BU4762" s="51"/>
      <c r="BV4762" s="51"/>
      <c r="BW4762" s="51"/>
      <c r="BX4762" s="51"/>
      <c r="BY4762" s="51"/>
    </row>
    <row r="4763" spans="1:77" x14ac:dyDescent="0.25">
      <c r="A4763" s="49" t="s">
        <v>959</v>
      </c>
      <c r="B4763" s="50">
        <v>42356</v>
      </c>
      <c r="C4763" s="51" t="s">
        <v>956</v>
      </c>
      <c r="D4763" s="51"/>
      <c r="E4763" s="51">
        <v>399.73640625000002</v>
      </c>
      <c r="F4763" s="51">
        <v>6.0496874999999999E-2</v>
      </c>
      <c r="G4763" s="51">
        <v>0.10952500000000001</v>
      </c>
      <c r="H4763" s="51">
        <v>0.18331875</v>
      </c>
      <c r="I4763" s="51">
        <v>0.20258125000000002</v>
      </c>
      <c r="J4763" s="51">
        <v>0.25261250000000002</v>
      </c>
      <c r="K4763" s="51">
        <v>0.34216249999999998</v>
      </c>
      <c r="L4763" s="51">
        <v>0.26676875</v>
      </c>
      <c r="M4763" s="51"/>
      <c r="N4763" s="51"/>
      <c r="O4763" s="51"/>
      <c r="P4763" s="51"/>
      <c r="Q4763" s="51"/>
      <c r="R4763" s="51"/>
      <c r="S4763" s="51"/>
      <c r="T4763" s="51"/>
      <c r="U4763" s="51"/>
      <c r="V4763" s="51"/>
      <c r="W4763" s="51"/>
      <c r="X4763" s="51"/>
      <c r="Y4763" s="51"/>
      <c r="Z4763" s="51"/>
      <c r="AA4763" s="51"/>
      <c r="AB4763" s="51"/>
      <c r="AC4763" s="51"/>
      <c r="AD4763" s="51"/>
      <c r="AE4763" s="51"/>
      <c r="AF4763" s="51"/>
      <c r="AG4763" s="51"/>
      <c r="AH4763" s="51"/>
      <c r="AI4763" s="51"/>
      <c r="AJ4763" s="51"/>
      <c r="AK4763" s="51"/>
      <c r="AL4763" s="51"/>
      <c r="AM4763" s="51"/>
      <c r="AN4763" s="51"/>
      <c r="AO4763" s="51"/>
      <c r="AP4763" s="51"/>
      <c r="AQ4763" s="51"/>
      <c r="AR4763" s="51"/>
      <c r="AS4763" s="51"/>
      <c r="AT4763" s="51"/>
      <c r="AU4763" s="51"/>
      <c r="AV4763" s="51"/>
      <c r="AW4763" s="51"/>
      <c r="AX4763" s="51"/>
      <c r="AY4763" s="51"/>
      <c r="AZ4763" s="51"/>
      <c r="BA4763" s="51"/>
      <c r="BB4763" s="51"/>
      <c r="BC4763" s="51"/>
      <c r="BD4763" s="51"/>
      <c r="BE4763" s="51"/>
      <c r="BF4763" s="51"/>
      <c r="BG4763" s="51"/>
      <c r="BH4763" s="51"/>
      <c r="BI4763" s="51"/>
      <c r="BJ4763" s="51"/>
      <c r="BK4763" s="51"/>
      <c r="BL4763" s="51"/>
      <c r="BM4763" s="51"/>
      <c r="BN4763" s="51"/>
      <c r="BO4763" s="51"/>
      <c r="BP4763" s="51"/>
      <c r="BQ4763" s="51"/>
      <c r="BR4763" s="51"/>
      <c r="BS4763" s="51"/>
      <c r="BT4763" s="51"/>
      <c r="BU4763" s="51"/>
      <c r="BV4763" s="51"/>
      <c r="BW4763" s="51"/>
      <c r="BX4763" s="51"/>
      <c r="BY4763" s="51"/>
    </row>
    <row r="4764" spans="1:77" x14ac:dyDescent="0.25">
      <c r="A4764" s="49" t="s">
        <v>959</v>
      </c>
      <c r="B4764" s="50">
        <v>42357</v>
      </c>
      <c r="C4764" s="51" t="s">
        <v>956</v>
      </c>
      <c r="D4764" s="51"/>
      <c r="E4764" s="51">
        <v>398.63765624999996</v>
      </c>
      <c r="F4764" s="51">
        <v>5.9409375E-2</v>
      </c>
      <c r="G4764" s="51">
        <v>0.10886250000000001</v>
      </c>
      <c r="H4764" s="51">
        <v>0.18256249999999999</v>
      </c>
      <c r="I4764" s="51">
        <v>0.20169375</v>
      </c>
      <c r="J4764" s="51">
        <v>0.252025</v>
      </c>
      <c r="K4764" s="51">
        <v>0.34176874999999995</v>
      </c>
      <c r="L4764" s="51">
        <v>0.26660624999999999</v>
      </c>
      <c r="M4764" s="51"/>
      <c r="N4764" s="51"/>
      <c r="O4764" s="51"/>
      <c r="P4764" s="51"/>
      <c r="Q4764" s="51"/>
      <c r="R4764" s="51"/>
      <c r="S4764" s="51"/>
      <c r="T4764" s="51"/>
      <c r="U4764" s="51"/>
      <c r="V4764" s="51"/>
      <c r="W4764" s="51"/>
      <c r="X4764" s="51"/>
      <c r="Y4764" s="51"/>
      <c r="Z4764" s="51"/>
      <c r="AA4764" s="51"/>
      <c r="AB4764" s="51"/>
      <c r="AC4764" s="51"/>
      <c r="AD4764" s="51"/>
      <c r="AE4764" s="51"/>
      <c r="AF4764" s="51"/>
      <c r="AG4764" s="51"/>
      <c r="AH4764" s="51"/>
      <c r="AI4764" s="51"/>
      <c r="AJ4764" s="51"/>
      <c r="AK4764" s="51"/>
      <c r="AL4764" s="51"/>
      <c r="AM4764" s="51"/>
      <c r="AN4764" s="51"/>
      <c r="AO4764" s="51"/>
      <c r="AP4764" s="51"/>
      <c r="AQ4764" s="51"/>
      <c r="AR4764" s="51"/>
      <c r="AS4764" s="51"/>
      <c r="AT4764" s="51"/>
      <c r="AU4764" s="51"/>
      <c r="AV4764" s="51"/>
      <c r="AW4764" s="51"/>
      <c r="AX4764" s="51"/>
      <c r="AY4764" s="51"/>
      <c r="AZ4764" s="51"/>
      <c r="BA4764" s="51"/>
      <c r="BB4764" s="51"/>
      <c r="BC4764" s="51"/>
      <c r="BD4764" s="51"/>
      <c r="BE4764" s="51"/>
      <c r="BF4764" s="51"/>
      <c r="BG4764" s="51"/>
      <c r="BH4764" s="51"/>
      <c r="BI4764" s="51"/>
      <c r="BJ4764" s="51"/>
      <c r="BK4764" s="51"/>
      <c r="BL4764" s="51"/>
      <c r="BM4764" s="51"/>
      <c r="BN4764" s="51"/>
      <c r="BO4764" s="51"/>
      <c r="BP4764" s="51"/>
      <c r="BQ4764" s="51"/>
      <c r="BR4764" s="51"/>
      <c r="BS4764" s="51"/>
      <c r="BT4764" s="51"/>
      <c r="BU4764" s="51"/>
      <c r="BV4764" s="51"/>
      <c r="BW4764" s="51"/>
      <c r="BX4764" s="51"/>
      <c r="BY4764" s="51"/>
    </row>
    <row r="4765" spans="1:77" x14ac:dyDescent="0.25">
      <c r="A4765" s="49" t="s">
        <v>959</v>
      </c>
      <c r="B4765" s="50">
        <v>42358</v>
      </c>
      <c r="C4765" s="51" t="s">
        <v>956</v>
      </c>
      <c r="D4765" s="51"/>
      <c r="E4765" s="51">
        <v>397.48359374999995</v>
      </c>
      <c r="F4765" s="51">
        <v>5.9071875000000003E-2</v>
      </c>
      <c r="G4765" s="51">
        <v>0.10816874999999999</v>
      </c>
      <c r="H4765" s="51">
        <v>0.18153750000000002</v>
      </c>
      <c r="I4765" s="51">
        <v>0.20061875000000001</v>
      </c>
      <c r="J4765" s="51">
        <v>0.25131874999999998</v>
      </c>
      <c r="K4765" s="51">
        <v>0.34136875</v>
      </c>
      <c r="L4765" s="51">
        <v>0.26648125</v>
      </c>
      <c r="M4765" s="51"/>
      <c r="N4765" s="51"/>
      <c r="O4765" s="51"/>
      <c r="P4765" s="51"/>
      <c r="Q4765" s="51"/>
      <c r="R4765" s="51"/>
      <c r="S4765" s="51"/>
      <c r="T4765" s="51"/>
      <c r="U4765" s="51"/>
      <c r="V4765" s="51"/>
      <c r="W4765" s="51"/>
      <c r="X4765" s="51"/>
      <c r="Y4765" s="51"/>
      <c r="Z4765" s="51"/>
      <c r="AA4765" s="51"/>
      <c r="AB4765" s="51"/>
      <c r="AC4765" s="51"/>
      <c r="AD4765" s="51"/>
      <c r="AE4765" s="51"/>
      <c r="AF4765" s="51"/>
      <c r="AG4765" s="51"/>
      <c r="AH4765" s="51"/>
      <c r="AI4765" s="51"/>
      <c r="AJ4765" s="51"/>
      <c r="AK4765" s="51"/>
      <c r="AL4765" s="51"/>
      <c r="AM4765" s="51"/>
      <c r="AN4765" s="51"/>
      <c r="AO4765" s="51"/>
      <c r="AP4765" s="51"/>
      <c r="AQ4765" s="51"/>
      <c r="AR4765" s="51"/>
      <c r="AS4765" s="51"/>
      <c r="AT4765" s="51"/>
      <c r="AU4765" s="51"/>
      <c r="AV4765" s="51"/>
      <c r="AW4765" s="51"/>
      <c r="AX4765" s="51"/>
      <c r="AY4765" s="51"/>
      <c r="AZ4765" s="51"/>
      <c r="BA4765" s="51"/>
      <c r="BB4765" s="51"/>
      <c r="BC4765" s="51"/>
      <c r="BD4765" s="51"/>
      <c r="BE4765" s="51"/>
      <c r="BF4765" s="51"/>
      <c r="BG4765" s="51"/>
      <c r="BH4765" s="51"/>
      <c r="BI4765" s="51"/>
      <c r="BJ4765" s="51"/>
      <c r="BK4765" s="51"/>
      <c r="BL4765" s="51"/>
      <c r="BM4765" s="51"/>
      <c r="BN4765" s="51"/>
      <c r="BO4765" s="51"/>
      <c r="BP4765" s="51"/>
      <c r="BQ4765" s="51"/>
      <c r="BR4765" s="51"/>
      <c r="BS4765" s="51"/>
      <c r="BT4765" s="51"/>
      <c r="BU4765" s="51"/>
      <c r="BV4765" s="51"/>
      <c r="BW4765" s="51"/>
      <c r="BX4765" s="51"/>
      <c r="BY4765" s="51"/>
    </row>
    <row r="4766" spans="1:77" x14ac:dyDescent="0.25">
      <c r="A4766" s="49" t="s">
        <v>959</v>
      </c>
      <c r="B4766" s="50">
        <v>42359</v>
      </c>
      <c r="C4766" s="51" t="s">
        <v>956</v>
      </c>
      <c r="D4766" s="51"/>
      <c r="E4766" s="51">
        <v>395.39203124999995</v>
      </c>
      <c r="F4766" s="51">
        <v>6.0240624999999999E-2</v>
      </c>
      <c r="G4766" s="51">
        <v>0.10805624999999999</v>
      </c>
      <c r="H4766" s="51">
        <v>0.18</v>
      </c>
      <c r="I4766" s="51">
        <v>0.19730625000000002</v>
      </c>
      <c r="J4766" s="51">
        <v>0.24921874999999999</v>
      </c>
      <c r="K4766" s="51">
        <v>0.34097499999999997</v>
      </c>
      <c r="L4766" s="51">
        <v>0.26632499999999998</v>
      </c>
      <c r="M4766" s="51"/>
      <c r="N4766" s="51"/>
      <c r="O4766" s="51"/>
      <c r="P4766" s="51"/>
      <c r="Q4766" s="51"/>
      <c r="R4766" s="51"/>
      <c r="S4766" s="51"/>
      <c r="T4766" s="51"/>
      <c r="U4766" s="51"/>
      <c r="V4766" s="51"/>
      <c r="W4766" s="51"/>
      <c r="X4766" s="51"/>
      <c r="Y4766" s="51"/>
      <c r="Z4766" s="51"/>
      <c r="AA4766" s="51"/>
      <c r="AB4766" s="51"/>
      <c r="AC4766" s="51">
        <v>0.5811990621158728</v>
      </c>
      <c r="AD4766" s="51">
        <v>0.43310637773356031</v>
      </c>
      <c r="AE4766" s="51"/>
      <c r="AF4766" s="51"/>
      <c r="AG4766" s="51"/>
      <c r="AH4766" s="51"/>
      <c r="AI4766" s="51"/>
      <c r="AJ4766" s="51"/>
      <c r="AK4766" s="51"/>
      <c r="AL4766" s="51"/>
      <c r="AM4766" s="51"/>
      <c r="AN4766" s="51"/>
      <c r="AO4766" s="51"/>
      <c r="AP4766" s="51"/>
      <c r="AQ4766" s="51"/>
      <c r="AR4766" s="51"/>
      <c r="AS4766" s="51"/>
      <c r="AT4766" s="51"/>
      <c r="AU4766" s="51"/>
      <c r="AV4766" s="51"/>
      <c r="AW4766" s="51"/>
      <c r="AX4766" s="51"/>
      <c r="AY4766" s="51"/>
      <c r="AZ4766" s="51"/>
      <c r="BA4766" s="51"/>
      <c r="BB4766" s="51"/>
      <c r="BC4766" s="51"/>
      <c r="BD4766" s="51"/>
      <c r="BE4766" s="51"/>
      <c r="BF4766" s="51"/>
      <c r="BG4766" s="51"/>
      <c r="BH4766" s="51"/>
      <c r="BI4766" s="51"/>
      <c r="BJ4766" s="51"/>
      <c r="BK4766" s="51"/>
      <c r="BL4766" s="51"/>
      <c r="BM4766" s="51"/>
      <c r="BN4766" s="51"/>
      <c r="BO4766" s="51"/>
      <c r="BP4766" s="51"/>
      <c r="BQ4766" s="51"/>
      <c r="BR4766" s="51"/>
      <c r="BS4766" s="51"/>
      <c r="BT4766" s="51"/>
      <c r="BU4766" s="51"/>
      <c r="BV4766" s="51"/>
      <c r="BW4766" s="51"/>
      <c r="BX4766" s="51"/>
      <c r="BY4766" s="51"/>
    </row>
    <row r="4767" spans="1:77" x14ac:dyDescent="0.25">
      <c r="A4767" s="49" t="s">
        <v>959</v>
      </c>
      <c r="B4767" s="50">
        <v>42360</v>
      </c>
      <c r="C4767" s="51" t="s">
        <v>956</v>
      </c>
      <c r="D4767" s="51"/>
      <c r="E4767" s="51">
        <v>395.21203125</v>
      </c>
      <c r="F4767" s="51">
        <v>5.7046874999999997E-2</v>
      </c>
      <c r="G4767" s="51">
        <v>0.1071</v>
      </c>
      <c r="H4767" s="51">
        <v>0.18078125</v>
      </c>
      <c r="I4767" s="51">
        <v>0.19837499999999997</v>
      </c>
      <c r="J4767" s="51">
        <v>0.24931250000000002</v>
      </c>
      <c r="K4767" s="51">
        <v>0.34065625000000005</v>
      </c>
      <c r="L4767" s="51">
        <v>0.26617499999999999</v>
      </c>
      <c r="M4767" s="51"/>
      <c r="N4767" s="51"/>
      <c r="O4767" s="51"/>
      <c r="P4767" s="51"/>
      <c r="Q4767" s="51"/>
      <c r="R4767" s="51"/>
      <c r="S4767" s="51"/>
      <c r="T4767" s="51"/>
      <c r="U4767" s="51"/>
      <c r="V4767" s="51"/>
      <c r="W4767" s="51"/>
      <c r="X4767" s="51"/>
      <c r="Y4767" s="51"/>
      <c r="Z4767" s="51"/>
      <c r="AA4767" s="51"/>
      <c r="AB4767" s="51">
        <v>8.85</v>
      </c>
      <c r="AC4767" s="51"/>
      <c r="AD4767" s="51"/>
      <c r="AE4767" s="51"/>
      <c r="AF4767" s="51"/>
      <c r="AG4767" s="51"/>
      <c r="AH4767" s="51">
        <v>5.65</v>
      </c>
      <c r="AI4767" s="51">
        <v>8.85</v>
      </c>
      <c r="AJ4767" s="51"/>
      <c r="AK4767" s="51"/>
      <c r="AL4767" s="51"/>
      <c r="AM4767" s="51"/>
      <c r="AN4767" s="51"/>
      <c r="AO4767" s="51"/>
      <c r="AP4767" s="51"/>
      <c r="AQ4767" s="51"/>
      <c r="AR4767" s="51"/>
      <c r="AS4767" s="51"/>
      <c r="AT4767" s="51"/>
      <c r="AU4767" s="51"/>
      <c r="AV4767" s="51"/>
      <c r="AW4767" s="51"/>
      <c r="AX4767" s="51"/>
      <c r="AY4767" s="51"/>
      <c r="AZ4767" s="51"/>
      <c r="BA4767" s="51"/>
      <c r="BB4767" s="51"/>
      <c r="BC4767" s="51"/>
      <c r="BD4767" s="51"/>
      <c r="BE4767" s="51"/>
      <c r="BF4767" s="51"/>
      <c r="BG4767" s="51"/>
      <c r="BH4767" s="51"/>
      <c r="BI4767" s="51"/>
      <c r="BJ4767" s="51"/>
      <c r="BK4767" s="51"/>
      <c r="BL4767" s="51"/>
      <c r="BM4767" s="51"/>
      <c r="BN4767" s="51"/>
      <c r="BO4767" s="51"/>
      <c r="BP4767" s="51"/>
      <c r="BQ4767" s="51"/>
      <c r="BR4767" s="51"/>
      <c r="BS4767" s="51"/>
      <c r="BT4767" s="51"/>
      <c r="BU4767" s="51"/>
      <c r="BV4767" s="51"/>
      <c r="BW4767" s="51"/>
      <c r="BX4767" s="51"/>
      <c r="BY4767" s="51"/>
    </row>
    <row r="4768" spans="1:77" x14ac:dyDescent="0.25">
      <c r="A4768" s="49" t="s">
        <v>959</v>
      </c>
      <c r="B4768" s="50">
        <v>42361</v>
      </c>
      <c r="C4768" s="51" t="s">
        <v>956</v>
      </c>
      <c r="D4768" s="51"/>
      <c r="E4768" s="51">
        <v>393.75234375000002</v>
      </c>
      <c r="F4768" s="51">
        <v>5.7115624999999996E-2</v>
      </c>
      <c r="G4768" s="51">
        <v>0.106325</v>
      </c>
      <c r="H4768" s="51">
        <v>0.17896875000000001</v>
      </c>
      <c r="I4768" s="51">
        <v>0.19691249999999999</v>
      </c>
      <c r="J4768" s="51">
        <v>0.24856875</v>
      </c>
      <c r="K4768" s="51">
        <v>0.34029375000000001</v>
      </c>
      <c r="L4768" s="51">
        <v>0.26604375000000002</v>
      </c>
      <c r="M4768" s="51"/>
      <c r="N4768" s="51"/>
      <c r="O4768" s="51"/>
      <c r="P4768" s="51"/>
      <c r="Q4768" s="51"/>
      <c r="R4768" s="51"/>
      <c r="S4768" s="51"/>
      <c r="T4768" s="51"/>
      <c r="U4768" s="51"/>
      <c r="V4768" s="51"/>
      <c r="W4768" s="51"/>
      <c r="X4768" s="51"/>
      <c r="Y4768" s="51"/>
      <c r="Z4768" s="51"/>
      <c r="AA4768" s="51"/>
      <c r="AB4768" s="51"/>
      <c r="AC4768" s="51"/>
      <c r="AD4768" s="51"/>
      <c r="AE4768" s="51"/>
      <c r="AF4768" s="51"/>
      <c r="AG4768" s="51"/>
      <c r="AH4768" s="51"/>
      <c r="AI4768" s="51"/>
      <c r="AJ4768" s="51"/>
      <c r="AK4768" s="51"/>
      <c r="AL4768" s="51"/>
      <c r="AM4768" s="51"/>
      <c r="AN4768" s="51"/>
      <c r="AO4768" s="51"/>
      <c r="AP4768" s="51"/>
      <c r="AQ4768" s="51"/>
      <c r="AR4768" s="51"/>
      <c r="AS4768" s="51"/>
      <c r="AT4768" s="51"/>
      <c r="AU4768" s="51"/>
      <c r="AV4768" s="51"/>
      <c r="AW4768" s="51"/>
      <c r="AX4768" s="51"/>
      <c r="AY4768" s="51"/>
      <c r="AZ4768" s="51"/>
      <c r="BA4768" s="51"/>
      <c r="BB4768" s="51"/>
      <c r="BC4768" s="51"/>
      <c r="BD4768" s="51"/>
      <c r="BE4768" s="51"/>
      <c r="BF4768" s="51"/>
      <c r="BG4768" s="51"/>
      <c r="BH4768" s="51"/>
      <c r="BI4768" s="51"/>
      <c r="BJ4768" s="51"/>
      <c r="BK4768" s="51"/>
      <c r="BL4768" s="51"/>
      <c r="BM4768" s="51"/>
      <c r="BN4768" s="51"/>
      <c r="BO4768" s="51"/>
      <c r="BP4768" s="51"/>
      <c r="BQ4768" s="51"/>
      <c r="BR4768" s="51"/>
      <c r="BS4768" s="51"/>
      <c r="BT4768" s="51"/>
      <c r="BU4768" s="51"/>
      <c r="BV4768" s="51"/>
      <c r="BW4768" s="51"/>
      <c r="BX4768" s="51"/>
      <c r="BY4768" s="51"/>
    </row>
    <row r="4769" spans="1:77" x14ac:dyDescent="0.25">
      <c r="A4769" s="49" t="s">
        <v>959</v>
      </c>
      <c r="B4769" s="50">
        <v>42362</v>
      </c>
      <c r="C4769" s="51" t="s">
        <v>956</v>
      </c>
      <c r="D4769" s="51"/>
      <c r="E4769" s="51">
        <v>405.43171875000002</v>
      </c>
      <c r="F4769" s="51">
        <v>0.132965625</v>
      </c>
      <c r="G4769" s="51">
        <v>0.11224999999999999</v>
      </c>
      <c r="H4769" s="51">
        <v>0.17894375000000001</v>
      </c>
      <c r="I4769" s="51">
        <v>0.196325</v>
      </c>
      <c r="J4769" s="51">
        <v>0.24783750000000002</v>
      </c>
      <c r="K4769" s="51">
        <v>0.33989374999999999</v>
      </c>
      <c r="L4769" s="51">
        <v>0.26583124999999996</v>
      </c>
      <c r="M4769" s="51"/>
      <c r="N4769" s="51"/>
      <c r="O4769" s="51"/>
      <c r="P4769" s="51"/>
      <c r="Q4769" s="51"/>
      <c r="R4769" s="51"/>
      <c r="S4769" s="51"/>
      <c r="T4769" s="51"/>
      <c r="U4769" s="51"/>
      <c r="V4769" s="51"/>
      <c r="W4769" s="51"/>
      <c r="X4769" s="51"/>
      <c r="Y4769" s="51"/>
      <c r="Z4769" s="51"/>
      <c r="AA4769" s="51"/>
      <c r="AB4769" s="51"/>
      <c r="AC4769" s="51"/>
      <c r="AD4769" s="51"/>
      <c r="AE4769" s="51"/>
      <c r="AF4769" s="51"/>
      <c r="AG4769" s="51"/>
      <c r="AH4769" s="51"/>
      <c r="AI4769" s="51"/>
      <c r="AJ4769" s="51"/>
      <c r="AK4769" s="51"/>
      <c r="AL4769" s="51"/>
      <c r="AM4769" s="51"/>
      <c r="AN4769" s="51"/>
      <c r="AO4769" s="51"/>
      <c r="AP4769" s="51"/>
      <c r="AQ4769" s="51"/>
      <c r="AR4769" s="51"/>
      <c r="AS4769" s="51"/>
      <c r="AT4769" s="51"/>
      <c r="AU4769" s="51"/>
      <c r="AV4769" s="51"/>
      <c r="AW4769" s="51"/>
      <c r="AX4769" s="51"/>
      <c r="AY4769" s="51"/>
      <c r="AZ4769" s="51"/>
      <c r="BA4769" s="51"/>
      <c r="BB4769" s="51"/>
      <c r="BC4769" s="51"/>
      <c r="BD4769" s="51"/>
      <c r="BE4769" s="51"/>
      <c r="BF4769" s="51"/>
      <c r="BG4769" s="51"/>
      <c r="BH4769" s="51"/>
      <c r="BI4769" s="51"/>
      <c r="BJ4769" s="51"/>
      <c r="BK4769" s="51"/>
      <c r="BL4769" s="51"/>
      <c r="BM4769" s="51"/>
      <c r="BN4769" s="51"/>
      <c r="BO4769" s="51"/>
      <c r="BP4769" s="51"/>
      <c r="BQ4769" s="51"/>
      <c r="BR4769" s="51"/>
      <c r="BS4769" s="51"/>
      <c r="BT4769" s="51"/>
      <c r="BU4769" s="51"/>
      <c r="BV4769" s="51"/>
      <c r="BW4769" s="51"/>
      <c r="BX4769" s="51"/>
      <c r="BY4769" s="51"/>
    </row>
    <row r="4770" spans="1:77" x14ac:dyDescent="0.25">
      <c r="A4770" s="49" t="s">
        <v>959</v>
      </c>
      <c r="B4770" s="50">
        <v>42363</v>
      </c>
      <c r="C4770" s="51" t="s">
        <v>956</v>
      </c>
      <c r="D4770" s="51"/>
      <c r="E4770" s="51">
        <v>403.32234375000007</v>
      </c>
      <c r="F4770" s="51">
        <v>0.11718437500000001</v>
      </c>
      <c r="G4770" s="51">
        <v>0.11288125</v>
      </c>
      <c r="H4770" s="51">
        <v>0.17985000000000001</v>
      </c>
      <c r="I4770" s="51">
        <v>0.19684374999999998</v>
      </c>
      <c r="J4770" s="51">
        <v>0.24745</v>
      </c>
      <c r="K4770" s="51">
        <v>0.33951874999999998</v>
      </c>
      <c r="L4770" s="51">
        <v>0.26571250000000002</v>
      </c>
      <c r="M4770" s="51"/>
      <c r="N4770" s="51"/>
      <c r="O4770" s="51"/>
      <c r="P4770" s="51"/>
      <c r="Q4770" s="51"/>
      <c r="R4770" s="51"/>
      <c r="S4770" s="51"/>
      <c r="T4770" s="51"/>
      <c r="U4770" s="51"/>
      <c r="V4770" s="51"/>
      <c r="W4770" s="51"/>
      <c r="X4770" s="51"/>
      <c r="Y4770" s="51"/>
      <c r="Z4770" s="51"/>
      <c r="AA4770" s="51"/>
      <c r="AB4770" s="51"/>
      <c r="AC4770" s="51"/>
      <c r="AD4770" s="51"/>
      <c r="AE4770" s="51"/>
      <c r="AF4770" s="51"/>
      <c r="AG4770" s="51"/>
      <c r="AH4770" s="51"/>
      <c r="AI4770" s="51"/>
      <c r="AJ4770" s="51"/>
      <c r="AK4770" s="51"/>
      <c r="AL4770" s="51"/>
      <c r="AM4770" s="51"/>
      <c r="AN4770" s="51"/>
      <c r="AO4770" s="51"/>
      <c r="AP4770" s="51"/>
      <c r="AQ4770" s="51"/>
      <c r="AR4770" s="51"/>
      <c r="AS4770" s="51"/>
      <c r="AT4770" s="51"/>
      <c r="AU4770" s="51"/>
      <c r="AV4770" s="51"/>
      <c r="AW4770" s="51"/>
      <c r="AX4770" s="51"/>
      <c r="AY4770" s="51"/>
      <c r="AZ4770" s="51"/>
      <c r="BA4770" s="51"/>
      <c r="BB4770" s="51"/>
      <c r="BC4770" s="51"/>
      <c r="BD4770" s="51"/>
      <c r="BE4770" s="51"/>
      <c r="BF4770" s="51"/>
      <c r="BG4770" s="51"/>
      <c r="BH4770" s="51"/>
      <c r="BI4770" s="51"/>
      <c r="BJ4770" s="51"/>
      <c r="BK4770" s="51"/>
      <c r="BL4770" s="51"/>
      <c r="BM4770" s="51"/>
      <c r="BN4770" s="51"/>
      <c r="BO4770" s="51"/>
      <c r="BP4770" s="51"/>
      <c r="BQ4770" s="51"/>
      <c r="BR4770" s="51"/>
      <c r="BS4770" s="51"/>
      <c r="BT4770" s="51"/>
      <c r="BU4770" s="51"/>
      <c r="BV4770" s="51"/>
      <c r="BW4770" s="51"/>
      <c r="BX4770" s="51"/>
      <c r="BY4770" s="51"/>
    </row>
    <row r="4771" spans="1:77" x14ac:dyDescent="0.25">
      <c r="A4771" s="49" t="s">
        <v>959</v>
      </c>
      <c r="B4771" s="50">
        <v>42364</v>
      </c>
      <c r="C4771" s="51" t="s">
        <v>956</v>
      </c>
      <c r="D4771" s="51"/>
      <c r="E4771" s="51">
        <v>401.97749999999991</v>
      </c>
      <c r="F4771" s="51">
        <v>0.10736875</v>
      </c>
      <c r="G4771" s="51">
        <v>0.11278125</v>
      </c>
      <c r="H4771" s="51">
        <v>0.18045624999999998</v>
      </c>
      <c r="I4771" s="51">
        <v>0.19751249999999998</v>
      </c>
      <c r="J4771" s="51">
        <v>0.24723124999999996</v>
      </c>
      <c r="K4771" s="51">
        <v>0.33915625000000005</v>
      </c>
      <c r="L4771" s="51">
        <v>0.26549375000000003</v>
      </c>
      <c r="M4771" s="51"/>
      <c r="N4771" s="51"/>
      <c r="O4771" s="51"/>
      <c r="P4771" s="51"/>
      <c r="Q4771" s="51"/>
      <c r="R4771" s="51"/>
      <c r="S4771" s="51"/>
      <c r="T4771" s="51"/>
      <c r="U4771" s="51"/>
      <c r="V4771" s="51"/>
      <c r="W4771" s="51"/>
      <c r="X4771" s="51"/>
      <c r="Y4771" s="51"/>
      <c r="Z4771" s="51"/>
      <c r="AA4771" s="51"/>
      <c r="AB4771" s="51"/>
      <c r="AC4771" s="51"/>
      <c r="AD4771" s="51"/>
      <c r="AE4771" s="51"/>
      <c r="AF4771" s="51"/>
      <c r="AG4771" s="51"/>
      <c r="AH4771" s="51"/>
      <c r="AI4771" s="51"/>
      <c r="AJ4771" s="51"/>
      <c r="AK4771" s="51"/>
      <c r="AL4771" s="51"/>
      <c r="AM4771" s="51"/>
      <c r="AN4771" s="51"/>
      <c r="AO4771" s="51"/>
      <c r="AP4771" s="51"/>
      <c r="AQ4771" s="51"/>
      <c r="AR4771" s="51"/>
      <c r="AS4771" s="51"/>
      <c r="AT4771" s="51"/>
      <c r="AU4771" s="51"/>
      <c r="AV4771" s="51"/>
      <c r="AW4771" s="51"/>
      <c r="AX4771" s="51"/>
      <c r="AY4771" s="51"/>
      <c r="AZ4771" s="51"/>
      <c r="BA4771" s="51"/>
      <c r="BB4771" s="51"/>
      <c r="BC4771" s="51"/>
      <c r="BD4771" s="51"/>
      <c r="BE4771" s="51"/>
      <c r="BF4771" s="51"/>
      <c r="BG4771" s="51"/>
      <c r="BH4771" s="51"/>
      <c r="BI4771" s="51"/>
      <c r="BJ4771" s="51"/>
      <c r="BK4771" s="51"/>
      <c r="BL4771" s="51"/>
      <c r="BM4771" s="51"/>
      <c r="BN4771" s="51"/>
      <c r="BO4771" s="51"/>
      <c r="BP4771" s="51"/>
      <c r="BQ4771" s="51"/>
      <c r="BR4771" s="51"/>
      <c r="BS4771" s="51"/>
      <c r="BT4771" s="51"/>
      <c r="BU4771" s="51"/>
      <c r="BV4771" s="51"/>
      <c r="BW4771" s="51"/>
      <c r="BX4771" s="51"/>
      <c r="BY4771" s="51"/>
    </row>
    <row r="4772" spans="1:77" x14ac:dyDescent="0.25">
      <c r="A4772" s="49" t="s">
        <v>959</v>
      </c>
      <c r="B4772" s="50">
        <v>42365</v>
      </c>
      <c r="C4772" s="51" t="s">
        <v>956</v>
      </c>
      <c r="D4772" s="51"/>
      <c r="E4772" s="51">
        <v>400.79015625</v>
      </c>
      <c r="F4772" s="51">
        <v>9.9578125000000003E-2</v>
      </c>
      <c r="G4772" s="51">
        <v>0.11265625</v>
      </c>
      <c r="H4772" s="51">
        <v>0.18106250000000002</v>
      </c>
      <c r="I4772" s="51">
        <v>0.19771249999999999</v>
      </c>
      <c r="J4772" s="51">
        <v>0.24686250000000004</v>
      </c>
      <c r="K4772" s="51">
        <v>0.33878125000000003</v>
      </c>
      <c r="L4772" s="51">
        <v>0.26543125000000001</v>
      </c>
      <c r="M4772" s="51"/>
      <c r="N4772" s="51"/>
      <c r="O4772" s="51"/>
      <c r="P4772" s="51"/>
      <c r="Q4772" s="51"/>
      <c r="R4772" s="51"/>
      <c r="S4772" s="51"/>
      <c r="T4772" s="51"/>
      <c r="U4772" s="51"/>
      <c r="V4772" s="51"/>
      <c r="W4772" s="51"/>
      <c r="X4772" s="51"/>
      <c r="Y4772" s="51"/>
      <c r="Z4772" s="51"/>
      <c r="AA4772" s="51"/>
      <c r="AB4772" s="51"/>
      <c r="AC4772" s="51"/>
      <c r="AD4772" s="51"/>
      <c r="AE4772" s="51"/>
      <c r="AF4772" s="51"/>
      <c r="AG4772" s="51"/>
      <c r="AH4772" s="51"/>
      <c r="AI4772" s="51"/>
      <c r="AJ4772" s="51"/>
      <c r="AK4772" s="51"/>
      <c r="AL4772" s="51"/>
      <c r="AM4772" s="51"/>
      <c r="AN4772" s="51"/>
      <c r="AO4772" s="51"/>
      <c r="AP4772" s="51"/>
      <c r="AQ4772" s="51"/>
      <c r="AR4772" s="51"/>
      <c r="AS4772" s="51"/>
      <c r="AT4772" s="51"/>
      <c r="AU4772" s="51"/>
      <c r="AV4772" s="51"/>
      <c r="AW4772" s="51"/>
      <c r="AX4772" s="51"/>
      <c r="AY4772" s="51"/>
      <c r="AZ4772" s="51"/>
      <c r="BA4772" s="51"/>
      <c r="BB4772" s="51"/>
      <c r="BC4772" s="51"/>
      <c r="BD4772" s="51"/>
      <c r="BE4772" s="51"/>
      <c r="BF4772" s="51"/>
      <c r="BG4772" s="51"/>
      <c r="BH4772" s="51"/>
      <c r="BI4772" s="51"/>
      <c r="BJ4772" s="51"/>
      <c r="BK4772" s="51"/>
      <c r="BL4772" s="51"/>
      <c r="BM4772" s="51"/>
      <c r="BN4772" s="51"/>
      <c r="BO4772" s="51"/>
      <c r="BP4772" s="51"/>
      <c r="BQ4772" s="51"/>
      <c r="BR4772" s="51"/>
      <c r="BS4772" s="51"/>
      <c r="BT4772" s="51"/>
      <c r="BU4772" s="51"/>
      <c r="BV4772" s="51"/>
      <c r="BW4772" s="51"/>
      <c r="BX4772" s="51"/>
      <c r="BY4772" s="51"/>
    </row>
    <row r="4773" spans="1:77" x14ac:dyDescent="0.25">
      <c r="A4773" s="49" t="s">
        <v>959</v>
      </c>
      <c r="B4773" s="50">
        <v>42366</v>
      </c>
      <c r="C4773" s="51" t="s">
        <v>956</v>
      </c>
      <c r="D4773" s="51"/>
      <c r="E4773" s="51">
        <v>399.53765625</v>
      </c>
      <c r="F4773" s="51">
        <v>9.2934374999999986E-2</v>
      </c>
      <c r="G4773" s="51">
        <v>0.11269999999999999</v>
      </c>
      <c r="H4773" s="51">
        <v>0.18164374999999999</v>
      </c>
      <c r="I4773" s="51">
        <v>0.19756874999999999</v>
      </c>
      <c r="J4773" s="51">
        <v>0.24623125000000001</v>
      </c>
      <c r="K4773" s="51">
        <v>0.33836875</v>
      </c>
      <c r="L4773" s="51">
        <v>0.26516249999999997</v>
      </c>
      <c r="M4773" s="51"/>
      <c r="N4773" s="51"/>
      <c r="O4773" s="51"/>
      <c r="P4773" s="51"/>
      <c r="Q4773" s="51"/>
      <c r="R4773" s="51"/>
      <c r="S4773" s="51"/>
      <c r="T4773" s="51"/>
      <c r="U4773" s="51"/>
      <c r="V4773" s="51"/>
      <c r="W4773" s="51"/>
      <c r="X4773" s="51"/>
      <c r="Y4773" s="51"/>
      <c r="Z4773" s="51"/>
      <c r="AA4773" s="51"/>
      <c r="AB4773" s="51"/>
      <c r="AC4773" s="51"/>
      <c r="AD4773" s="51"/>
      <c r="AE4773" s="51"/>
      <c r="AF4773" s="51"/>
      <c r="AG4773" s="51"/>
      <c r="AH4773" s="51"/>
      <c r="AI4773" s="51"/>
      <c r="AJ4773" s="51"/>
      <c r="AK4773" s="51"/>
      <c r="AL4773" s="51"/>
      <c r="AM4773" s="51"/>
      <c r="AN4773" s="51"/>
      <c r="AO4773" s="51"/>
      <c r="AP4773" s="51"/>
      <c r="AQ4773" s="51"/>
      <c r="AR4773" s="51"/>
      <c r="AS4773" s="51"/>
      <c r="AT4773" s="51"/>
      <c r="AU4773" s="51"/>
      <c r="AV4773" s="51"/>
      <c r="AW4773" s="51"/>
      <c r="AX4773" s="51"/>
      <c r="AY4773" s="51"/>
      <c r="AZ4773" s="51"/>
      <c r="BA4773" s="51"/>
      <c r="BB4773" s="51"/>
      <c r="BC4773" s="51"/>
      <c r="BD4773" s="51"/>
      <c r="BE4773" s="51"/>
      <c r="BF4773" s="51"/>
      <c r="BG4773" s="51"/>
      <c r="BH4773" s="51"/>
      <c r="BI4773" s="51"/>
      <c r="BJ4773" s="51"/>
      <c r="BK4773" s="51"/>
      <c r="BL4773" s="51"/>
      <c r="BM4773" s="51"/>
      <c r="BN4773" s="51"/>
      <c r="BO4773" s="51"/>
      <c r="BP4773" s="51"/>
      <c r="BQ4773" s="51"/>
      <c r="BR4773" s="51"/>
      <c r="BS4773" s="51"/>
      <c r="BT4773" s="51"/>
      <c r="BU4773" s="51"/>
      <c r="BV4773" s="51"/>
      <c r="BW4773" s="51"/>
      <c r="BX4773" s="51"/>
      <c r="BY4773" s="51"/>
    </row>
    <row r="4774" spans="1:77" x14ac:dyDescent="0.25">
      <c r="A4774" s="49" t="s">
        <v>959</v>
      </c>
      <c r="B4774" s="50">
        <v>42367</v>
      </c>
      <c r="C4774" s="51" t="s">
        <v>956</v>
      </c>
      <c r="D4774" s="51"/>
      <c r="E4774" s="51">
        <v>398.09203125000005</v>
      </c>
      <c r="F4774" s="51">
        <v>8.6409374999999997E-2</v>
      </c>
      <c r="G4774" s="51">
        <v>0.112425</v>
      </c>
      <c r="H4774" s="51">
        <v>0.18215000000000001</v>
      </c>
      <c r="I4774" s="51">
        <v>0.19704375000000002</v>
      </c>
      <c r="J4774" s="51">
        <v>0.24543125000000002</v>
      </c>
      <c r="K4774" s="51">
        <v>0.33794999999999997</v>
      </c>
      <c r="L4774" s="51">
        <v>0.26498125</v>
      </c>
      <c r="M4774" s="51"/>
      <c r="N4774" s="51"/>
      <c r="O4774" s="51"/>
      <c r="P4774" s="51"/>
      <c r="Q4774" s="51"/>
      <c r="R4774" s="51"/>
      <c r="S4774" s="51"/>
      <c r="T4774" s="51"/>
      <c r="U4774" s="51"/>
      <c r="V4774" s="51"/>
      <c r="W4774" s="51"/>
      <c r="X4774" s="51"/>
      <c r="Y4774" s="51"/>
      <c r="Z4774" s="51"/>
      <c r="AA4774" s="51"/>
      <c r="AB4774" s="51"/>
      <c r="AC4774" s="51"/>
      <c r="AD4774" s="51"/>
      <c r="AE4774" s="51"/>
      <c r="AF4774" s="51"/>
      <c r="AG4774" s="51"/>
      <c r="AH4774" s="51"/>
      <c r="AI4774" s="51"/>
      <c r="AJ4774" s="51"/>
      <c r="AK4774" s="51"/>
      <c r="AL4774" s="51"/>
      <c r="AM4774" s="51"/>
      <c r="AN4774" s="51"/>
      <c r="AO4774" s="51"/>
      <c r="AP4774" s="51"/>
      <c r="AQ4774" s="51"/>
      <c r="AR4774" s="51"/>
      <c r="AS4774" s="51"/>
      <c r="AT4774" s="51"/>
      <c r="AU4774" s="51"/>
      <c r="AV4774" s="51"/>
      <c r="AW4774" s="51"/>
      <c r="AX4774" s="51"/>
      <c r="AY4774" s="51"/>
      <c r="AZ4774" s="51"/>
      <c r="BA4774" s="51"/>
      <c r="BB4774" s="51"/>
      <c r="BC4774" s="51"/>
      <c r="BD4774" s="51"/>
      <c r="BE4774" s="51"/>
      <c r="BF4774" s="51"/>
      <c r="BG4774" s="51"/>
      <c r="BH4774" s="51"/>
      <c r="BI4774" s="51"/>
      <c r="BJ4774" s="51"/>
      <c r="BK4774" s="51"/>
      <c r="BL4774" s="51"/>
      <c r="BM4774" s="51"/>
      <c r="BN4774" s="51"/>
      <c r="BO4774" s="51"/>
      <c r="BP4774" s="51"/>
      <c r="BQ4774" s="51"/>
      <c r="BR4774" s="51"/>
      <c r="BS4774" s="51"/>
      <c r="BT4774" s="51"/>
      <c r="BU4774" s="51"/>
      <c r="BV4774" s="51"/>
      <c r="BW4774" s="51"/>
      <c r="BX4774" s="51"/>
      <c r="BY4774" s="51"/>
    </row>
    <row r="4775" spans="1:77" x14ac:dyDescent="0.25">
      <c r="A4775" s="49" t="s">
        <v>959</v>
      </c>
      <c r="B4775" s="50">
        <v>42368</v>
      </c>
      <c r="C4775" s="51" t="s">
        <v>956</v>
      </c>
      <c r="D4775" s="51"/>
      <c r="E4775" s="51">
        <v>396.91453124999998</v>
      </c>
      <c r="F4775" s="51">
        <v>8.2090625E-2</v>
      </c>
      <c r="G4775" s="51">
        <v>0.11083125000000001</v>
      </c>
      <c r="H4775" s="51">
        <v>0.181725</v>
      </c>
      <c r="I4775" s="51">
        <v>0.19716875</v>
      </c>
      <c r="J4775" s="51">
        <v>0.24510624999999997</v>
      </c>
      <c r="K4775" s="51">
        <v>0.33769375000000001</v>
      </c>
      <c r="L4775" s="51">
        <v>0.26489374999999998</v>
      </c>
      <c r="M4775" s="51"/>
      <c r="N4775" s="51"/>
      <c r="O4775" s="51"/>
      <c r="P4775" s="51"/>
      <c r="Q4775" s="51"/>
      <c r="R4775" s="51"/>
      <c r="S4775" s="51"/>
      <c r="T4775" s="51"/>
      <c r="U4775" s="51"/>
      <c r="V4775" s="51"/>
      <c r="W4775" s="51"/>
      <c r="X4775" s="51"/>
      <c r="Y4775" s="51"/>
      <c r="Z4775" s="51"/>
      <c r="AA4775" s="51"/>
      <c r="AB4775" s="51">
        <v>8.85</v>
      </c>
      <c r="AC4775" s="51">
        <v>0.70548527960876528</v>
      </c>
      <c r="AD4775" s="51">
        <v>0.31092090056830862</v>
      </c>
      <c r="AE4775" s="51"/>
      <c r="AF4775" s="51"/>
      <c r="AG4775" s="51"/>
      <c r="AH4775" s="51">
        <v>6.5</v>
      </c>
      <c r="AI4775" s="51">
        <v>8.85</v>
      </c>
      <c r="AJ4775" s="51"/>
      <c r="AK4775" s="51"/>
      <c r="AL4775" s="51"/>
      <c r="AM4775" s="51"/>
      <c r="AN4775" s="51"/>
      <c r="AO4775" s="51"/>
      <c r="AP4775" s="51"/>
      <c r="AQ4775" s="51"/>
      <c r="AR4775" s="51"/>
      <c r="AS4775" s="51"/>
      <c r="AT4775" s="51"/>
      <c r="AU4775" s="51"/>
      <c r="AV4775" s="51"/>
      <c r="AW4775" s="51"/>
      <c r="AX4775" s="51"/>
      <c r="AY4775" s="51"/>
      <c r="AZ4775" s="51"/>
      <c r="BA4775" s="51"/>
      <c r="BB4775" s="51"/>
      <c r="BC4775" s="51"/>
      <c r="BD4775" s="51"/>
      <c r="BE4775" s="51"/>
      <c r="BF4775" s="51"/>
      <c r="BG4775" s="51"/>
      <c r="BH4775" s="51"/>
      <c r="BI4775" s="51"/>
      <c r="BJ4775" s="51"/>
      <c r="BK4775" s="51"/>
      <c r="BL4775" s="51"/>
      <c r="BM4775" s="51"/>
      <c r="BN4775" s="51"/>
      <c r="BO4775" s="51"/>
      <c r="BP4775" s="51"/>
      <c r="BQ4775" s="51"/>
      <c r="BR4775" s="51"/>
      <c r="BS4775" s="51"/>
      <c r="BT4775" s="51"/>
      <c r="BU4775" s="51"/>
      <c r="BV4775" s="51"/>
      <c r="BW4775" s="51"/>
      <c r="BX4775" s="51"/>
      <c r="BY4775" s="51"/>
    </row>
    <row r="4776" spans="1:77" x14ac:dyDescent="0.25">
      <c r="A4776" s="49" t="s">
        <v>959</v>
      </c>
      <c r="B4776" s="50">
        <v>42369</v>
      </c>
      <c r="C4776" s="51" t="s">
        <v>956</v>
      </c>
      <c r="D4776" s="51"/>
      <c r="E4776" s="51">
        <v>395.61046875</v>
      </c>
      <c r="F4776" s="51">
        <v>7.9915625000000004E-2</v>
      </c>
      <c r="G4776" s="51">
        <v>0.111275</v>
      </c>
      <c r="H4776" s="51">
        <v>0.18135625</v>
      </c>
      <c r="I4776" s="51">
        <v>0.19572499999999998</v>
      </c>
      <c r="J4776" s="51">
        <v>0.24396250000000003</v>
      </c>
      <c r="K4776" s="51">
        <v>0.33739374999999999</v>
      </c>
      <c r="L4776" s="51">
        <v>0.26466875000000001</v>
      </c>
      <c r="M4776" s="51"/>
      <c r="N4776" s="51"/>
      <c r="O4776" s="51"/>
      <c r="P4776" s="51"/>
      <c r="Q4776" s="51"/>
      <c r="R4776" s="51"/>
      <c r="S4776" s="51"/>
      <c r="T4776" s="51"/>
      <c r="U4776" s="51"/>
      <c r="V4776" s="51"/>
      <c r="W4776" s="51"/>
      <c r="X4776" s="51"/>
      <c r="Y4776" s="51"/>
      <c r="Z4776" s="51"/>
      <c r="AA4776" s="51"/>
      <c r="AB4776" s="51"/>
      <c r="AC4776" s="51"/>
      <c r="AD4776" s="51"/>
      <c r="AE4776" s="51"/>
      <c r="AF4776" s="51"/>
      <c r="AG4776" s="51"/>
      <c r="AH4776" s="51"/>
      <c r="AI4776" s="51"/>
      <c r="AJ4776" s="51"/>
      <c r="AK4776" s="51"/>
      <c r="AL4776" s="51"/>
      <c r="AM4776" s="51"/>
      <c r="AN4776" s="51"/>
      <c r="AO4776" s="51"/>
      <c r="AP4776" s="51"/>
      <c r="AQ4776" s="51"/>
      <c r="AR4776" s="51"/>
      <c r="AS4776" s="51"/>
      <c r="AT4776" s="51"/>
      <c r="AU4776" s="51"/>
      <c r="AV4776" s="51"/>
      <c r="AW4776" s="51"/>
      <c r="AX4776" s="51"/>
      <c r="AY4776" s="51"/>
      <c r="AZ4776" s="51"/>
      <c r="BA4776" s="51"/>
      <c r="BB4776" s="51"/>
      <c r="BC4776" s="51"/>
      <c r="BD4776" s="51"/>
      <c r="BE4776" s="51"/>
      <c r="BF4776" s="51"/>
      <c r="BG4776" s="51"/>
      <c r="BH4776" s="51"/>
      <c r="BI4776" s="51"/>
      <c r="BJ4776" s="51"/>
      <c r="BK4776" s="51"/>
      <c r="BL4776" s="51"/>
      <c r="BM4776" s="51"/>
      <c r="BN4776" s="51"/>
      <c r="BO4776" s="51"/>
      <c r="BP4776" s="51"/>
      <c r="BQ4776" s="51"/>
      <c r="BR4776" s="51"/>
      <c r="BS4776" s="51"/>
      <c r="BT4776" s="51"/>
      <c r="BU4776" s="51"/>
      <c r="BV4776" s="51"/>
      <c r="BW4776" s="51"/>
      <c r="BX4776" s="51"/>
      <c r="BY4776" s="51"/>
    </row>
    <row r="4777" spans="1:77" x14ac:dyDescent="0.25">
      <c r="A4777" s="49" t="s">
        <v>959</v>
      </c>
      <c r="B4777" s="50">
        <v>42370</v>
      </c>
      <c r="C4777" s="51" t="s">
        <v>956</v>
      </c>
      <c r="D4777" s="51"/>
      <c r="E4777" s="51">
        <v>394.42406250000005</v>
      </c>
      <c r="F4777" s="51">
        <v>7.7506249999999999E-2</v>
      </c>
      <c r="G4777" s="51">
        <v>0.11142500000000001</v>
      </c>
      <c r="H4777" s="51">
        <v>0.18166250000000003</v>
      </c>
      <c r="I4777" s="51">
        <v>0.19431875000000004</v>
      </c>
      <c r="J4777" s="51">
        <v>0.24278125</v>
      </c>
      <c r="K4777" s="51">
        <v>0.3369875</v>
      </c>
      <c r="L4777" s="51">
        <v>0.26453125</v>
      </c>
      <c r="M4777" s="51"/>
      <c r="N4777" s="51"/>
      <c r="O4777" s="51"/>
      <c r="P4777" s="51"/>
      <c r="Q4777" s="51"/>
      <c r="R4777" s="51"/>
      <c r="S4777" s="51"/>
      <c r="T4777" s="51"/>
      <c r="U4777" s="51"/>
      <c r="V4777" s="51"/>
      <c r="W4777" s="51"/>
      <c r="X4777" s="51"/>
      <c r="Y4777" s="51"/>
      <c r="Z4777" s="51"/>
      <c r="AA4777" s="51"/>
      <c r="AB4777" s="51"/>
      <c r="AC4777" s="51"/>
      <c r="AD4777" s="51"/>
      <c r="AE4777" s="51"/>
      <c r="AF4777" s="51"/>
      <c r="AG4777" s="51"/>
      <c r="AH4777" s="51"/>
      <c r="AI4777" s="51"/>
      <c r="AJ4777" s="51"/>
      <c r="AK4777" s="51"/>
      <c r="AL4777" s="51"/>
      <c r="AM4777" s="51"/>
      <c r="AN4777" s="51"/>
      <c r="AO4777" s="51"/>
      <c r="AP4777" s="51"/>
      <c r="AQ4777" s="51"/>
      <c r="AR4777" s="51"/>
      <c r="AS4777" s="51"/>
      <c r="AT4777" s="51"/>
      <c r="AU4777" s="51"/>
      <c r="AV4777" s="51"/>
      <c r="AW4777" s="51"/>
      <c r="AX4777" s="51"/>
      <c r="AY4777" s="51"/>
      <c r="AZ4777" s="51"/>
      <c r="BA4777" s="51"/>
      <c r="BB4777" s="51"/>
      <c r="BC4777" s="51"/>
      <c r="BD4777" s="51"/>
      <c r="BE4777" s="51"/>
      <c r="BF4777" s="51"/>
      <c r="BG4777" s="51"/>
      <c r="BH4777" s="51"/>
      <c r="BI4777" s="51"/>
      <c r="BJ4777" s="51"/>
      <c r="BK4777" s="51"/>
      <c r="BL4777" s="51"/>
      <c r="BM4777" s="51"/>
      <c r="BN4777" s="51"/>
      <c r="BO4777" s="51"/>
      <c r="BP4777" s="51"/>
      <c r="BQ4777" s="51"/>
      <c r="BR4777" s="51"/>
      <c r="BS4777" s="51"/>
      <c r="BT4777" s="51"/>
      <c r="BU4777" s="51"/>
      <c r="BV4777" s="51"/>
      <c r="BW4777" s="51"/>
      <c r="BX4777" s="51"/>
      <c r="BY4777" s="51"/>
    </row>
    <row r="4778" spans="1:77" x14ac:dyDescent="0.25">
      <c r="A4778" s="49" t="s">
        <v>959</v>
      </c>
      <c r="B4778" s="50">
        <v>42371</v>
      </c>
      <c r="C4778" s="51" t="s">
        <v>956</v>
      </c>
      <c r="D4778" s="51"/>
      <c r="E4778" s="51">
        <v>394.04015625000005</v>
      </c>
      <c r="F4778" s="51">
        <v>7.4515625000000002E-2</v>
      </c>
      <c r="G4778" s="51">
        <v>0.11048125</v>
      </c>
      <c r="H4778" s="51">
        <v>0.18233750000000001</v>
      </c>
      <c r="I4778" s="51">
        <v>0.195025</v>
      </c>
      <c r="J4778" s="51">
        <v>0.24269374999999999</v>
      </c>
      <c r="K4778" s="51">
        <v>0.33658750000000004</v>
      </c>
      <c r="L4778" s="51">
        <v>0.26432499999999998</v>
      </c>
      <c r="M4778" s="51"/>
      <c r="N4778" s="51"/>
      <c r="O4778" s="51"/>
      <c r="P4778" s="51"/>
      <c r="Q4778" s="51"/>
      <c r="R4778" s="51"/>
      <c r="S4778" s="51"/>
      <c r="T4778" s="51"/>
      <c r="U4778" s="51"/>
      <c r="V4778" s="51"/>
      <c r="W4778" s="51"/>
      <c r="X4778" s="51"/>
      <c r="Y4778" s="51"/>
      <c r="Z4778" s="51"/>
      <c r="AA4778" s="51"/>
      <c r="AB4778" s="51"/>
      <c r="AC4778" s="51"/>
      <c r="AD4778" s="51"/>
      <c r="AE4778" s="51"/>
      <c r="AF4778" s="51"/>
      <c r="AG4778" s="51"/>
      <c r="AH4778" s="51"/>
      <c r="AI4778" s="51"/>
      <c r="AJ4778" s="51"/>
      <c r="AK4778" s="51"/>
      <c r="AL4778" s="51"/>
      <c r="AM4778" s="51"/>
      <c r="AN4778" s="51"/>
      <c r="AO4778" s="51"/>
      <c r="AP4778" s="51"/>
      <c r="AQ4778" s="51"/>
      <c r="AR4778" s="51"/>
      <c r="AS4778" s="51"/>
      <c r="AT4778" s="51"/>
      <c r="AU4778" s="51"/>
      <c r="AV4778" s="51"/>
      <c r="AW4778" s="51"/>
      <c r="AX4778" s="51"/>
      <c r="AY4778" s="51"/>
      <c r="AZ4778" s="51"/>
      <c r="BA4778" s="51"/>
      <c r="BB4778" s="51"/>
      <c r="BC4778" s="51"/>
      <c r="BD4778" s="51"/>
      <c r="BE4778" s="51"/>
      <c r="BF4778" s="51"/>
      <c r="BG4778" s="51"/>
      <c r="BH4778" s="51"/>
      <c r="BI4778" s="51"/>
      <c r="BJ4778" s="51"/>
      <c r="BK4778" s="51"/>
      <c r="BL4778" s="51"/>
      <c r="BM4778" s="51"/>
      <c r="BN4778" s="51"/>
      <c r="BO4778" s="51"/>
      <c r="BP4778" s="51"/>
      <c r="BQ4778" s="51"/>
      <c r="BR4778" s="51"/>
      <c r="BS4778" s="51"/>
      <c r="BT4778" s="51"/>
      <c r="BU4778" s="51"/>
      <c r="BV4778" s="51"/>
      <c r="BW4778" s="51"/>
      <c r="BX4778" s="51"/>
      <c r="BY4778" s="51"/>
    </row>
    <row r="4779" spans="1:77" x14ac:dyDescent="0.25">
      <c r="A4779" s="49" t="s">
        <v>959</v>
      </c>
      <c r="B4779" s="50">
        <v>42372</v>
      </c>
      <c r="C4779" s="51" t="s">
        <v>956</v>
      </c>
      <c r="D4779" s="51"/>
      <c r="E4779" s="51">
        <v>393.55500000000006</v>
      </c>
      <c r="F4779" s="51">
        <v>7.2250000000000009E-2</v>
      </c>
      <c r="G4779" s="51">
        <v>0.10944999999999999</v>
      </c>
      <c r="H4779" s="51">
        <v>0.18188749999999998</v>
      </c>
      <c r="I4779" s="51">
        <v>0.19565625</v>
      </c>
      <c r="J4779" s="51">
        <v>0.24295</v>
      </c>
      <c r="K4779" s="51">
        <v>0.33633125000000003</v>
      </c>
      <c r="L4779" s="51">
        <v>0.26417499999999999</v>
      </c>
      <c r="M4779" s="51"/>
      <c r="N4779" s="51"/>
      <c r="O4779" s="51"/>
      <c r="P4779" s="51"/>
      <c r="Q4779" s="51"/>
      <c r="R4779" s="51"/>
      <c r="S4779" s="51"/>
      <c r="T4779" s="51"/>
      <c r="U4779" s="51"/>
      <c r="V4779" s="51"/>
      <c r="W4779" s="51"/>
      <c r="X4779" s="51"/>
      <c r="Y4779" s="51"/>
      <c r="Z4779" s="51"/>
      <c r="AA4779" s="51"/>
      <c r="AB4779" s="51"/>
      <c r="AC4779" s="51"/>
      <c r="AD4779" s="51"/>
      <c r="AE4779" s="51"/>
      <c r="AF4779" s="51"/>
      <c r="AG4779" s="51"/>
      <c r="AH4779" s="51"/>
      <c r="AI4779" s="51"/>
      <c r="AJ4779" s="51"/>
      <c r="AK4779" s="51"/>
      <c r="AL4779" s="51"/>
      <c r="AM4779" s="51"/>
      <c r="AN4779" s="51"/>
      <c r="AO4779" s="51"/>
      <c r="AP4779" s="51"/>
      <c r="AQ4779" s="51"/>
      <c r="AR4779" s="51"/>
      <c r="AS4779" s="51"/>
      <c r="AT4779" s="51"/>
      <c r="AU4779" s="51"/>
      <c r="AV4779" s="51"/>
      <c r="AW4779" s="51"/>
      <c r="AX4779" s="51"/>
      <c r="AY4779" s="51"/>
      <c r="AZ4779" s="51"/>
      <c r="BA4779" s="51"/>
      <c r="BB4779" s="51"/>
      <c r="BC4779" s="51"/>
      <c r="BD4779" s="51"/>
      <c r="BE4779" s="51"/>
      <c r="BF4779" s="51"/>
      <c r="BG4779" s="51"/>
      <c r="BH4779" s="51"/>
      <c r="BI4779" s="51"/>
      <c r="BJ4779" s="51"/>
      <c r="BK4779" s="51"/>
      <c r="BL4779" s="51"/>
      <c r="BM4779" s="51"/>
      <c r="BN4779" s="51"/>
      <c r="BO4779" s="51"/>
      <c r="BP4779" s="51"/>
      <c r="BQ4779" s="51"/>
      <c r="BR4779" s="51"/>
      <c r="BS4779" s="51"/>
      <c r="BT4779" s="51"/>
      <c r="BU4779" s="51"/>
      <c r="BV4779" s="51"/>
      <c r="BW4779" s="51"/>
      <c r="BX4779" s="51"/>
      <c r="BY4779" s="51"/>
    </row>
    <row r="4780" spans="1:77" x14ac:dyDescent="0.25">
      <c r="A4780" s="49" t="s">
        <v>959</v>
      </c>
      <c r="B4780" s="50">
        <v>42373</v>
      </c>
      <c r="C4780" s="51" t="s">
        <v>956</v>
      </c>
      <c r="D4780" s="51"/>
      <c r="E4780" s="51">
        <v>392.01468750000004</v>
      </c>
      <c r="F4780" s="51">
        <v>7.1368750000000009E-2</v>
      </c>
      <c r="G4780" s="51">
        <v>0.109125</v>
      </c>
      <c r="H4780" s="51">
        <v>0.18036874999999999</v>
      </c>
      <c r="I4780" s="51">
        <v>0.19401874999999999</v>
      </c>
      <c r="J4780" s="51">
        <v>0.24205625</v>
      </c>
      <c r="K4780" s="51">
        <v>0.33606249999999999</v>
      </c>
      <c r="L4780" s="51">
        <v>0.26396249999999999</v>
      </c>
      <c r="M4780" s="51"/>
      <c r="N4780" s="51"/>
      <c r="O4780" s="51"/>
      <c r="P4780" s="51"/>
      <c r="Q4780" s="51"/>
      <c r="R4780" s="51"/>
      <c r="S4780" s="51"/>
      <c r="T4780" s="51"/>
      <c r="U4780" s="51"/>
      <c r="V4780" s="51"/>
      <c r="W4780" s="51"/>
      <c r="X4780" s="51"/>
      <c r="Y4780" s="51"/>
      <c r="Z4780" s="51"/>
      <c r="AA4780" s="51"/>
      <c r="AB4780" s="51"/>
      <c r="AC4780" s="51"/>
      <c r="AD4780" s="51"/>
      <c r="AE4780" s="51"/>
      <c r="AF4780" s="51"/>
      <c r="AG4780" s="51"/>
      <c r="AH4780" s="51"/>
      <c r="AI4780" s="51"/>
      <c r="AJ4780" s="51"/>
      <c r="AK4780" s="51"/>
      <c r="AL4780" s="51"/>
      <c r="AM4780" s="51"/>
      <c r="AN4780" s="51"/>
      <c r="AO4780" s="51"/>
      <c r="AP4780" s="51"/>
      <c r="AQ4780" s="51"/>
      <c r="AR4780" s="51"/>
      <c r="AS4780" s="51"/>
      <c r="AT4780" s="51"/>
      <c r="AU4780" s="51"/>
      <c r="AV4780" s="51"/>
      <c r="AW4780" s="51"/>
      <c r="AX4780" s="51"/>
      <c r="AY4780" s="51"/>
      <c r="AZ4780" s="51"/>
      <c r="BA4780" s="51"/>
      <c r="BB4780" s="51"/>
      <c r="BC4780" s="51"/>
      <c r="BD4780" s="51"/>
      <c r="BE4780" s="51"/>
      <c r="BF4780" s="51"/>
      <c r="BG4780" s="51"/>
      <c r="BH4780" s="51"/>
      <c r="BI4780" s="51"/>
      <c r="BJ4780" s="51"/>
      <c r="BK4780" s="51"/>
      <c r="BL4780" s="51"/>
      <c r="BM4780" s="51"/>
      <c r="BN4780" s="51"/>
      <c r="BO4780" s="51"/>
      <c r="BP4780" s="51"/>
      <c r="BQ4780" s="51"/>
      <c r="BR4780" s="51"/>
      <c r="BS4780" s="51"/>
      <c r="BT4780" s="51"/>
      <c r="BU4780" s="51"/>
      <c r="BV4780" s="51"/>
      <c r="BW4780" s="51"/>
      <c r="BX4780" s="51"/>
      <c r="BY4780" s="51"/>
    </row>
    <row r="4781" spans="1:77" x14ac:dyDescent="0.25">
      <c r="A4781" s="49" t="s">
        <v>959</v>
      </c>
      <c r="B4781" s="50">
        <v>42374</v>
      </c>
      <c r="C4781" s="51" t="s">
        <v>956</v>
      </c>
      <c r="D4781" s="51"/>
      <c r="E4781" s="51">
        <v>390.94828124999998</v>
      </c>
      <c r="F4781" s="51">
        <v>7.1159374999999997E-2</v>
      </c>
      <c r="G4781" s="51">
        <v>0.10932500000000001</v>
      </c>
      <c r="H4781" s="51">
        <v>0.18</v>
      </c>
      <c r="I4781" s="51">
        <v>0.1923</v>
      </c>
      <c r="J4781" s="51">
        <v>0.24114374999999999</v>
      </c>
      <c r="K4781" s="51">
        <v>0.33568124999999999</v>
      </c>
      <c r="L4781" s="51">
        <v>0.26379374999999999</v>
      </c>
      <c r="M4781" s="51"/>
      <c r="N4781" s="51"/>
      <c r="O4781" s="51"/>
      <c r="P4781" s="51"/>
      <c r="Q4781" s="51"/>
      <c r="R4781" s="51"/>
      <c r="S4781" s="51"/>
      <c r="T4781" s="51"/>
      <c r="U4781" s="51"/>
      <c r="V4781" s="51"/>
      <c r="W4781" s="51"/>
      <c r="X4781" s="51"/>
      <c r="Y4781" s="51"/>
      <c r="Z4781" s="51"/>
      <c r="AA4781" s="51"/>
      <c r="AB4781" s="51"/>
      <c r="AC4781" s="51"/>
      <c r="AD4781" s="51">
        <v>0.21327212619047359</v>
      </c>
      <c r="AE4781" s="51"/>
      <c r="AF4781" s="51"/>
      <c r="AG4781" s="51"/>
      <c r="AH4781" s="51"/>
      <c r="AI4781" s="51"/>
      <c r="AJ4781" s="51"/>
      <c r="AK4781" s="51"/>
      <c r="AL4781" s="51"/>
      <c r="AM4781" s="51"/>
      <c r="AN4781" s="51"/>
      <c r="AO4781" s="51"/>
      <c r="AP4781" s="51"/>
      <c r="AQ4781" s="51"/>
      <c r="AR4781" s="51"/>
      <c r="AS4781" s="51"/>
      <c r="AT4781" s="51"/>
      <c r="AU4781" s="51"/>
      <c r="AV4781" s="51"/>
      <c r="AW4781" s="51"/>
      <c r="AX4781" s="51"/>
      <c r="AY4781" s="51"/>
      <c r="AZ4781" s="51"/>
      <c r="BA4781" s="51"/>
      <c r="BB4781" s="51"/>
      <c r="BC4781" s="51"/>
      <c r="BD4781" s="51"/>
      <c r="BE4781" s="51"/>
      <c r="BF4781" s="51"/>
      <c r="BG4781" s="51"/>
      <c r="BH4781" s="51"/>
      <c r="BI4781" s="51"/>
      <c r="BJ4781" s="51"/>
      <c r="BK4781" s="51"/>
      <c r="BL4781" s="51"/>
      <c r="BM4781" s="51"/>
      <c r="BN4781" s="51"/>
      <c r="BO4781" s="51"/>
      <c r="BP4781" s="51"/>
      <c r="BQ4781" s="51"/>
      <c r="BR4781" s="51"/>
      <c r="BS4781" s="51"/>
      <c r="BT4781" s="51"/>
      <c r="BU4781" s="51"/>
      <c r="BV4781" s="51"/>
      <c r="BW4781" s="51"/>
      <c r="BX4781" s="51"/>
      <c r="BY4781" s="51"/>
    </row>
    <row r="4782" spans="1:77" x14ac:dyDescent="0.25">
      <c r="A4782" s="49" t="s">
        <v>959</v>
      </c>
      <c r="B4782" s="50">
        <v>42375</v>
      </c>
      <c r="C4782" s="51" t="s">
        <v>956</v>
      </c>
      <c r="D4782" s="51"/>
      <c r="E4782" s="51">
        <v>390.23015624999999</v>
      </c>
      <c r="F4782" s="51">
        <v>7.0046875000000008E-2</v>
      </c>
      <c r="G4782" s="51">
        <v>0.10948749999999999</v>
      </c>
      <c r="H4782" s="51">
        <v>0.18050624999999998</v>
      </c>
      <c r="I4782" s="51">
        <v>0.19129374999999998</v>
      </c>
      <c r="J4782" s="51">
        <v>0.24030000000000001</v>
      </c>
      <c r="K4782" s="51">
        <v>0.33530625000000003</v>
      </c>
      <c r="L4782" s="51">
        <v>0.26359375000000002</v>
      </c>
      <c r="M4782" s="51"/>
      <c r="N4782" s="51"/>
      <c r="O4782" s="51"/>
      <c r="P4782" s="51"/>
      <c r="Q4782" s="51">
        <v>13.6740338</v>
      </c>
      <c r="R4782" s="51">
        <v>895.70624999999995</v>
      </c>
      <c r="S4782" s="51">
        <v>529.80450000000008</v>
      </c>
      <c r="T4782" s="51"/>
      <c r="U4782" s="51">
        <v>10.257042700000001</v>
      </c>
      <c r="V4782" s="51">
        <v>2.2738985136756002E-2</v>
      </c>
      <c r="W4782" s="51"/>
      <c r="X4782" s="51">
        <v>8.9149953500000017</v>
      </c>
      <c r="Y4782" s="51"/>
      <c r="Z4782" s="51"/>
      <c r="AA4782" s="51">
        <v>392.05775000000006</v>
      </c>
      <c r="AB4782" s="51">
        <v>8.85</v>
      </c>
      <c r="AC4782" s="51">
        <v>0.62156587932009555</v>
      </c>
      <c r="AD4782" s="51"/>
      <c r="AE4782" s="51">
        <v>1.1261393975191969E-2</v>
      </c>
      <c r="AF4782" s="51">
        <v>0.52430235000000003</v>
      </c>
      <c r="AG4782" s="51">
        <v>46.557499999999997</v>
      </c>
      <c r="AH4782" s="51">
        <v>7.6</v>
      </c>
      <c r="AI4782" s="51">
        <v>8.85</v>
      </c>
      <c r="AJ4782" s="51">
        <v>0.3075</v>
      </c>
      <c r="AK4782" s="51">
        <v>2.4176761856518708E-2</v>
      </c>
      <c r="AL4782" s="51">
        <v>0.66819129999999993</v>
      </c>
      <c r="AM4782" s="51">
        <v>27.63775</v>
      </c>
      <c r="AN4782" s="51"/>
      <c r="AO4782" s="51"/>
      <c r="AP4782" s="51"/>
      <c r="AQ4782" s="51"/>
      <c r="AR4782" s="51"/>
      <c r="AS4782" s="51"/>
      <c r="AT4782" s="51"/>
      <c r="AU4782" s="51"/>
      <c r="AV4782" s="51"/>
      <c r="AW4782" s="51">
        <v>1.3420473500000001</v>
      </c>
      <c r="AX4782" s="51"/>
      <c r="AY4782" s="51">
        <v>137.74674999999999</v>
      </c>
      <c r="AZ4782" s="51">
        <v>9.7428603578668845E-3</v>
      </c>
      <c r="BA4782" s="51">
        <v>7.6258069326532001E-3</v>
      </c>
      <c r="BB4782" s="51">
        <v>2.2244974500000003</v>
      </c>
      <c r="BC4782" s="51"/>
      <c r="BD4782" s="51">
        <v>291.70649999999995</v>
      </c>
      <c r="BE4782" s="51"/>
      <c r="BF4782" s="51"/>
      <c r="BG4782" s="51"/>
      <c r="BH4782" s="51"/>
      <c r="BI4782" s="51"/>
      <c r="BJ4782" s="51"/>
      <c r="BK4782" s="51"/>
      <c r="BL4782" s="51"/>
      <c r="BM4782" s="51"/>
      <c r="BN4782" s="51"/>
      <c r="BO4782" s="51"/>
      <c r="BP4782" s="51"/>
      <c r="BQ4782" s="51"/>
      <c r="BR4782" s="51"/>
      <c r="BS4782" s="51"/>
      <c r="BT4782" s="51"/>
      <c r="BU4782" s="51"/>
      <c r="BV4782" s="51"/>
      <c r="BW4782" s="51"/>
      <c r="BX4782" s="51"/>
      <c r="BY4782" s="51"/>
    </row>
    <row r="4783" spans="1:77" x14ac:dyDescent="0.25">
      <c r="A4783" s="49" t="s">
        <v>959</v>
      </c>
      <c r="B4783" s="50">
        <v>42376</v>
      </c>
      <c r="C4783" s="51" t="s">
        <v>956</v>
      </c>
      <c r="D4783" s="51"/>
      <c r="E4783" s="51">
        <v>389.62546874999998</v>
      </c>
      <c r="F4783" s="51">
        <v>6.9159374999999995E-2</v>
      </c>
      <c r="G4783" s="51">
        <v>0.10929375</v>
      </c>
      <c r="H4783" s="51">
        <v>0.18076249999999999</v>
      </c>
      <c r="I4783" s="51">
        <v>0.19071874999999999</v>
      </c>
      <c r="J4783" s="51">
        <v>0.23978749999999999</v>
      </c>
      <c r="K4783" s="51">
        <v>0.33489374999999999</v>
      </c>
      <c r="L4783" s="51">
        <v>0.26336250000000005</v>
      </c>
      <c r="M4783" s="51"/>
      <c r="N4783" s="51"/>
      <c r="O4783" s="51"/>
      <c r="P4783" s="51"/>
      <c r="Q4783" s="51"/>
      <c r="R4783" s="51"/>
      <c r="S4783" s="51"/>
      <c r="T4783" s="51"/>
      <c r="U4783" s="51"/>
      <c r="V4783" s="51"/>
      <c r="W4783" s="51"/>
      <c r="X4783" s="51"/>
      <c r="Y4783" s="51"/>
      <c r="Z4783" s="51"/>
      <c r="AA4783" s="51"/>
      <c r="AB4783" s="51"/>
      <c r="AC4783" s="51"/>
      <c r="AD4783" s="51"/>
      <c r="AE4783" s="51"/>
      <c r="AF4783" s="51"/>
      <c r="AG4783" s="51"/>
      <c r="AH4783" s="51"/>
      <c r="AI4783" s="51"/>
      <c r="AJ4783" s="51"/>
      <c r="AK4783" s="51"/>
      <c r="AL4783" s="51"/>
      <c r="AM4783" s="51"/>
      <c r="AN4783" s="51"/>
      <c r="AO4783" s="51"/>
      <c r="AP4783" s="51"/>
      <c r="AQ4783" s="51"/>
      <c r="AR4783" s="51"/>
      <c r="AS4783" s="51"/>
      <c r="AT4783" s="51"/>
      <c r="AU4783" s="51"/>
      <c r="AV4783" s="51"/>
      <c r="AW4783" s="51"/>
      <c r="AX4783" s="51"/>
      <c r="AY4783" s="51"/>
      <c r="AZ4783" s="51"/>
      <c r="BA4783" s="51"/>
      <c r="BB4783" s="51"/>
      <c r="BC4783" s="51"/>
      <c r="BD4783" s="51"/>
      <c r="BE4783" s="51"/>
      <c r="BF4783" s="51"/>
      <c r="BG4783" s="51"/>
      <c r="BH4783" s="51"/>
      <c r="BI4783" s="51"/>
      <c r="BJ4783" s="51"/>
      <c r="BK4783" s="51"/>
      <c r="BL4783" s="51"/>
      <c r="BM4783" s="51"/>
      <c r="BN4783" s="51"/>
      <c r="BO4783" s="51"/>
      <c r="BP4783" s="51"/>
      <c r="BQ4783" s="51"/>
      <c r="BR4783" s="51"/>
      <c r="BS4783" s="51"/>
      <c r="BT4783" s="51"/>
      <c r="BU4783" s="51"/>
      <c r="BV4783" s="51"/>
      <c r="BW4783" s="51"/>
      <c r="BX4783" s="51"/>
      <c r="BY4783" s="51"/>
    </row>
    <row r="4784" spans="1:77" x14ac:dyDescent="0.25">
      <c r="A4784" s="49" t="s">
        <v>959</v>
      </c>
      <c r="B4784" s="50">
        <v>42377</v>
      </c>
      <c r="C4784" s="51" t="s">
        <v>956</v>
      </c>
      <c r="D4784" s="51"/>
      <c r="E4784" s="51">
        <v>388.83140624999999</v>
      </c>
      <c r="F4784" s="51">
        <v>6.7803124999999992E-2</v>
      </c>
      <c r="G4784" s="51">
        <v>0.10914374999999998</v>
      </c>
      <c r="H4784" s="51">
        <v>0.18093124999999999</v>
      </c>
      <c r="I4784" s="51">
        <v>0.18995625000000002</v>
      </c>
      <c r="J4784" s="51">
        <v>0.23903749999999996</v>
      </c>
      <c r="K4784" s="51">
        <v>0.33451874999999998</v>
      </c>
      <c r="L4784" s="51">
        <v>0.26318750000000002</v>
      </c>
      <c r="M4784" s="51"/>
      <c r="N4784" s="51"/>
      <c r="O4784" s="51"/>
      <c r="P4784" s="51"/>
      <c r="Q4784" s="51"/>
      <c r="R4784" s="51"/>
      <c r="S4784" s="51"/>
      <c r="T4784" s="51"/>
      <c r="U4784" s="51"/>
      <c r="V4784" s="51"/>
      <c r="W4784" s="51"/>
      <c r="X4784" s="51"/>
      <c r="Y4784" s="51"/>
      <c r="Z4784" s="51"/>
      <c r="AA4784" s="51"/>
      <c r="AB4784" s="51"/>
      <c r="AC4784" s="51"/>
      <c r="AD4784" s="51"/>
      <c r="AE4784" s="51"/>
      <c r="AF4784" s="51"/>
      <c r="AG4784" s="51"/>
      <c r="AH4784" s="51"/>
      <c r="AI4784" s="51"/>
      <c r="AJ4784" s="51"/>
      <c r="AK4784" s="51"/>
      <c r="AL4784" s="51"/>
      <c r="AM4784" s="51"/>
      <c r="AN4784" s="51"/>
      <c r="AO4784" s="51"/>
      <c r="AP4784" s="51"/>
      <c r="AQ4784" s="51"/>
      <c r="AR4784" s="51"/>
      <c r="AS4784" s="51"/>
      <c r="AT4784" s="51"/>
      <c r="AU4784" s="51"/>
      <c r="AV4784" s="51"/>
      <c r="AW4784" s="51"/>
      <c r="AX4784" s="51"/>
      <c r="AY4784" s="51"/>
      <c r="AZ4784" s="51"/>
      <c r="BA4784" s="51"/>
      <c r="BB4784" s="51"/>
      <c r="BC4784" s="51"/>
      <c r="BD4784" s="51"/>
      <c r="BE4784" s="51"/>
      <c r="BF4784" s="51"/>
      <c r="BG4784" s="51"/>
      <c r="BH4784" s="51"/>
      <c r="BI4784" s="51"/>
      <c r="BJ4784" s="51"/>
      <c r="BK4784" s="51"/>
      <c r="BL4784" s="51"/>
      <c r="BM4784" s="51"/>
      <c r="BN4784" s="51"/>
      <c r="BO4784" s="51"/>
      <c r="BP4784" s="51"/>
      <c r="BQ4784" s="51"/>
      <c r="BR4784" s="51"/>
      <c r="BS4784" s="51"/>
      <c r="BT4784" s="51"/>
      <c r="BU4784" s="51"/>
      <c r="BV4784" s="51"/>
      <c r="BW4784" s="51"/>
      <c r="BX4784" s="51"/>
      <c r="BY4784" s="51"/>
    </row>
    <row r="4785" spans="1:77" x14ac:dyDescent="0.25">
      <c r="A4785" s="49" t="s">
        <v>959</v>
      </c>
      <c r="B4785" s="50">
        <v>42378</v>
      </c>
      <c r="C4785" s="51" t="s">
        <v>956</v>
      </c>
      <c r="D4785" s="51"/>
      <c r="E4785" s="51">
        <v>388.03687500000001</v>
      </c>
      <c r="F4785" s="51">
        <v>6.6387500000000002E-2</v>
      </c>
      <c r="G4785" s="51">
        <v>0.10842499999999999</v>
      </c>
      <c r="H4785" s="51">
        <v>0.18058750000000001</v>
      </c>
      <c r="I4785" s="51">
        <v>0.18962499999999999</v>
      </c>
      <c r="J4785" s="51">
        <v>0.23872499999999999</v>
      </c>
      <c r="K4785" s="51">
        <v>0.33412500000000001</v>
      </c>
      <c r="L4785" s="51">
        <v>0.26298749999999999</v>
      </c>
      <c r="M4785" s="51"/>
      <c r="N4785" s="51"/>
      <c r="O4785" s="51"/>
      <c r="P4785" s="51"/>
      <c r="Q4785" s="51"/>
      <c r="R4785" s="51"/>
      <c r="S4785" s="51"/>
      <c r="T4785" s="51"/>
      <c r="U4785" s="51"/>
      <c r="V4785" s="51"/>
      <c r="W4785" s="51"/>
      <c r="X4785" s="51"/>
      <c r="Y4785" s="51"/>
      <c r="Z4785" s="51"/>
      <c r="AA4785" s="51"/>
      <c r="AB4785" s="51"/>
      <c r="AC4785" s="51"/>
      <c r="AD4785" s="51"/>
      <c r="AE4785" s="51"/>
      <c r="AF4785" s="51"/>
      <c r="AG4785" s="51"/>
      <c r="AH4785" s="51"/>
      <c r="AI4785" s="51"/>
      <c r="AJ4785" s="51"/>
      <c r="AK4785" s="51"/>
      <c r="AL4785" s="51"/>
      <c r="AM4785" s="51"/>
      <c r="AN4785" s="51"/>
      <c r="AO4785" s="51"/>
      <c r="AP4785" s="51"/>
      <c r="AQ4785" s="51"/>
      <c r="AR4785" s="51"/>
      <c r="AS4785" s="51"/>
      <c r="AT4785" s="51"/>
      <c r="AU4785" s="51"/>
      <c r="AV4785" s="51"/>
      <c r="AW4785" s="51"/>
      <c r="AX4785" s="51"/>
      <c r="AY4785" s="51"/>
      <c r="AZ4785" s="51"/>
      <c r="BA4785" s="51"/>
      <c r="BB4785" s="51"/>
      <c r="BC4785" s="51"/>
      <c r="BD4785" s="51"/>
      <c r="BE4785" s="51"/>
      <c r="BF4785" s="51"/>
      <c r="BG4785" s="51"/>
      <c r="BH4785" s="51"/>
      <c r="BI4785" s="51"/>
      <c r="BJ4785" s="51"/>
      <c r="BK4785" s="51"/>
      <c r="BL4785" s="51"/>
      <c r="BM4785" s="51"/>
      <c r="BN4785" s="51"/>
      <c r="BO4785" s="51"/>
      <c r="BP4785" s="51"/>
      <c r="BQ4785" s="51"/>
      <c r="BR4785" s="51"/>
      <c r="BS4785" s="51"/>
      <c r="BT4785" s="51"/>
      <c r="BU4785" s="51"/>
      <c r="BV4785" s="51"/>
      <c r="BW4785" s="51"/>
      <c r="BX4785" s="51"/>
      <c r="BY4785" s="51"/>
    </row>
    <row r="4786" spans="1:77" x14ac:dyDescent="0.25">
      <c r="A4786" s="49" t="s">
        <v>959</v>
      </c>
      <c r="B4786" s="50">
        <v>42379</v>
      </c>
      <c r="C4786" s="51" t="s">
        <v>956</v>
      </c>
      <c r="D4786" s="51"/>
      <c r="E4786" s="51">
        <v>387.12937499999998</v>
      </c>
      <c r="F4786" s="51">
        <v>6.5156249999999999E-2</v>
      </c>
      <c r="G4786" s="51">
        <v>0.10774375</v>
      </c>
      <c r="H4786" s="51">
        <v>0.17995</v>
      </c>
      <c r="I4786" s="51">
        <v>0.18904374999999998</v>
      </c>
      <c r="J4786" s="51">
        <v>0.23836249999999998</v>
      </c>
      <c r="K4786" s="51">
        <v>0.33381250000000001</v>
      </c>
      <c r="L4786" s="51">
        <v>0.2628125</v>
      </c>
      <c r="M4786" s="51"/>
      <c r="N4786" s="51"/>
      <c r="O4786" s="51"/>
      <c r="P4786" s="51"/>
      <c r="Q4786" s="51"/>
      <c r="R4786" s="51"/>
      <c r="S4786" s="51"/>
      <c r="T4786" s="51"/>
      <c r="U4786" s="51"/>
      <c r="V4786" s="51"/>
      <c r="W4786" s="51"/>
      <c r="X4786" s="51"/>
      <c r="Y4786" s="51"/>
      <c r="Z4786" s="51"/>
      <c r="AA4786" s="51"/>
      <c r="AB4786" s="51"/>
      <c r="AC4786" s="51"/>
      <c r="AD4786" s="51"/>
      <c r="AE4786" s="51"/>
      <c r="AF4786" s="51"/>
      <c r="AG4786" s="51"/>
      <c r="AH4786" s="51"/>
      <c r="AI4786" s="51"/>
      <c r="AJ4786" s="51"/>
      <c r="AK4786" s="51"/>
      <c r="AL4786" s="51"/>
      <c r="AM4786" s="51"/>
      <c r="AN4786" s="51"/>
      <c r="AO4786" s="51"/>
      <c r="AP4786" s="51"/>
      <c r="AQ4786" s="51"/>
      <c r="AR4786" s="51"/>
      <c r="AS4786" s="51"/>
      <c r="AT4786" s="51"/>
      <c r="AU4786" s="51"/>
      <c r="AV4786" s="51"/>
      <c r="AW4786" s="51"/>
      <c r="AX4786" s="51"/>
      <c r="AY4786" s="51"/>
      <c r="AZ4786" s="51"/>
      <c r="BA4786" s="51"/>
      <c r="BB4786" s="51"/>
      <c r="BC4786" s="51"/>
      <c r="BD4786" s="51"/>
      <c r="BE4786" s="51"/>
      <c r="BF4786" s="51"/>
      <c r="BG4786" s="51"/>
      <c r="BH4786" s="51"/>
      <c r="BI4786" s="51"/>
      <c r="BJ4786" s="51"/>
      <c r="BK4786" s="51"/>
      <c r="BL4786" s="51"/>
      <c r="BM4786" s="51"/>
      <c r="BN4786" s="51"/>
      <c r="BO4786" s="51"/>
      <c r="BP4786" s="51"/>
      <c r="BQ4786" s="51"/>
      <c r="BR4786" s="51"/>
      <c r="BS4786" s="51"/>
      <c r="BT4786" s="51"/>
      <c r="BU4786" s="51"/>
      <c r="BV4786" s="51"/>
      <c r="BW4786" s="51"/>
      <c r="BX4786" s="51"/>
      <c r="BY4786" s="51"/>
    </row>
    <row r="4787" spans="1:77" x14ac:dyDescent="0.25">
      <c r="A4787" s="49" t="s">
        <v>959</v>
      </c>
      <c r="B4787" s="50">
        <v>42380</v>
      </c>
      <c r="C4787" s="51" t="s">
        <v>956</v>
      </c>
      <c r="D4787" s="51"/>
      <c r="E4787" s="51">
        <v>386.66531250000003</v>
      </c>
      <c r="F4787" s="51">
        <v>6.5500000000000003E-2</v>
      </c>
      <c r="G4787" s="51">
        <v>0.10816874999999999</v>
      </c>
      <c r="H4787" s="51">
        <v>0.17980625</v>
      </c>
      <c r="I4787" s="51">
        <v>0.18833125000000001</v>
      </c>
      <c r="J4787" s="51">
        <v>0.23796875000000001</v>
      </c>
      <c r="K4787" s="51">
        <v>0.33331875</v>
      </c>
      <c r="L4787" s="51">
        <v>0.262625</v>
      </c>
      <c r="M4787" s="51"/>
      <c r="N4787" s="51"/>
      <c r="O4787" s="51"/>
      <c r="P4787" s="51"/>
      <c r="Q4787" s="51"/>
      <c r="R4787" s="51"/>
      <c r="S4787" s="51"/>
      <c r="T4787" s="51"/>
      <c r="U4787" s="51"/>
      <c r="V4787" s="51"/>
      <c r="W4787" s="51"/>
      <c r="X4787" s="51"/>
      <c r="Y4787" s="51"/>
      <c r="Z4787" s="51"/>
      <c r="AA4787" s="51"/>
      <c r="AB4787" s="51"/>
      <c r="AC4787" s="51">
        <v>0.57227598152462011</v>
      </c>
      <c r="AD4787" s="51">
        <v>9.4158696447460472E-2</v>
      </c>
      <c r="AE4787" s="51"/>
      <c r="AF4787" s="51"/>
      <c r="AG4787" s="51"/>
      <c r="AH4787" s="51"/>
      <c r="AI4787" s="51"/>
      <c r="AJ4787" s="51"/>
      <c r="AK4787" s="51"/>
      <c r="AL4787" s="51"/>
      <c r="AM4787" s="51"/>
      <c r="AN4787" s="51"/>
      <c r="AO4787" s="51"/>
      <c r="AP4787" s="51"/>
      <c r="AQ4787" s="51"/>
      <c r="AR4787" s="51"/>
      <c r="AS4787" s="51"/>
      <c r="AT4787" s="51"/>
      <c r="AU4787" s="51"/>
      <c r="AV4787" s="51"/>
      <c r="AW4787" s="51"/>
      <c r="AX4787" s="51"/>
      <c r="AY4787" s="51"/>
      <c r="AZ4787" s="51"/>
      <c r="BA4787" s="51"/>
      <c r="BB4787" s="51"/>
      <c r="BC4787" s="51"/>
      <c r="BD4787" s="51"/>
      <c r="BE4787" s="51"/>
      <c r="BF4787" s="51"/>
      <c r="BG4787" s="51"/>
      <c r="BH4787" s="51"/>
      <c r="BI4787" s="51"/>
      <c r="BJ4787" s="51"/>
      <c r="BK4787" s="51"/>
      <c r="BL4787" s="51"/>
      <c r="BM4787" s="51"/>
      <c r="BN4787" s="51"/>
      <c r="BO4787" s="51"/>
      <c r="BP4787" s="51"/>
      <c r="BQ4787" s="51"/>
      <c r="BR4787" s="51"/>
      <c r="BS4787" s="51"/>
      <c r="BT4787" s="51"/>
      <c r="BU4787" s="51"/>
      <c r="BV4787" s="51"/>
      <c r="BW4787" s="51"/>
      <c r="BX4787" s="51"/>
      <c r="BY4787" s="51"/>
    </row>
    <row r="4788" spans="1:77" x14ac:dyDescent="0.25">
      <c r="A4788" s="49" t="s">
        <v>959</v>
      </c>
      <c r="B4788" s="50">
        <v>42381</v>
      </c>
      <c r="C4788" s="51" t="s">
        <v>956</v>
      </c>
      <c r="D4788" s="51"/>
      <c r="E4788" s="51">
        <v>386.67984375000003</v>
      </c>
      <c r="F4788" s="51">
        <v>6.6234374999999998E-2</v>
      </c>
      <c r="G4788" s="51">
        <v>0.10923125000000002</v>
      </c>
      <c r="H4788" s="51">
        <v>0.18037500000000001</v>
      </c>
      <c r="I4788" s="51">
        <v>0.18790625</v>
      </c>
      <c r="J4788" s="51">
        <v>0.23748750000000002</v>
      </c>
      <c r="K4788" s="51">
        <v>0.33301874999999997</v>
      </c>
      <c r="L4788" s="51">
        <v>0.26241250000000005</v>
      </c>
      <c r="M4788" s="51"/>
      <c r="N4788" s="51"/>
      <c r="O4788" s="51"/>
      <c r="P4788" s="51"/>
      <c r="Q4788" s="51"/>
      <c r="R4788" s="51"/>
      <c r="S4788" s="51"/>
      <c r="T4788" s="51"/>
      <c r="U4788" s="51"/>
      <c r="V4788" s="51"/>
      <c r="W4788" s="51"/>
      <c r="X4788" s="51"/>
      <c r="Y4788" s="51"/>
      <c r="Z4788" s="51"/>
      <c r="AA4788" s="51"/>
      <c r="AB4788" s="51"/>
      <c r="AC4788" s="51"/>
      <c r="AD4788" s="51"/>
      <c r="AE4788" s="51"/>
      <c r="AF4788" s="51"/>
      <c r="AG4788" s="51"/>
      <c r="AH4788" s="51"/>
      <c r="AI4788" s="51"/>
      <c r="AJ4788" s="51"/>
      <c r="AK4788" s="51"/>
      <c r="AL4788" s="51"/>
      <c r="AM4788" s="51"/>
      <c r="AN4788" s="51"/>
      <c r="AO4788" s="51"/>
      <c r="AP4788" s="51"/>
      <c r="AQ4788" s="51"/>
      <c r="AR4788" s="51"/>
      <c r="AS4788" s="51"/>
      <c r="AT4788" s="51"/>
      <c r="AU4788" s="51"/>
      <c r="AV4788" s="51"/>
      <c r="AW4788" s="51"/>
      <c r="AX4788" s="51"/>
      <c r="AY4788" s="51"/>
      <c r="AZ4788" s="51"/>
      <c r="BA4788" s="51"/>
      <c r="BB4788" s="51"/>
      <c r="BC4788" s="51"/>
      <c r="BD4788" s="51"/>
      <c r="BE4788" s="51"/>
      <c r="BF4788" s="51"/>
      <c r="BG4788" s="51"/>
      <c r="BH4788" s="51"/>
      <c r="BI4788" s="51"/>
      <c r="BJ4788" s="51"/>
      <c r="BK4788" s="51"/>
      <c r="BL4788" s="51"/>
      <c r="BM4788" s="51"/>
      <c r="BN4788" s="51"/>
      <c r="BO4788" s="51"/>
      <c r="BP4788" s="51"/>
      <c r="BQ4788" s="51"/>
      <c r="BR4788" s="51"/>
      <c r="BS4788" s="51"/>
      <c r="BT4788" s="51"/>
      <c r="BU4788" s="51"/>
      <c r="BV4788" s="51"/>
      <c r="BW4788" s="51"/>
      <c r="BX4788" s="51"/>
      <c r="BY4788" s="51"/>
    </row>
    <row r="4789" spans="1:77" x14ac:dyDescent="0.25">
      <c r="A4789" s="49" t="s">
        <v>959</v>
      </c>
      <c r="B4789" s="50">
        <v>42382</v>
      </c>
      <c r="C4789" s="51" t="s">
        <v>956</v>
      </c>
      <c r="D4789" s="51"/>
      <c r="E4789" s="51">
        <v>386.53593749999999</v>
      </c>
      <c r="F4789" s="51">
        <v>6.3924999999999996E-2</v>
      </c>
      <c r="G4789" s="51">
        <v>0.10853125</v>
      </c>
      <c r="H4789" s="51">
        <v>0.18111875</v>
      </c>
      <c r="I4789" s="51">
        <v>0.18865624999999997</v>
      </c>
      <c r="J4789" s="51">
        <v>0.23763124999999999</v>
      </c>
      <c r="K4789" s="51">
        <v>0.33261874999999996</v>
      </c>
      <c r="L4789" s="51">
        <v>0.26219999999999999</v>
      </c>
      <c r="M4789" s="51"/>
      <c r="N4789" s="51"/>
      <c r="O4789" s="51"/>
      <c r="P4789" s="51"/>
      <c r="Q4789" s="51"/>
      <c r="R4789" s="51"/>
      <c r="S4789" s="51"/>
      <c r="T4789" s="51"/>
      <c r="U4789" s="51"/>
      <c r="V4789" s="51"/>
      <c r="W4789" s="51"/>
      <c r="X4789" s="51"/>
      <c r="Y4789" s="51"/>
      <c r="Z4789" s="51"/>
      <c r="AA4789" s="51"/>
      <c r="AB4789" s="51">
        <v>8.85</v>
      </c>
      <c r="AC4789" s="51"/>
      <c r="AD4789" s="51"/>
      <c r="AE4789" s="51"/>
      <c r="AF4789" s="51"/>
      <c r="AG4789" s="51"/>
      <c r="AH4789" s="51">
        <v>8.8000000000000007</v>
      </c>
      <c r="AI4789" s="51">
        <v>8.85</v>
      </c>
      <c r="AJ4789" s="51"/>
      <c r="AK4789" s="51"/>
      <c r="AL4789" s="51"/>
      <c r="AM4789" s="51"/>
      <c r="AN4789" s="51"/>
      <c r="AO4789" s="51"/>
      <c r="AP4789" s="51"/>
      <c r="AQ4789" s="51"/>
      <c r="AR4789" s="51"/>
      <c r="AS4789" s="51"/>
      <c r="AT4789" s="51"/>
      <c r="AU4789" s="51"/>
      <c r="AV4789" s="51"/>
      <c r="AW4789" s="51"/>
      <c r="AX4789" s="51"/>
      <c r="AY4789" s="51"/>
      <c r="AZ4789" s="51"/>
      <c r="BA4789" s="51"/>
      <c r="BB4789" s="51"/>
      <c r="BC4789" s="51"/>
      <c r="BD4789" s="51"/>
      <c r="BE4789" s="51"/>
      <c r="BF4789" s="51"/>
      <c r="BG4789" s="51"/>
      <c r="BH4789" s="51"/>
      <c r="BI4789" s="51"/>
      <c r="BJ4789" s="51"/>
      <c r="BK4789" s="51"/>
      <c r="BL4789" s="51"/>
      <c r="BM4789" s="51"/>
      <c r="BN4789" s="51"/>
      <c r="BO4789" s="51"/>
      <c r="BP4789" s="51"/>
      <c r="BQ4789" s="51"/>
      <c r="BR4789" s="51"/>
      <c r="BS4789" s="51"/>
      <c r="BT4789" s="51"/>
      <c r="BU4789" s="51"/>
      <c r="BV4789" s="51"/>
      <c r="BW4789" s="51"/>
      <c r="BX4789" s="51"/>
      <c r="BY4789" s="51"/>
    </row>
    <row r="4790" spans="1:77" x14ac:dyDescent="0.25">
      <c r="A4790" s="49" t="s">
        <v>959</v>
      </c>
      <c r="B4790" s="50">
        <v>42383</v>
      </c>
      <c r="C4790" s="51" t="s">
        <v>956</v>
      </c>
      <c r="D4790" s="51"/>
      <c r="E4790" s="51">
        <v>386.32124999999996</v>
      </c>
      <c r="F4790" s="51">
        <v>6.4349999999999991E-2</v>
      </c>
      <c r="G4790" s="51">
        <v>0.108725</v>
      </c>
      <c r="H4790" s="51">
        <v>0.18081875000000003</v>
      </c>
      <c r="I4790" s="51">
        <v>0.18864999999999998</v>
      </c>
      <c r="J4790" s="51">
        <v>0.23747499999999999</v>
      </c>
      <c r="K4790" s="51">
        <v>0.33232499999999998</v>
      </c>
      <c r="L4790" s="51">
        <v>0.26193125</v>
      </c>
      <c r="M4790" s="51"/>
      <c r="N4790" s="51"/>
      <c r="O4790" s="51"/>
      <c r="P4790" s="51"/>
      <c r="Q4790" s="51"/>
      <c r="R4790" s="51"/>
      <c r="S4790" s="51"/>
      <c r="T4790" s="51"/>
      <c r="U4790" s="51"/>
      <c r="V4790" s="51"/>
      <c r="W4790" s="51"/>
      <c r="X4790" s="51"/>
      <c r="Y4790" s="51"/>
      <c r="Z4790" s="51"/>
      <c r="AA4790" s="51"/>
      <c r="AB4790" s="51"/>
      <c r="AC4790" s="51">
        <v>0.60064734579351908</v>
      </c>
      <c r="AD4790" s="51">
        <v>3.902367369628023E-2</v>
      </c>
      <c r="AE4790" s="51"/>
      <c r="AF4790" s="51"/>
      <c r="AG4790" s="51"/>
      <c r="AH4790" s="51"/>
      <c r="AI4790" s="51"/>
      <c r="AJ4790" s="51"/>
      <c r="AK4790" s="51"/>
      <c r="AL4790" s="51"/>
      <c r="AM4790" s="51"/>
      <c r="AN4790" s="51"/>
      <c r="AO4790" s="51"/>
      <c r="AP4790" s="51"/>
      <c r="AQ4790" s="51"/>
      <c r="AR4790" s="51"/>
      <c r="AS4790" s="51"/>
      <c r="AT4790" s="51"/>
      <c r="AU4790" s="51"/>
      <c r="AV4790" s="51"/>
      <c r="AW4790" s="51"/>
      <c r="AX4790" s="51"/>
      <c r="AY4790" s="51"/>
      <c r="AZ4790" s="51"/>
      <c r="BA4790" s="51"/>
      <c r="BB4790" s="51"/>
      <c r="BC4790" s="51"/>
      <c r="BD4790" s="51"/>
      <c r="BE4790" s="51"/>
      <c r="BF4790" s="51"/>
      <c r="BG4790" s="51"/>
      <c r="BH4790" s="51"/>
      <c r="BI4790" s="51"/>
      <c r="BJ4790" s="51"/>
      <c r="BK4790" s="51"/>
      <c r="BL4790" s="51"/>
      <c r="BM4790" s="51"/>
      <c r="BN4790" s="51"/>
      <c r="BO4790" s="51"/>
      <c r="BP4790" s="51"/>
      <c r="BQ4790" s="51"/>
      <c r="BR4790" s="51"/>
      <c r="BS4790" s="51"/>
      <c r="BT4790" s="51"/>
      <c r="BU4790" s="51"/>
      <c r="BV4790" s="51"/>
      <c r="BW4790" s="51"/>
      <c r="BX4790" s="51"/>
      <c r="BY4790" s="51"/>
    </row>
    <row r="4791" spans="1:77" x14ac:dyDescent="0.25">
      <c r="A4791" s="49" t="s">
        <v>959</v>
      </c>
      <c r="B4791" s="50">
        <v>42384</v>
      </c>
      <c r="C4791" s="51" t="s">
        <v>956</v>
      </c>
      <c r="D4791" s="51"/>
      <c r="E4791" s="51">
        <v>386.04328124999995</v>
      </c>
      <c r="F4791" s="51">
        <v>6.3178124999999988E-2</v>
      </c>
      <c r="G4791" s="51">
        <v>0.10828125000000001</v>
      </c>
      <c r="H4791" s="51">
        <v>0.18102499999999999</v>
      </c>
      <c r="I4791" s="51">
        <v>0.18870625000000002</v>
      </c>
      <c r="J4791" s="51">
        <v>0.23754375</v>
      </c>
      <c r="K4791" s="51">
        <v>0.33204374999999997</v>
      </c>
      <c r="L4791" s="51">
        <v>0.26176250000000001</v>
      </c>
      <c r="M4791" s="51"/>
      <c r="N4791" s="51"/>
      <c r="O4791" s="51"/>
      <c r="P4791" s="51"/>
      <c r="Q4791" s="51"/>
      <c r="R4791" s="51"/>
      <c r="S4791" s="51"/>
      <c r="T4791" s="51"/>
      <c r="U4791" s="51"/>
      <c r="V4791" s="51"/>
      <c r="W4791" s="51"/>
      <c r="X4791" s="51"/>
      <c r="Y4791" s="51"/>
      <c r="Z4791" s="51"/>
      <c r="AA4791" s="51"/>
      <c r="AB4791" s="51"/>
      <c r="AC4791" s="51"/>
      <c r="AD4791" s="51"/>
      <c r="AE4791" s="51"/>
      <c r="AF4791" s="51"/>
      <c r="AG4791" s="51"/>
      <c r="AH4791" s="51"/>
      <c r="AI4791" s="51"/>
      <c r="AJ4791" s="51"/>
      <c r="AK4791" s="51"/>
      <c r="AL4791" s="51"/>
      <c r="AM4791" s="51"/>
      <c r="AN4791" s="51"/>
      <c r="AO4791" s="51"/>
      <c r="AP4791" s="51"/>
      <c r="AQ4791" s="51"/>
      <c r="AR4791" s="51"/>
      <c r="AS4791" s="51"/>
      <c r="AT4791" s="51"/>
      <c r="AU4791" s="51"/>
      <c r="AV4791" s="51"/>
      <c r="AW4791" s="51"/>
      <c r="AX4791" s="51"/>
      <c r="AY4791" s="51"/>
      <c r="AZ4791" s="51"/>
      <c r="BA4791" s="51"/>
      <c r="BB4791" s="51"/>
      <c r="BC4791" s="51"/>
      <c r="BD4791" s="51"/>
      <c r="BE4791" s="51"/>
      <c r="BF4791" s="51"/>
      <c r="BG4791" s="51"/>
      <c r="BH4791" s="51"/>
      <c r="BI4791" s="51"/>
      <c r="BJ4791" s="51"/>
      <c r="BK4791" s="51"/>
      <c r="BL4791" s="51"/>
      <c r="BM4791" s="51"/>
      <c r="BN4791" s="51"/>
      <c r="BO4791" s="51"/>
      <c r="BP4791" s="51"/>
      <c r="BQ4791" s="51"/>
      <c r="BR4791" s="51"/>
      <c r="BS4791" s="51"/>
      <c r="BT4791" s="51"/>
      <c r="BU4791" s="51"/>
      <c r="BV4791" s="51"/>
      <c r="BW4791" s="51"/>
      <c r="BX4791" s="51"/>
      <c r="BY4791" s="51"/>
    </row>
    <row r="4792" spans="1:77" x14ac:dyDescent="0.25">
      <c r="A4792" s="49" t="s">
        <v>959</v>
      </c>
      <c r="B4792" s="50">
        <v>42385</v>
      </c>
      <c r="C4792" s="51" t="s">
        <v>956</v>
      </c>
      <c r="D4792" s="51"/>
      <c r="E4792" s="51">
        <v>386.01187500000003</v>
      </c>
      <c r="F4792" s="51">
        <v>6.2637499999999999E-2</v>
      </c>
      <c r="G4792" s="51">
        <v>0.10797499999999999</v>
      </c>
      <c r="H4792" s="51">
        <v>0.18080625000000003</v>
      </c>
      <c r="I4792" s="51">
        <v>0.18931874999999998</v>
      </c>
      <c r="J4792" s="51">
        <v>0.23785624999999999</v>
      </c>
      <c r="K4792" s="51">
        <v>0.33180624999999997</v>
      </c>
      <c r="L4792" s="51">
        <v>0.26161250000000003</v>
      </c>
      <c r="M4792" s="51"/>
      <c r="N4792" s="51"/>
      <c r="O4792" s="51"/>
      <c r="P4792" s="51"/>
      <c r="Q4792" s="51"/>
      <c r="R4792" s="51"/>
      <c r="S4792" s="51"/>
      <c r="T4792" s="51"/>
      <c r="U4792" s="51"/>
      <c r="V4792" s="51"/>
      <c r="W4792" s="51"/>
      <c r="X4792" s="51"/>
      <c r="Y4792" s="51"/>
      <c r="Z4792" s="51"/>
      <c r="AA4792" s="51"/>
      <c r="AB4792" s="51"/>
      <c r="AC4792" s="51"/>
      <c r="AD4792" s="51"/>
      <c r="AE4792" s="51"/>
      <c r="AF4792" s="51"/>
      <c r="AG4792" s="51"/>
      <c r="AH4792" s="51"/>
      <c r="AI4792" s="51"/>
      <c r="AJ4792" s="51"/>
      <c r="AK4792" s="51"/>
      <c r="AL4792" s="51"/>
      <c r="AM4792" s="51"/>
      <c r="AN4792" s="51"/>
      <c r="AO4792" s="51"/>
      <c r="AP4792" s="51"/>
      <c r="AQ4792" s="51"/>
      <c r="AR4792" s="51"/>
      <c r="AS4792" s="51"/>
      <c r="AT4792" s="51"/>
      <c r="AU4792" s="51"/>
      <c r="AV4792" s="51"/>
      <c r="AW4792" s="51"/>
      <c r="AX4792" s="51"/>
      <c r="AY4792" s="51"/>
      <c r="AZ4792" s="51"/>
      <c r="BA4792" s="51"/>
      <c r="BB4792" s="51"/>
      <c r="BC4792" s="51"/>
      <c r="BD4792" s="51"/>
      <c r="BE4792" s="51"/>
      <c r="BF4792" s="51"/>
      <c r="BG4792" s="51"/>
      <c r="BH4792" s="51"/>
      <c r="BI4792" s="51"/>
      <c r="BJ4792" s="51"/>
      <c r="BK4792" s="51"/>
      <c r="BL4792" s="51"/>
      <c r="BM4792" s="51"/>
      <c r="BN4792" s="51"/>
      <c r="BO4792" s="51"/>
      <c r="BP4792" s="51"/>
      <c r="BQ4792" s="51"/>
      <c r="BR4792" s="51"/>
      <c r="BS4792" s="51"/>
      <c r="BT4792" s="51"/>
      <c r="BU4792" s="51"/>
      <c r="BV4792" s="51"/>
      <c r="BW4792" s="51"/>
      <c r="BX4792" s="51"/>
      <c r="BY4792" s="51"/>
    </row>
    <row r="4793" spans="1:77" x14ac:dyDescent="0.25">
      <c r="A4793" s="49" t="s">
        <v>959</v>
      </c>
      <c r="B4793" s="50">
        <v>42386</v>
      </c>
      <c r="C4793" s="51" t="s">
        <v>956</v>
      </c>
      <c r="D4793" s="51"/>
      <c r="E4793" s="51">
        <v>385.91859375000001</v>
      </c>
      <c r="F4793" s="51">
        <v>6.2315624999999999E-2</v>
      </c>
      <c r="G4793" s="51">
        <v>0.10775</v>
      </c>
      <c r="H4793" s="51">
        <v>0.18065000000000001</v>
      </c>
      <c r="I4793" s="51">
        <v>0.1897375</v>
      </c>
      <c r="J4793" s="51">
        <v>0.23814375000000002</v>
      </c>
      <c r="K4793" s="51">
        <v>0.33149374999999998</v>
      </c>
      <c r="L4793" s="51">
        <v>0.2613375</v>
      </c>
      <c r="M4793" s="51"/>
      <c r="N4793" s="51"/>
      <c r="O4793" s="51"/>
      <c r="P4793" s="51"/>
      <c r="Q4793" s="51"/>
      <c r="R4793" s="51"/>
      <c r="S4793" s="51"/>
      <c r="T4793" s="51"/>
      <c r="U4793" s="51"/>
      <c r="V4793" s="51"/>
      <c r="W4793" s="51"/>
      <c r="X4793" s="51"/>
      <c r="Y4793" s="51"/>
      <c r="Z4793" s="51"/>
      <c r="AA4793" s="51"/>
      <c r="AB4793" s="51"/>
      <c r="AC4793" s="51"/>
      <c r="AD4793" s="51"/>
      <c r="AE4793" s="51"/>
      <c r="AF4793" s="51"/>
      <c r="AG4793" s="51"/>
      <c r="AH4793" s="51"/>
      <c r="AI4793" s="51"/>
      <c r="AJ4793" s="51"/>
      <c r="AK4793" s="51"/>
      <c r="AL4793" s="51"/>
      <c r="AM4793" s="51"/>
      <c r="AN4793" s="51"/>
      <c r="AO4793" s="51"/>
      <c r="AP4793" s="51"/>
      <c r="AQ4793" s="51"/>
      <c r="AR4793" s="51"/>
      <c r="AS4793" s="51"/>
      <c r="AT4793" s="51"/>
      <c r="AU4793" s="51"/>
      <c r="AV4793" s="51"/>
      <c r="AW4793" s="51"/>
      <c r="AX4793" s="51"/>
      <c r="AY4793" s="51"/>
      <c r="AZ4793" s="51"/>
      <c r="BA4793" s="51"/>
      <c r="BB4793" s="51"/>
      <c r="BC4793" s="51"/>
      <c r="BD4793" s="51"/>
      <c r="BE4793" s="51"/>
      <c r="BF4793" s="51"/>
      <c r="BG4793" s="51"/>
      <c r="BH4793" s="51"/>
      <c r="BI4793" s="51"/>
      <c r="BJ4793" s="51"/>
      <c r="BK4793" s="51"/>
      <c r="BL4793" s="51"/>
      <c r="BM4793" s="51"/>
      <c r="BN4793" s="51"/>
      <c r="BO4793" s="51"/>
      <c r="BP4793" s="51"/>
      <c r="BQ4793" s="51"/>
      <c r="BR4793" s="51"/>
      <c r="BS4793" s="51"/>
      <c r="BT4793" s="51"/>
      <c r="BU4793" s="51"/>
      <c r="BV4793" s="51"/>
      <c r="BW4793" s="51"/>
      <c r="BX4793" s="51"/>
      <c r="BY4793" s="51"/>
    </row>
    <row r="4794" spans="1:77" x14ac:dyDescent="0.25">
      <c r="A4794" s="49" t="s">
        <v>959</v>
      </c>
      <c r="B4794" s="50">
        <v>42387</v>
      </c>
      <c r="C4794" s="51" t="s">
        <v>956</v>
      </c>
      <c r="D4794" s="51"/>
      <c r="E4794" s="51">
        <v>385.92609374999995</v>
      </c>
      <c r="F4794" s="51">
        <v>6.2103125000000002E-2</v>
      </c>
      <c r="G4794" s="51">
        <v>0.10765000000000001</v>
      </c>
      <c r="H4794" s="51">
        <v>0.180425</v>
      </c>
      <c r="I4794" s="51">
        <v>0.19032499999999999</v>
      </c>
      <c r="J4794" s="51">
        <v>0.23834375000000002</v>
      </c>
      <c r="K4794" s="51">
        <v>0.33131250000000001</v>
      </c>
      <c r="L4794" s="51">
        <v>0.26113750000000002</v>
      </c>
      <c r="M4794" s="51"/>
      <c r="N4794" s="51"/>
      <c r="O4794" s="51"/>
      <c r="P4794" s="51"/>
      <c r="Q4794" s="51"/>
      <c r="R4794" s="51"/>
      <c r="S4794" s="51"/>
      <c r="T4794" s="51"/>
      <c r="U4794" s="51"/>
      <c r="V4794" s="51"/>
      <c r="W4794" s="51"/>
      <c r="X4794" s="51"/>
      <c r="Y4794" s="51"/>
      <c r="Z4794" s="51"/>
      <c r="AA4794" s="51"/>
      <c r="AB4794" s="51"/>
      <c r="AC4794" s="51"/>
      <c r="AD4794" s="51"/>
      <c r="AE4794" s="51"/>
      <c r="AF4794" s="51"/>
      <c r="AG4794" s="51"/>
      <c r="AH4794" s="51"/>
      <c r="AI4794" s="51"/>
      <c r="AJ4794" s="51"/>
      <c r="AK4794" s="51"/>
      <c r="AL4794" s="51"/>
      <c r="AM4794" s="51"/>
      <c r="AN4794" s="51"/>
      <c r="AO4794" s="51"/>
      <c r="AP4794" s="51"/>
      <c r="AQ4794" s="51"/>
      <c r="AR4794" s="51"/>
      <c r="AS4794" s="51"/>
      <c r="AT4794" s="51"/>
      <c r="AU4794" s="51"/>
      <c r="AV4794" s="51"/>
      <c r="AW4794" s="51"/>
      <c r="AX4794" s="51"/>
      <c r="AY4794" s="51"/>
      <c r="AZ4794" s="51"/>
      <c r="BA4794" s="51"/>
      <c r="BB4794" s="51"/>
      <c r="BC4794" s="51"/>
      <c r="BD4794" s="51"/>
      <c r="BE4794" s="51"/>
      <c r="BF4794" s="51"/>
      <c r="BG4794" s="51"/>
      <c r="BH4794" s="51"/>
      <c r="BI4794" s="51"/>
      <c r="BJ4794" s="51"/>
      <c r="BK4794" s="51"/>
      <c r="BL4794" s="51"/>
      <c r="BM4794" s="51"/>
      <c r="BN4794" s="51"/>
      <c r="BO4794" s="51"/>
      <c r="BP4794" s="51"/>
      <c r="BQ4794" s="51"/>
      <c r="BR4794" s="51"/>
      <c r="BS4794" s="51"/>
      <c r="BT4794" s="51"/>
      <c r="BU4794" s="51"/>
      <c r="BV4794" s="51"/>
      <c r="BW4794" s="51"/>
      <c r="BX4794" s="51"/>
      <c r="BY4794" s="51"/>
    </row>
    <row r="4795" spans="1:77" x14ac:dyDescent="0.25">
      <c r="A4795" s="49" t="s">
        <v>959</v>
      </c>
      <c r="B4795" s="50">
        <v>42388</v>
      </c>
      <c r="C4795" s="51" t="s">
        <v>956</v>
      </c>
      <c r="D4795" s="51"/>
      <c r="E4795" s="51">
        <v>385.98187499999995</v>
      </c>
      <c r="F4795" s="51">
        <v>6.2287499999999996E-2</v>
      </c>
      <c r="G4795" s="51">
        <v>0.1077625</v>
      </c>
      <c r="H4795" s="51">
        <v>0.1804375</v>
      </c>
      <c r="I4795" s="51">
        <v>0.19055625000000001</v>
      </c>
      <c r="J4795" s="51">
        <v>0.23846249999999997</v>
      </c>
      <c r="K4795" s="51">
        <v>0.33120625000000004</v>
      </c>
      <c r="L4795" s="51">
        <v>0.26091875000000003</v>
      </c>
      <c r="M4795" s="51"/>
      <c r="N4795" s="51"/>
      <c r="O4795" s="51"/>
      <c r="P4795" s="51"/>
      <c r="Q4795" s="51"/>
      <c r="R4795" s="51"/>
      <c r="S4795" s="51"/>
      <c r="T4795" s="51"/>
      <c r="U4795" s="51"/>
      <c r="V4795" s="51"/>
      <c r="W4795" s="51"/>
      <c r="X4795" s="51"/>
      <c r="Y4795" s="51"/>
      <c r="Z4795" s="51"/>
      <c r="AA4795" s="51"/>
      <c r="AB4795" s="51">
        <v>8.85</v>
      </c>
      <c r="AC4795" s="51">
        <v>0.58680330639497424</v>
      </c>
      <c r="AD4795" s="51">
        <v>0</v>
      </c>
      <c r="AE4795" s="51"/>
      <c r="AF4795" s="51"/>
      <c r="AG4795" s="51"/>
      <c r="AH4795" s="51">
        <v>8.85</v>
      </c>
      <c r="AI4795" s="51">
        <v>8.85</v>
      </c>
      <c r="AJ4795" s="51"/>
      <c r="AK4795" s="51"/>
      <c r="AL4795" s="51"/>
      <c r="AM4795" s="51"/>
      <c r="AN4795" s="51"/>
      <c r="AO4795" s="51"/>
      <c r="AP4795" s="51"/>
      <c r="AQ4795" s="51"/>
      <c r="AR4795" s="51"/>
      <c r="AS4795" s="51"/>
      <c r="AT4795" s="51"/>
      <c r="AU4795" s="51"/>
      <c r="AV4795" s="51"/>
      <c r="AW4795" s="51"/>
      <c r="AX4795" s="51"/>
      <c r="AY4795" s="51"/>
      <c r="AZ4795" s="51"/>
      <c r="BA4795" s="51"/>
      <c r="BB4795" s="51"/>
      <c r="BC4795" s="51"/>
      <c r="BD4795" s="51"/>
      <c r="BE4795" s="51"/>
      <c r="BF4795" s="51"/>
      <c r="BG4795" s="51"/>
      <c r="BH4795" s="51"/>
      <c r="BI4795" s="51"/>
      <c r="BJ4795" s="51"/>
      <c r="BK4795" s="51"/>
      <c r="BL4795" s="51"/>
      <c r="BM4795" s="51"/>
      <c r="BN4795" s="51"/>
      <c r="BO4795" s="51"/>
      <c r="BP4795" s="51"/>
      <c r="BQ4795" s="51"/>
      <c r="BR4795" s="51"/>
      <c r="BS4795" s="51"/>
      <c r="BT4795" s="51"/>
      <c r="BU4795" s="51"/>
      <c r="BV4795" s="51"/>
      <c r="BW4795" s="51"/>
      <c r="BX4795" s="51"/>
      <c r="BY4795" s="51"/>
    </row>
    <row r="4796" spans="1:77" x14ac:dyDescent="0.25">
      <c r="A4796" s="49" t="s">
        <v>959</v>
      </c>
      <c r="B4796" s="50">
        <v>42389</v>
      </c>
      <c r="C4796" s="51" t="s">
        <v>956</v>
      </c>
      <c r="D4796" s="51"/>
      <c r="E4796" s="51">
        <v>386.6278125</v>
      </c>
      <c r="F4796" s="51">
        <v>6.3874999999999987E-2</v>
      </c>
      <c r="G4796" s="51">
        <v>0.10945625</v>
      </c>
      <c r="H4796" s="51">
        <v>0.18136250000000001</v>
      </c>
      <c r="I4796" s="51">
        <v>0.19055</v>
      </c>
      <c r="J4796" s="51">
        <v>0.2384</v>
      </c>
      <c r="K4796" s="51">
        <v>0.33108749999999998</v>
      </c>
      <c r="L4796" s="51">
        <v>0.26069375</v>
      </c>
      <c r="M4796" s="51"/>
      <c r="N4796" s="51"/>
      <c r="O4796" s="51"/>
      <c r="P4796" s="51"/>
      <c r="Q4796" s="51"/>
      <c r="R4796" s="51"/>
      <c r="S4796" s="51"/>
      <c r="T4796" s="51"/>
      <c r="U4796" s="51"/>
      <c r="V4796" s="51"/>
      <c r="W4796" s="51"/>
      <c r="X4796" s="51"/>
      <c r="Y4796" s="51"/>
      <c r="Z4796" s="51"/>
      <c r="AA4796" s="51"/>
      <c r="AB4796" s="51"/>
      <c r="AC4796" s="51"/>
      <c r="AD4796" s="51"/>
      <c r="AE4796" s="51"/>
      <c r="AF4796" s="51"/>
      <c r="AG4796" s="51"/>
      <c r="AH4796" s="51"/>
      <c r="AI4796" s="51"/>
      <c r="AJ4796" s="51"/>
      <c r="AK4796" s="51"/>
      <c r="AL4796" s="51"/>
      <c r="AM4796" s="51"/>
      <c r="AN4796" s="51"/>
      <c r="AO4796" s="51"/>
      <c r="AP4796" s="51"/>
      <c r="AQ4796" s="51"/>
      <c r="AR4796" s="51"/>
      <c r="AS4796" s="51"/>
      <c r="AT4796" s="51"/>
      <c r="AU4796" s="51"/>
      <c r="AV4796" s="51"/>
      <c r="AW4796" s="51"/>
      <c r="AX4796" s="51"/>
      <c r="AY4796" s="51"/>
      <c r="AZ4796" s="51"/>
      <c r="BA4796" s="51"/>
      <c r="BB4796" s="51"/>
      <c r="BC4796" s="51"/>
      <c r="BD4796" s="51"/>
      <c r="BE4796" s="51"/>
      <c r="BF4796" s="51"/>
      <c r="BG4796" s="51"/>
      <c r="BH4796" s="51"/>
      <c r="BI4796" s="51"/>
      <c r="BJ4796" s="51"/>
      <c r="BK4796" s="51"/>
      <c r="BL4796" s="51"/>
      <c r="BM4796" s="51"/>
      <c r="BN4796" s="51"/>
      <c r="BO4796" s="51"/>
      <c r="BP4796" s="51"/>
      <c r="BQ4796" s="51"/>
      <c r="BR4796" s="51"/>
      <c r="BS4796" s="51"/>
      <c r="BT4796" s="51"/>
      <c r="BU4796" s="51"/>
      <c r="BV4796" s="51"/>
      <c r="BW4796" s="51"/>
      <c r="BX4796" s="51"/>
      <c r="BY4796" s="51"/>
    </row>
    <row r="4797" spans="1:77" x14ac:dyDescent="0.25">
      <c r="A4797" s="49" t="s">
        <v>959</v>
      </c>
      <c r="B4797" s="50">
        <v>42390</v>
      </c>
      <c r="C4797" s="51" t="s">
        <v>956</v>
      </c>
      <c r="D4797" s="51"/>
      <c r="E4797" s="51">
        <v>387.31031250000001</v>
      </c>
      <c r="F4797" s="51">
        <v>6.4206249999999992E-2</v>
      </c>
      <c r="G4797" s="51">
        <v>0.11057499999999999</v>
      </c>
      <c r="H4797" s="51">
        <v>0.18280625</v>
      </c>
      <c r="I4797" s="51">
        <v>0.19093125000000002</v>
      </c>
      <c r="J4797" s="51">
        <v>0.23844375000000001</v>
      </c>
      <c r="K4797" s="51">
        <v>0.33097500000000002</v>
      </c>
      <c r="L4797" s="51">
        <v>0.26048749999999998</v>
      </c>
      <c r="M4797" s="51"/>
      <c r="N4797" s="51"/>
      <c r="O4797" s="51"/>
      <c r="P4797" s="51"/>
      <c r="Q4797" s="51"/>
      <c r="R4797" s="51"/>
      <c r="S4797" s="51"/>
      <c r="T4797" s="51"/>
      <c r="U4797" s="51"/>
      <c r="V4797" s="51"/>
      <c r="W4797" s="51"/>
      <c r="X4797" s="51"/>
      <c r="Y4797" s="51"/>
      <c r="Z4797" s="51"/>
      <c r="AA4797" s="51"/>
      <c r="AB4797" s="51"/>
      <c r="AC4797" s="51"/>
      <c r="AD4797" s="51"/>
      <c r="AE4797" s="51"/>
      <c r="AF4797" s="51"/>
      <c r="AG4797" s="51"/>
      <c r="AH4797" s="51"/>
      <c r="AI4797" s="51"/>
      <c r="AJ4797" s="51"/>
      <c r="AK4797" s="51"/>
      <c r="AL4797" s="51"/>
      <c r="AM4797" s="51"/>
      <c r="AN4797" s="51"/>
      <c r="AO4797" s="51"/>
      <c r="AP4797" s="51"/>
      <c r="AQ4797" s="51"/>
      <c r="AR4797" s="51"/>
      <c r="AS4797" s="51"/>
      <c r="AT4797" s="51"/>
      <c r="AU4797" s="51"/>
      <c r="AV4797" s="51"/>
      <c r="AW4797" s="51"/>
      <c r="AX4797" s="51"/>
      <c r="AY4797" s="51"/>
      <c r="AZ4797" s="51"/>
      <c r="BA4797" s="51"/>
      <c r="BB4797" s="51"/>
      <c r="BC4797" s="51"/>
      <c r="BD4797" s="51"/>
      <c r="BE4797" s="51"/>
      <c r="BF4797" s="51"/>
      <c r="BG4797" s="51"/>
      <c r="BH4797" s="51"/>
      <c r="BI4797" s="51"/>
      <c r="BJ4797" s="51"/>
      <c r="BK4797" s="51"/>
      <c r="BL4797" s="51"/>
      <c r="BM4797" s="51"/>
      <c r="BN4797" s="51"/>
      <c r="BO4797" s="51"/>
      <c r="BP4797" s="51"/>
      <c r="BQ4797" s="51"/>
      <c r="BR4797" s="51"/>
      <c r="BS4797" s="51"/>
      <c r="BT4797" s="51"/>
      <c r="BU4797" s="51"/>
      <c r="BV4797" s="51"/>
      <c r="BW4797" s="51"/>
      <c r="BX4797" s="51"/>
      <c r="BY4797" s="51"/>
    </row>
    <row r="4798" spans="1:77" x14ac:dyDescent="0.25">
      <c r="A4798" s="49" t="s">
        <v>959</v>
      </c>
      <c r="B4798" s="50">
        <v>42391</v>
      </c>
      <c r="C4798" s="51" t="s">
        <v>956</v>
      </c>
      <c r="D4798" s="51"/>
      <c r="E4798" s="51">
        <v>388.15359374999997</v>
      </c>
      <c r="F4798" s="51">
        <v>6.4565625000000001E-2</v>
      </c>
      <c r="G4798" s="51">
        <v>0.11183750000000001</v>
      </c>
      <c r="H4798" s="51">
        <v>0.18437500000000001</v>
      </c>
      <c r="I4798" s="51">
        <v>0.19175</v>
      </c>
      <c r="J4798" s="51">
        <v>0.23854375</v>
      </c>
      <c r="K4798" s="51">
        <v>0.33068750000000002</v>
      </c>
      <c r="L4798" s="51">
        <v>0.2602875</v>
      </c>
      <c r="M4798" s="51"/>
      <c r="N4798" s="51"/>
      <c r="O4798" s="51"/>
      <c r="P4798" s="51"/>
      <c r="Q4798" s="51"/>
      <c r="R4798" s="51"/>
      <c r="S4798" s="51"/>
      <c r="T4798" s="51"/>
      <c r="U4798" s="51"/>
      <c r="V4798" s="51"/>
      <c r="W4798" s="51"/>
      <c r="X4798" s="51"/>
      <c r="Y4798" s="51"/>
      <c r="Z4798" s="51"/>
      <c r="AA4798" s="51"/>
      <c r="AB4798" s="51"/>
      <c r="AC4798" s="51">
        <v>0.52857658845652289</v>
      </c>
      <c r="AD4798" s="51">
        <v>0</v>
      </c>
      <c r="AE4798" s="51"/>
      <c r="AF4798" s="51"/>
      <c r="AG4798" s="51"/>
      <c r="AH4798" s="51"/>
      <c r="AI4798" s="51"/>
      <c r="AJ4798" s="51"/>
      <c r="AK4798" s="51"/>
      <c r="AL4798" s="51"/>
      <c r="AM4798" s="51"/>
      <c r="AN4798" s="51"/>
      <c r="AO4798" s="51"/>
      <c r="AP4798" s="51"/>
      <c r="AQ4798" s="51"/>
      <c r="AR4798" s="51"/>
      <c r="AS4798" s="51"/>
      <c r="AT4798" s="51"/>
      <c r="AU4798" s="51"/>
      <c r="AV4798" s="51"/>
      <c r="AW4798" s="51"/>
      <c r="AX4798" s="51"/>
      <c r="AY4798" s="51"/>
      <c r="AZ4798" s="51"/>
      <c r="BA4798" s="51"/>
      <c r="BB4798" s="51"/>
      <c r="BC4798" s="51"/>
      <c r="BD4798" s="51"/>
      <c r="BE4798" s="51"/>
      <c r="BF4798" s="51"/>
      <c r="BG4798" s="51"/>
      <c r="BH4798" s="51"/>
      <c r="BI4798" s="51"/>
      <c r="BJ4798" s="51"/>
      <c r="BK4798" s="51"/>
      <c r="BL4798" s="51"/>
      <c r="BM4798" s="51"/>
      <c r="BN4798" s="51"/>
      <c r="BO4798" s="51"/>
      <c r="BP4798" s="51"/>
      <c r="BQ4798" s="51"/>
      <c r="BR4798" s="51"/>
      <c r="BS4798" s="51"/>
      <c r="BT4798" s="51"/>
      <c r="BU4798" s="51"/>
      <c r="BV4798" s="51"/>
      <c r="BW4798" s="51"/>
      <c r="BX4798" s="51"/>
      <c r="BY4798" s="51"/>
    </row>
    <row r="4799" spans="1:77" x14ac:dyDescent="0.25">
      <c r="A4799" s="49" t="s">
        <v>959</v>
      </c>
      <c r="B4799" s="50">
        <v>42392</v>
      </c>
      <c r="C4799" s="51" t="s">
        <v>956</v>
      </c>
      <c r="D4799" s="51"/>
      <c r="E4799" s="51">
        <v>388.91437500000001</v>
      </c>
      <c r="F4799" s="51">
        <v>6.3806250000000009E-2</v>
      </c>
      <c r="G4799" s="51">
        <v>0.11223124999999999</v>
      </c>
      <c r="H4799" s="51">
        <v>0.18579374999999998</v>
      </c>
      <c r="I4799" s="51">
        <v>0.19293750000000001</v>
      </c>
      <c r="J4799" s="51">
        <v>0.23894375000000001</v>
      </c>
      <c r="K4799" s="51">
        <v>0.33063124999999999</v>
      </c>
      <c r="L4799" s="51">
        <v>0.26005624999999999</v>
      </c>
      <c r="M4799" s="51"/>
      <c r="N4799" s="51"/>
      <c r="O4799" s="51"/>
      <c r="P4799" s="51"/>
      <c r="Q4799" s="51"/>
      <c r="R4799" s="51"/>
      <c r="S4799" s="51"/>
      <c r="T4799" s="51"/>
      <c r="U4799" s="51"/>
      <c r="V4799" s="51"/>
      <c r="W4799" s="51"/>
      <c r="X4799" s="51"/>
      <c r="Y4799" s="51"/>
      <c r="Z4799" s="51"/>
      <c r="AA4799" s="51"/>
      <c r="AB4799" s="51"/>
      <c r="AC4799" s="51"/>
      <c r="AD4799" s="51"/>
      <c r="AE4799" s="51"/>
      <c r="AF4799" s="51"/>
      <c r="AG4799" s="51"/>
      <c r="AH4799" s="51"/>
      <c r="AI4799" s="51"/>
      <c r="AJ4799" s="51"/>
      <c r="AK4799" s="51"/>
      <c r="AL4799" s="51"/>
      <c r="AM4799" s="51"/>
      <c r="AN4799" s="51"/>
      <c r="AO4799" s="51"/>
      <c r="AP4799" s="51"/>
      <c r="AQ4799" s="51"/>
      <c r="AR4799" s="51"/>
      <c r="AS4799" s="51"/>
      <c r="AT4799" s="51"/>
      <c r="AU4799" s="51"/>
      <c r="AV4799" s="51"/>
      <c r="AW4799" s="51"/>
      <c r="AX4799" s="51"/>
      <c r="AY4799" s="51"/>
      <c r="AZ4799" s="51"/>
      <c r="BA4799" s="51"/>
      <c r="BB4799" s="51"/>
      <c r="BC4799" s="51"/>
      <c r="BD4799" s="51"/>
      <c r="BE4799" s="51"/>
      <c r="BF4799" s="51"/>
      <c r="BG4799" s="51"/>
      <c r="BH4799" s="51"/>
      <c r="BI4799" s="51"/>
      <c r="BJ4799" s="51"/>
      <c r="BK4799" s="51"/>
      <c r="BL4799" s="51"/>
      <c r="BM4799" s="51"/>
      <c r="BN4799" s="51"/>
      <c r="BO4799" s="51"/>
      <c r="BP4799" s="51"/>
      <c r="BQ4799" s="51"/>
      <c r="BR4799" s="51"/>
      <c r="BS4799" s="51"/>
      <c r="BT4799" s="51"/>
      <c r="BU4799" s="51"/>
      <c r="BV4799" s="51"/>
      <c r="BW4799" s="51"/>
      <c r="BX4799" s="51"/>
      <c r="BY4799" s="51"/>
    </row>
    <row r="4800" spans="1:77" x14ac:dyDescent="0.25">
      <c r="A4800" s="49" t="s">
        <v>959</v>
      </c>
      <c r="B4800" s="50">
        <v>42393</v>
      </c>
      <c r="C4800" s="51" t="s">
        <v>956</v>
      </c>
      <c r="D4800" s="51"/>
      <c r="E4800" s="51">
        <v>389.22</v>
      </c>
      <c r="F4800" s="51">
        <v>6.2262499999999998E-2</v>
      </c>
      <c r="G4800" s="51">
        <v>0.11177500000000001</v>
      </c>
      <c r="H4800" s="51">
        <v>0.18634375</v>
      </c>
      <c r="I4800" s="51">
        <v>0.19411249999999999</v>
      </c>
      <c r="J4800" s="51">
        <v>0.23939999999999997</v>
      </c>
      <c r="K4800" s="51">
        <v>0.33060624999999999</v>
      </c>
      <c r="L4800" s="51">
        <v>0.25991875000000003</v>
      </c>
      <c r="M4800" s="51"/>
      <c r="N4800" s="51"/>
      <c r="O4800" s="51"/>
      <c r="P4800" s="51"/>
      <c r="Q4800" s="51"/>
      <c r="R4800" s="51"/>
      <c r="S4800" s="51"/>
      <c r="T4800" s="51"/>
      <c r="U4800" s="51"/>
      <c r="V4800" s="51"/>
      <c r="W4800" s="51"/>
      <c r="X4800" s="51"/>
      <c r="Y4800" s="51"/>
      <c r="Z4800" s="51"/>
      <c r="AA4800" s="51"/>
      <c r="AB4800" s="51"/>
      <c r="AC4800" s="51"/>
      <c r="AD4800" s="51"/>
      <c r="AE4800" s="51"/>
      <c r="AF4800" s="51"/>
      <c r="AG4800" s="51"/>
      <c r="AH4800" s="51"/>
      <c r="AI4800" s="51"/>
      <c r="AJ4800" s="51"/>
      <c r="AK4800" s="51"/>
      <c r="AL4800" s="51"/>
      <c r="AM4800" s="51"/>
      <c r="AN4800" s="51"/>
      <c r="AO4800" s="51"/>
      <c r="AP4800" s="51"/>
      <c r="AQ4800" s="51"/>
      <c r="AR4800" s="51"/>
      <c r="AS4800" s="51"/>
      <c r="AT4800" s="51"/>
      <c r="AU4800" s="51"/>
      <c r="AV4800" s="51"/>
      <c r="AW4800" s="51"/>
      <c r="AX4800" s="51"/>
      <c r="AY4800" s="51"/>
      <c r="AZ4800" s="51"/>
      <c r="BA4800" s="51"/>
      <c r="BB4800" s="51"/>
      <c r="BC4800" s="51"/>
      <c r="BD4800" s="51"/>
      <c r="BE4800" s="51"/>
      <c r="BF4800" s="51"/>
      <c r="BG4800" s="51"/>
      <c r="BH4800" s="51"/>
      <c r="BI4800" s="51"/>
      <c r="BJ4800" s="51"/>
      <c r="BK4800" s="51"/>
      <c r="BL4800" s="51"/>
      <c r="BM4800" s="51"/>
      <c r="BN4800" s="51"/>
      <c r="BO4800" s="51"/>
      <c r="BP4800" s="51"/>
      <c r="BQ4800" s="51"/>
      <c r="BR4800" s="51"/>
      <c r="BS4800" s="51"/>
      <c r="BT4800" s="51"/>
      <c r="BU4800" s="51"/>
      <c r="BV4800" s="51"/>
      <c r="BW4800" s="51"/>
      <c r="BX4800" s="51"/>
      <c r="BY4800" s="51"/>
    </row>
    <row r="4801" spans="1:77" x14ac:dyDescent="0.25">
      <c r="A4801" s="49" t="s">
        <v>959</v>
      </c>
      <c r="B4801" s="50">
        <v>42394</v>
      </c>
      <c r="C4801" s="51" t="s">
        <v>956</v>
      </c>
      <c r="D4801" s="51"/>
      <c r="E4801" s="51">
        <v>389.45249999999999</v>
      </c>
      <c r="F4801" s="51">
        <v>6.2037499999999995E-2</v>
      </c>
      <c r="G4801" s="51">
        <v>0.1116875</v>
      </c>
      <c r="H4801" s="51">
        <v>0.18631875000000001</v>
      </c>
      <c r="I4801" s="51">
        <v>0.19482499999999997</v>
      </c>
      <c r="J4801" s="51">
        <v>0.23981874999999997</v>
      </c>
      <c r="K4801" s="51">
        <v>0.33065624999999998</v>
      </c>
      <c r="L4801" s="51">
        <v>0.25969375</v>
      </c>
      <c r="M4801" s="51"/>
      <c r="N4801" s="51"/>
      <c r="O4801" s="51"/>
      <c r="P4801" s="51"/>
      <c r="Q4801" s="51"/>
      <c r="R4801" s="51"/>
      <c r="S4801" s="51"/>
      <c r="T4801" s="51"/>
      <c r="U4801" s="51"/>
      <c r="V4801" s="51"/>
      <c r="W4801" s="51"/>
      <c r="X4801" s="51"/>
      <c r="Y4801" s="51"/>
      <c r="Z4801" s="51"/>
      <c r="AA4801" s="51"/>
      <c r="AB4801" s="51"/>
      <c r="AC4801" s="51">
        <v>0.59722802747776882</v>
      </c>
      <c r="AD4801" s="51">
        <v>0</v>
      </c>
      <c r="AE4801" s="51"/>
      <c r="AF4801" s="51"/>
      <c r="AG4801" s="51"/>
      <c r="AH4801" s="51"/>
      <c r="AI4801" s="51"/>
      <c r="AJ4801" s="51"/>
      <c r="AK4801" s="51"/>
      <c r="AL4801" s="51"/>
      <c r="AM4801" s="51"/>
      <c r="AN4801" s="51"/>
      <c r="AO4801" s="51"/>
      <c r="AP4801" s="51"/>
      <c r="AQ4801" s="51"/>
      <c r="AR4801" s="51"/>
      <c r="AS4801" s="51"/>
      <c r="AT4801" s="51"/>
      <c r="AU4801" s="51"/>
      <c r="AV4801" s="51"/>
      <c r="AW4801" s="51"/>
      <c r="AX4801" s="51"/>
      <c r="AY4801" s="51"/>
      <c r="AZ4801" s="51"/>
      <c r="BA4801" s="51"/>
      <c r="BB4801" s="51"/>
      <c r="BC4801" s="51"/>
      <c r="BD4801" s="51"/>
      <c r="BE4801" s="51"/>
      <c r="BF4801" s="51"/>
      <c r="BG4801" s="51"/>
      <c r="BH4801" s="51"/>
      <c r="BI4801" s="51"/>
      <c r="BJ4801" s="51"/>
      <c r="BK4801" s="51"/>
      <c r="BL4801" s="51"/>
      <c r="BM4801" s="51"/>
      <c r="BN4801" s="51"/>
      <c r="BO4801" s="51"/>
      <c r="BP4801" s="51"/>
      <c r="BQ4801" s="51"/>
      <c r="BR4801" s="51"/>
      <c r="BS4801" s="51"/>
      <c r="BT4801" s="51"/>
      <c r="BU4801" s="51"/>
      <c r="BV4801" s="51"/>
      <c r="BW4801" s="51"/>
      <c r="BX4801" s="51"/>
      <c r="BY4801" s="51"/>
    </row>
    <row r="4802" spans="1:77" x14ac:dyDescent="0.25">
      <c r="A4802" s="49" t="s">
        <v>959</v>
      </c>
      <c r="B4802" s="50">
        <v>42395</v>
      </c>
      <c r="C4802" s="51" t="s">
        <v>956</v>
      </c>
      <c r="D4802" s="51"/>
      <c r="E4802" s="51">
        <v>389.25468749999999</v>
      </c>
      <c r="F4802" s="51">
        <v>6.0462499999999995E-2</v>
      </c>
      <c r="G4802" s="51">
        <v>0.11078125</v>
      </c>
      <c r="H4802" s="51">
        <v>0.18594375000000002</v>
      </c>
      <c r="I4802" s="51">
        <v>0.19550624999999999</v>
      </c>
      <c r="J4802" s="51">
        <v>0.24021249999999997</v>
      </c>
      <c r="K4802" s="51">
        <v>0.33063124999999999</v>
      </c>
      <c r="L4802" s="51">
        <v>0.2596</v>
      </c>
      <c r="M4802" s="51"/>
      <c r="N4802" s="51"/>
      <c r="O4802" s="51"/>
      <c r="P4802" s="51"/>
      <c r="Q4802" s="51"/>
      <c r="R4802" s="51"/>
      <c r="S4802" s="51"/>
      <c r="T4802" s="51"/>
      <c r="U4802" s="51"/>
      <c r="V4802" s="51"/>
      <c r="W4802" s="51"/>
      <c r="X4802" s="51"/>
      <c r="Y4802" s="51"/>
      <c r="Z4802" s="51"/>
      <c r="AA4802" s="51"/>
      <c r="AB4802" s="51"/>
      <c r="AC4802" s="51"/>
      <c r="AD4802" s="51"/>
      <c r="AE4802" s="51"/>
      <c r="AF4802" s="51"/>
      <c r="AG4802" s="51"/>
      <c r="AH4802" s="51"/>
      <c r="AI4802" s="51"/>
      <c r="AJ4802" s="51"/>
      <c r="AK4802" s="51"/>
      <c r="AL4802" s="51"/>
      <c r="AM4802" s="51"/>
      <c r="AN4802" s="51"/>
      <c r="AO4802" s="51"/>
      <c r="AP4802" s="51"/>
      <c r="AQ4802" s="51"/>
      <c r="AR4802" s="51"/>
      <c r="AS4802" s="51"/>
      <c r="AT4802" s="51"/>
      <c r="AU4802" s="51"/>
      <c r="AV4802" s="51"/>
      <c r="AW4802" s="51"/>
      <c r="AX4802" s="51"/>
      <c r="AY4802" s="51"/>
      <c r="AZ4802" s="51"/>
      <c r="BA4802" s="51"/>
      <c r="BB4802" s="51"/>
      <c r="BC4802" s="51"/>
      <c r="BD4802" s="51"/>
      <c r="BE4802" s="51"/>
      <c r="BF4802" s="51"/>
      <c r="BG4802" s="51"/>
      <c r="BH4802" s="51"/>
      <c r="BI4802" s="51"/>
      <c r="BJ4802" s="51"/>
      <c r="BK4802" s="51"/>
      <c r="BL4802" s="51"/>
      <c r="BM4802" s="51"/>
      <c r="BN4802" s="51"/>
      <c r="BO4802" s="51"/>
      <c r="BP4802" s="51"/>
      <c r="BQ4802" s="51"/>
      <c r="BR4802" s="51"/>
      <c r="BS4802" s="51"/>
      <c r="BT4802" s="51"/>
      <c r="BU4802" s="51"/>
      <c r="BV4802" s="51"/>
      <c r="BW4802" s="51"/>
      <c r="BX4802" s="51"/>
      <c r="BY4802" s="51"/>
    </row>
    <row r="4803" spans="1:77" x14ac:dyDescent="0.25">
      <c r="A4803" s="49" t="s">
        <v>959</v>
      </c>
      <c r="B4803" s="50">
        <v>42396</v>
      </c>
      <c r="C4803" s="51" t="s">
        <v>956</v>
      </c>
      <c r="D4803" s="51"/>
      <c r="E4803" s="51">
        <v>388.96078125000003</v>
      </c>
      <c r="F4803" s="51">
        <v>5.9890625000000003E-2</v>
      </c>
      <c r="G4803" s="51">
        <v>0.11031874999999999</v>
      </c>
      <c r="H4803" s="51">
        <v>0.18512500000000001</v>
      </c>
      <c r="I4803" s="51">
        <v>0.19566875</v>
      </c>
      <c r="J4803" s="51">
        <v>0.24045</v>
      </c>
      <c r="K4803" s="51">
        <v>0.33076250000000001</v>
      </c>
      <c r="L4803" s="51">
        <v>0.25942500000000002</v>
      </c>
      <c r="M4803" s="51"/>
      <c r="N4803" s="51"/>
      <c r="O4803" s="51"/>
      <c r="P4803" s="51">
        <v>2.35</v>
      </c>
      <c r="Q4803" s="51"/>
      <c r="R4803" s="51"/>
      <c r="S4803" s="51"/>
      <c r="T4803" s="51"/>
      <c r="U4803" s="51"/>
      <c r="V4803" s="51"/>
      <c r="W4803" s="51"/>
      <c r="X4803" s="51"/>
      <c r="Y4803" s="51"/>
      <c r="Z4803" s="51"/>
      <c r="AA4803" s="51"/>
      <c r="AB4803" s="51">
        <v>8.85</v>
      </c>
      <c r="AC4803" s="51"/>
      <c r="AD4803" s="51"/>
      <c r="AE4803" s="51"/>
      <c r="AF4803" s="51"/>
      <c r="AG4803" s="51"/>
      <c r="AH4803" s="51">
        <v>8.85</v>
      </c>
      <c r="AI4803" s="51">
        <v>8.85</v>
      </c>
      <c r="AJ4803" s="51"/>
      <c r="AK4803" s="51"/>
      <c r="AL4803" s="51"/>
      <c r="AM4803" s="51"/>
      <c r="AN4803" s="51"/>
      <c r="AO4803" s="51"/>
      <c r="AP4803" s="51"/>
      <c r="AQ4803" s="51"/>
      <c r="AR4803" s="51"/>
      <c r="AS4803" s="51"/>
      <c r="AT4803" s="51"/>
      <c r="AU4803" s="51"/>
      <c r="AV4803" s="51"/>
      <c r="AW4803" s="51"/>
      <c r="AX4803" s="51"/>
      <c r="AY4803" s="51"/>
      <c r="AZ4803" s="51"/>
      <c r="BA4803" s="51"/>
      <c r="BB4803" s="51"/>
      <c r="BC4803" s="51"/>
      <c r="BD4803" s="51"/>
      <c r="BE4803" s="51"/>
      <c r="BF4803" s="51"/>
      <c r="BG4803" s="51"/>
      <c r="BH4803" s="51"/>
      <c r="BI4803" s="51"/>
      <c r="BJ4803" s="51"/>
      <c r="BK4803" s="51"/>
      <c r="BL4803" s="51"/>
      <c r="BM4803" s="51"/>
      <c r="BN4803" s="51"/>
      <c r="BO4803" s="51"/>
      <c r="BP4803" s="51"/>
      <c r="BQ4803" s="51"/>
      <c r="BR4803" s="51"/>
      <c r="BS4803" s="51"/>
      <c r="BT4803" s="51"/>
      <c r="BU4803" s="51"/>
      <c r="BV4803" s="51"/>
      <c r="BW4803" s="51"/>
      <c r="BX4803" s="51"/>
      <c r="BY4803" s="51"/>
    </row>
    <row r="4804" spans="1:77" x14ac:dyDescent="0.25">
      <c r="A4804" s="49" t="s">
        <v>959</v>
      </c>
      <c r="B4804" s="50">
        <v>42397</v>
      </c>
      <c r="C4804" s="51" t="s">
        <v>956</v>
      </c>
      <c r="D4804" s="51"/>
      <c r="E4804" s="51">
        <v>388.85015625</v>
      </c>
      <c r="F4804" s="51">
        <v>5.9865624999999999E-2</v>
      </c>
      <c r="G4804" s="51">
        <v>0.11034374999999999</v>
      </c>
      <c r="H4804" s="51">
        <v>0.1847625</v>
      </c>
      <c r="I4804" s="51">
        <v>0.19575624999999999</v>
      </c>
      <c r="J4804" s="51">
        <v>0.24060624999999999</v>
      </c>
      <c r="K4804" s="51">
        <v>0.33066249999999997</v>
      </c>
      <c r="L4804" s="51">
        <v>0.25927500000000003</v>
      </c>
      <c r="M4804" s="51"/>
      <c r="N4804" s="51"/>
      <c r="O4804" s="51"/>
      <c r="P4804" s="51"/>
      <c r="Q4804" s="51"/>
      <c r="R4804" s="51"/>
      <c r="S4804" s="51"/>
      <c r="T4804" s="51"/>
      <c r="U4804" s="51"/>
      <c r="V4804" s="51"/>
      <c r="W4804" s="51"/>
      <c r="X4804" s="51"/>
      <c r="Y4804" s="51"/>
      <c r="Z4804" s="51"/>
      <c r="AA4804" s="51"/>
      <c r="AB4804" s="51"/>
      <c r="AC4804" s="51"/>
      <c r="AD4804" s="51"/>
      <c r="AE4804" s="51"/>
      <c r="AF4804" s="51"/>
      <c r="AG4804" s="51"/>
      <c r="AH4804" s="51"/>
      <c r="AI4804" s="51"/>
      <c r="AJ4804" s="51"/>
      <c r="AK4804" s="51"/>
      <c r="AL4804" s="51"/>
      <c r="AM4804" s="51"/>
      <c r="AN4804" s="51"/>
      <c r="AO4804" s="51"/>
      <c r="AP4804" s="51"/>
      <c r="AQ4804" s="51"/>
      <c r="AR4804" s="51"/>
      <c r="AS4804" s="51"/>
      <c r="AT4804" s="51"/>
      <c r="AU4804" s="51"/>
      <c r="AV4804" s="51"/>
      <c r="AW4804" s="51"/>
      <c r="AX4804" s="51"/>
      <c r="AY4804" s="51"/>
      <c r="AZ4804" s="51"/>
      <c r="BA4804" s="51"/>
      <c r="BB4804" s="51"/>
      <c r="BC4804" s="51"/>
      <c r="BD4804" s="51"/>
      <c r="BE4804" s="51"/>
      <c r="BF4804" s="51"/>
      <c r="BG4804" s="51"/>
      <c r="BH4804" s="51"/>
      <c r="BI4804" s="51"/>
      <c r="BJ4804" s="51"/>
      <c r="BK4804" s="51"/>
      <c r="BL4804" s="51"/>
      <c r="BM4804" s="51"/>
      <c r="BN4804" s="51"/>
      <c r="BO4804" s="51"/>
      <c r="BP4804" s="51"/>
      <c r="BQ4804" s="51"/>
      <c r="BR4804" s="51"/>
      <c r="BS4804" s="51"/>
      <c r="BT4804" s="51"/>
      <c r="BU4804" s="51"/>
      <c r="BV4804" s="51"/>
      <c r="BW4804" s="51"/>
      <c r="BX4804" s="51"/>
      <c r="BY4804" s="51"/>
    </row>
    <row r="4805" spans="1:77" x14ac:dyDescent="0.25">
      <c r="A4805" s="49" t="s">
        <v>959</v>
      </c>
      <c r="B4805" s="50">
        <v>42398</v>
      </c>
      <c r="C4805" s="51" t="s">
        <v>956</v>
      </c>
      <c r="D4805" s="51"/>
      <c r="E4805" s="51">
        <v>389.05546874999993</v>
      </c>
      <c r="F4805" s="51">
        <v>6.0553124999999999E-2</v>
      </c>
      <c r="G4805" s="51">
        <v>0.1109125</v>
      </c>
      <c r="H4805" s="51">
        <v>0.18481249999999999</v>
      </c>
      <c r="I4805" s="51">
        <v>0.19589375000000001</v>
      </c>
      <c r="J4805" s="51">
        <v>0.24056875</v>
      </c>
      <c r="K4805" s="51">
        <v>0.33073125000000003</v>
      </c>
      <c r="L4805" s="51">
        <v>0.25911249999999997</v>
      </c>
      <c r="M4805" s="51"/>
      <c r="N4805" s="51"/>
      <c r="O4805" s="51"/>
      <c r="P4805" s="51"/>
      <c r="Q4805" s="51"/>
      <c r="R4805" s="51"/>
      <c r="S4805" s="51"/>
      <c r="T4805" s="51"/>
      <c r="U4805" s="51"/>
      <c r="V4805" s="51"/>
      <c r="W4805" s="51"/>
      <c r="X4805" s="51"/>
      <c r="Y4805" s="51"/>
      <c r="Z4805" s="51"/>
      <c r="AA4805" s="51"/>
      <c r="AB4805" s="51"/>
      <c r="AC4805" s="51"/>
      <c r="AD4805" s="51">
        <v>0</v>
      </c>
      <c r="AE4805" s="51"/>
      <c r="AF4805" s="51"/>
      <c r="AG4805" s="51"/>
      <c r="AH4805" s="51"/>
      <c r="AI4805" s="51"/>
      <c r="AJ4805" s="51"/>
      <c r="AK4805" s="51"/>
      <c r="AL4805" s="51"/>
      <c r="AM4805" s="51"/>
      <c r="AN4805" s="51"/>
      <c r="AO4805" s="51"/>
      <c r="AP4805" s="51"/>
      <c r="AQ4805" s="51"/>
      <c r="AR4805" s="51"/>
      <c r="AS4805" s="51"/>
      <c r="AT4805" s="51"/>
      <c r="AU4805" s="51"/>
      <c r="AV4805" s="51"/>
      <c r="AW4805" s="51"/>
      <c r="AX4805" s="51"/>
      <c r="AY4805" s="51"/>
      <c r="AZ4805" s="51"/>
      <c r="BA4805" s="51"/>
      <c r="BB4805" s="51"/>
      <c r="BC4805" s="51"/>
      <c r="BD4805" s="51"/>
      <c r="BE4805" s="51"/>
      <c r="BF4805" s="51"/>
      <c r="BG4805" s="51"/>
      <c r="BH4805" s="51"/>
      <c r="BI4805" s="51"/>
      <c r="BJ4805" s="51"/>
      <c r="BK4805" s="51"/>
      <c r="BL4805" s="51"/>
      <c r="BM4805" s="51"/>
      <c r="BN4805" s="51"/>
      <c r="BO4805" s="51"/>
      <c r="BP4805" s="51"/>
      <c r="BQ4805" s="51"/>
      <c r="BR4805" s="51"/>
      <c r="BS4805" s="51"/>
      <c r="BT4805" s="51"/>
      <c r="BU4805" s="51"/>
      <c r="BV4805" s="51"/>
      <c r="BW4805" s="51"/>
      <c r="BX4805" s="51"/>
      <c r="BY4805" s="51"/>
    </row>
    <row r="4806" spans="1:77" x14ac:dyDescent="0.25">
      <c r="A4806" s="49" t="s">
        <v>959</v>
      </c>
      <c r="B4806" s="50">
        <v>42399</v>
      </c>
      <c r="C4806" s="51" t="s">
        <v>956</v>
      </c>
      <c r="D4806" s="51"/>
      <c r="E4806" s="51">
        <v>389.18296874999999</v>
      </c>
      <c r="F4806" s="51">
        <v>6.0040625E-2</v>
      </c>
      <c r="G4806" s="51">
        <v>0.11098749999999999</v>
      </c>
      <c r="H4806" s="51">
        <v>0.18513750000000001</v>
      </c>
      <c r="I4806" s="51">
        <v>0.19634375000000001</v>
      </c>
      <c r="J4806" s="51">
        <v>0.24074374999999998</v>
      </c>
      <c r="K4806" s="51">
        <v>0.33056249999999998</v>
      </c>
      <c r="L4806" s="51">
        <v>0.25897500000000001</v>
      </c>
      <c r="M4806" s="51"/>
      <c r="N4806" s="51"/>
      <c r="O4806" s="51"/>
      <c r="P4806" s="51"/>
      <c r="Q4806" s="51"/>
      <c r="R4806" s="51"/>
      <c r="S4806" s="51"/>
      <c r="T4806" s="51"/>
      <c r="U4806" s="51"/>
      <c r="V4806" s="51"/>
      <c r="W4806" s="51"/>
      <c r="X4806" s="51"/>
      <c r="Y4806" s="51"/>
      <c r="Z4806" s="51"/>
      <c r="AA4806" s="51"/>
      <c r="AB4806" s="51"/>
      <c r="AC4806" s="51"/>
      <c r="AD4806" s="51"/>
      <c r="AE4806" s="51"/>
      <c r="AF4806" s="51"/>
      <c r="AG4806" s="51"/>
      <c r="AH4806" s="51"/>
      <c r="AI4806" s="51"/>
      <c r="AJ4806" s="51"/>
      <c r="AK4806" s="51"/>
      <c r="AL4806" s="51"/>
      <c r="AM4806" s="51"/>
      <c r="AN4806" s="51"/>
      <c r="AO4806" s="51"/>
      <c r="AP4806" s="51"/>
      <c r="AQ4806" s="51"/>
      <c r="AR4806" s="51"/>
      <c r="AS4806" s="51"/>
      <c r="AT4806" s="51"/>
      <c r="AU4806" s="51"/>
      <c r="AV4806" s="51"/>
      <c r="AW4806" s="51"/>
      <c r="AX4806" s="51"/>
      <c r="AY4806" s="51"/>
      <c r="AZ4806" s="51"/>
      <c r="BA4806" s="51"/>
      <c r="BB4806" s="51"/>
      <c r="BC4806" s="51"/>
      <c r="BD4806" s="51"/>
      <c r="BE4806" s="51"/>
      <c r="BF4806" s="51"/>
      <c r="BG4806" s="51"/>
      <c r="BH4806" s="51"/>
      <c r="BI4806" s="51"/>
      <c r="BJ4806" s="51"/>
      <c r="BK4806" s="51"/>
      <c r="BL4806" s="51"/>
      <c r="BM4806" s="51"/>
      <c r="BN4806" s="51"/>
      <c r="BO4806" s="51"/>
      <c r="BP4806" s="51"/>
      <c r="BQ4806" s="51"/>
      <c r="BR4806" s="51"/>
      <c r="BS4806" s="51"/>
      <c r="BT4806" s="51"/>
      <c r="BU4806" s="51"/>
      <c r="BV4806" s="51"/>
      <c r="BW4806" s="51"/>
      <c r="BX4806" s="51"/>
      <c r="BY4806" s="51"/>
    </row>
    <row r="4807" spans="1:77" x14ac:dyDescent="0.25">
      <c r="A4807" s="49" t="s">
        <v>959</v>
      </c>
      <c r="B4807" s="50">
        <v>42400</v>
      </c>
      <c r="C4807" s="51" t="s">
        <v>956</v>
      </c>
      <c r="D4807" s="51"/>
      <c r="E4807" s="51">
        <v>389.48812499999997</v>
      </c>
      <c r="F4807" s="51">
        <v>6.0299999999999999E-2</v>
      </c>
      <c r="G4807" s="51">
        <v>0.11146250000000001</v>
      </c>
      <c r="H4807" s="51">
        <v>0.18540000000000001</v>
      </c>
      <c r="I4807" s="51">
        <v>0.19676874999999999</v>
      </c>
      <c r="J4807" s="51">
        <v>0.24075000000000002</v>
      </c>
      <c r="K4807" s="51">
        <v>0.33058750000000003</v>
      </c>
      <c r="L4807" s="51">
        <v>0.25890625</v>
      </c>
      <c r="M4807" s="51"/>
      <c r="N4807" s="51"/>
      <c r="O4807" s="51"/>
      <c r="P4807" s="51"/>
      <c r="Q4807" s="51"/>
      <c r="R4807" s="51"/>
      <c r="S4807" s="51"/>
      <c r="T4807" s="51"/>
      <c r="U4807" s="51"/>
      <c r="V4807" s="51"/>
      <c r="W4807" s="51"/>
      <c r="X4807" s="51"/>
      <c r="Y4807" s="51"/>
      <c r="Z4807" s="51"/>
      <c r="AA4807" s="51"/>
      <c r="AB4807" s="51"/>
      <c r="AC4807" s="51"/>
      <c r="AD4807" s="51"/>
      <c r="AE4807" s="51"/>
      <c r="AF4807" s="51"/>
      <c r="AG4807" s="51"/>
      <c r="AH4807" s="51"/>
      <c r="AI4807" s="51"/>
      <c r="AJ4807" s="51"/>
      <c r="AK4807" s="51"/>
      <c r="AL4807" s="51"/>
      <c r="AM4807" s="51"/>
      <c r="AN4807" s="51"/>
      <c r="AO4807" s="51"/>
      <c r="AP4807" s="51"/>
      <c r="AQ4807" s="51"/>
      <c r="AR4807" s="51"/>
      <c r="AS4807" s="51"/>
      <c r="AT4807" s="51"/>
      <c r="AU4807" s="51"/>
      <c r="AV4807" s="51"/>
      <c r="AW4807" s="51"/>
      <c r="AX4807" s="51"/>
      <c r="AY4807" s="51"/>
      <c r="AZ4807" s="51"/>
      <c r="BA4807" s="51"/>
      <c r="BB4807" s="51"/>
      <c r="BC4807" s="51"/>
      <c r="BD4807" s="51"/>
      <c r="BE4807" s="51"/>
      <c r="BF4807" s="51"/>
      <c r="BG4807" s="51"/>
      <c r="BH4807" s="51"/>
      <c r="BI4807" s="51"/>
      <c r="BJ4807" s="51"/>
      <c r="BK4807" s="51"/>
      <c r="BL4807" s="51"/>
      <c r="BM4807" s="51"/>
      <c r="BN4807" s="51"/>
      <c r="BO4807" s="51"/>
      <c r="BP4807" s="51"/>
      <c r="BQ4807" s="51"/>
      <c r="BR4807" s="51"/>
      <c r="BS4807" s="51"/>
      <c r="BT4807" s="51"/>
      <c r="BU4807" s="51"/>
      <c r="BV4807" s="51"/>
      <c r="BW4807" s="51"/>
      <c r="BX4807" s="51"/>
      <c r="BY4807" s="51"/>
    </row>
    <row r="4808" spans="1:77" x14ac:dyDescent="0.25">
      <c r="A4808" s="49" t="s">
        <v>959</v>
      </c>
      <c r="B4808" s="50">
        <v>42401</v>
      </c>
      <c r="C4808" s="51" t="s">
        <v>956</v>
      </c>
      <c r="D4808" s="51"/>
      <c r="E4808" s="51">
        <v>390.10124999999999</v>
      </c>
      <c r="F4808" s="51">
        <v>6.0887499999999997E-2</v>
      </c>
      <c r="G4808" s="51">
        <v>0.112425</v>
      </c>
      <c r="H4808" s="51">
        <v>0.18625000000000003</v>
      </c>
      <c r="I4808" s="51">
        <v>0.19723125</v>
      </c>
      <c r="J4808" s="51">
        <v>0.24082500000000001</v>
      </c>
      <c r="K4808" s="51">
        <v>0.33061250000000003</v>
      </c>
      <c r="L4808" s="51">
        <v>0.25876250000000001</v>
      </c>
      <c r="M4808" s="51"/>
      <c r="N4808" s="51"/>
      <c r="O4808" s="51"/>
      <c r="P4808" s="51"/>
      <c r="Q4808" s="51">
        <v>15.379995474999998</v>
      </c>
      <c r="R4808" s="51">
        <v>949.42775000000006</v>
      </c>
      <c r="S4808" s="51">
        <v>673.98749999999995</v>
      </c>
      <c r="T4808" s="51"/>
      <c r="U4808" s="51"/>
      <c r="V4808" s="51">
        <v>2.4299708228885858E-2</v>
      </c>
      <c r="W4808" s="51">
        <v>4.5979999999999993E-2</v>
      </c>
      <c r="X4808" s="51">
        <v>12.919346899999999</v>
      </c>
      <c r="Y4808" s="51">
        <v>11190.370585004834</v>
      </c>
      <c r="Z4808" s="51"/>
      <c r="AA4808" s="51">
        <v>531.66674999999998</v>
      </c>
      <c r="AB4808" s="51"/>
      <c r="AC4808" s="51">
        <v>0.58205972436157349</v>
      </c>
      <c r="AD4808" s="51">
        <v>0</v>
      </c>
      <c r="AE4808" s="51"/>
      <c r="AF4808" s="51"/>
      <c r="AG4808" s="51">
        <v>56.191999999999993</v>
      </c>
      <c r="AH4808" s="51"/>
      <c r="AI4808" s="51"/>
      <c r="AJ4808" s="51"/>
      <c r="AK4808" s="51"/>
      <c r="AL4808" s="51"/>
      <c r="AM4808" s="51"/>
      <c r="AN4808" s="51"/>
      <c r="AO4808" s="51"/>
      <c r="AP4808" s="51"/>
      <c r="AQ4808" s="51" t="s">
        <v>925</v>
      </c>
      <c r="AR4808" s="51"/>
      <c r="AS4808" s="51"/>
      <c r="AT4808" s="51"/>
      <c r="AU4808" s="51"/>
      <c r="AV4808" s="51"/>
      <c r="AW4808" s="51"/>
      <c r="AX4808" s="51"/>
      <c r="AY4808" s="51">
        <v>142.32075</v>
      </c>
      <c r="AZ4808" s="51"/>
      <c r="BA4808" s="51"/>
      <c r="BB4808" s="51"/>
      <c r="BC4808" s="51"/>
      <c r="BD4808" s="51">
        <v>219.24825000000001</v>
      </c>
      <c r="BE4808" s="51">
        <v>459.4931050076932</v>
      </c>
      <c r="BF4808" s="51"/>
      <c r="BG4808" s="51"/>
      <c r="BH4808" s="51"/>
      <c r="BI4808" s="51"/>
      <c r="BJ4808" s="51"/>
      <c r="BK4808" s="51"/>
      <c r="BL4808" s="51"/>
      <c r="BM4808" s="51"/>
      <c r="BN4808" s="51"/>
      <c r="BO4808" s="51"/>
      <c r="BP4808" s="51"/>
      <c r="BQ4808" s="51"/>
      <c r="BR4808" s="51"/>
      <c r="BS4808" s="51"/>
      <c r="BT4808" s="51"/>
      <c r="BU4808" s="51"/>
      <c r="BV4808" s="51"/>
      <c r="BW4808" s="51"/>
      <c r="BX4808" s="51"/>
      <c r="BY4808" s="51"/>
    </row>
    <row r="4809" spans="1:77" x14ac:dyDescent="0.25">
      <c r="A4809" s="49" t="s">
        <v>959</v>
      </c>
      <c r="B4809" s="50">
        <v>42402</v>
      </c>
      <c r="C4809" s="51" t="s">
        <v>956</v>
      </c>
      <c r="D4809" s="51"/>
      <c r="E4809" s="51">
        <v>390.96562500000005</v>
      </c>
      <c r="F4809" s="51">
        <v>6.1468750000000003E-2</v>
      </c>
      <c r="G4809" s="51">
        <v>0.11344375000000001</v>
      </c>
      <c r="H4809" s="51">
        <v>0.18756875000000001</v>
      </c>
      <c r="I4809" s="51">
        <v>0.19813750000000002</v>
      </c>
      <c r="J4809" s="51">
        <v>0.2409</v>
      </c>
      <c r="K4809" s="51">
        <v>0.33047500000000002</v>
      </c>
      <c r="L4809" s="51">
        <v>0.25868124999999997</v>
      </c>
      <c r="M4809" s="51"/>
      <c r="N4809" s="51"/>
      <c r="O4809" s="51"/>
      <c r="P4809" s="51"/>
      <c r="Q4809" s="51"/>
      <c r="R4809" s="51"/>
      <c r="S4809" s="51"/>
      <c r="T4809" s="51"/>
      <c r="U4809" s="51"/>
      <c r="V4809" s="51"/>
      <c r="W4809" s="51"/>
      <c r="X4809" s="51"/>
      <c r="Y4809" s="51"/>
      <c r="Z4809" s="51"/>
      <c r="AA4809" s="51"/>
      <c r="AB4809" s="51"/>
      <c r="AC4809" s="51"/>
      <c r="AD4809" s="51"/>
      <c r="AE4809" s="51"/>
      <c r="AF4809" s="51"/>
      <c r="AG4809" s="51"/>
      <c r="AH4809" s="51"/>
      <c r="AI4809" s="51"/>
      <c r="AJ4809" s="51"/>
      <c r="AK4809" s="51"/>
      <c r="AL4809" s="51"/>
      <c r="AM4809" s="51"/>
      <c r="AN4809" s="51"/>
      <c r="AO4809" s="51"/>
      <c r="AP4809" s="51"/>
      <c r="AQ4809" s="51"/>
      <c r="AR4809" s="51"/>
      <c r="AS4809" s="51"/>
      <c r="AT4809" s="51"/>
      <c r="AU4809" s="51"/>
      <c r="AV4809" s="51"/>
      <c r="AW4809" s="51"/>
      <c r="AX4809" s="51"/>
      <c r="AY4809" s="51"/>
      <c r="AZ4809" s="51"/>
      <c r="BA4809" s="51"/>
      <c r="BB4809" s="51"/>
      <c r="BC4809" s="51"/>
      <c r="BD4809" s="51"/>
      <c r="BE4809" s="51"/>
      <c r="BF4809" s="51"/>
      <c r="BG4809" s="51"/>
      <c r="BH4809" s="51"/>
      <c r="BI4809" s="51"/>
      <c r="BJ4809" s="51"/>
      <c r="BK4809" s="51"/>
      <c r="BL4809" s="51"/>
      <c r="BM4809" s="51"/>
      <c r="BN4809" s="51"/>
      <c r="BO4809" s="51"/>
      <c r="BP4809" s="51"/>
      <c r="BQ4809" s="51"/>
      <c r="BR4809" s="51"/>
      <c r="BS4809" s="51"/>
      <c r="BT4809" s="51"/>
      <c r="BU4809" s="51"/>
      <c r="BV4809" s="51"/>
      <c r="BW4809" s="51"/>
      <c r="BX4809" s="51"/>
      <c r="BY4809" s="51"/>
    </row>
    <row r="4810" spans="1:77" x14ac:dyDescent="0.25">
      <c r="A4810" s="49" t="s">
        <v>959</v>
      </c>
      <c r="B4810" s="50">
        <v>42403</v>
      </c>
      <c r="C4810" s="51" t="s">
        <v>956</v>
      </c>
      <c r="D4810" s="51"/>
      <c r="E4810" s="51">
        <v>405.65156250000007</v>
      </c>
      <c r="F4810" s="51">
        <v>0.14630625</v>
      </c>
      <c r="G4810" s="51">
        <v>0.1222125</v>
      </c>
      <c r="H4810" s="51">
        <v>0.18874374999999999</v>
      </c>
      <c r="I4810" s="51">
        <v>0.199075</v>
      </c>
      <c r="J4810" s="51">
        <v>0.2412125</v>
      </c>
      <c r="K4810" s="51">
        <v>0.33046875000000003</v>
      </c>
      <c r="L4810" s="51">
        <v>0.25841250000000004</v>
      </c>
      <c r="M4810" s="51"/>
      <c r="N4810" s="51"/>
      <c r="O4810" s="51"/>
      <c r="P4810" s="51"/>
      <c r="Q4810" s="51"/>
      <c r="R4810" s="51"/>
      <c r="S4810" s="51"/>
      <c r="T4810" s="51"/>
      <c r="U4810" s="51"/>
      <c r="V4810" s="51"/>
      <c r="W4810" s="51"/>
      <c r="X4810" s="51"/>
      <c r="Y4810" s="51"/>
      <c r="Z4810" s="51"/>
      <c r="AA4810" s="51"/>
      <c r="AB4810" s="51">
        <v>8.85</v>
      </c>
      <c r="AC4810" s="51"/>
      <c r="AD4810" s="51"/>
      <c r="AE4810" s="51"/>
      <c r="AF4810" s="51"/>
      <c r="AG4810" s="51"/>
      <c r="AH4810" s="51">
        <v>8.85</v>
      </c>
      <c r="AI4810" s="51">
        <v>8.85</v>
      </c>
      <c r="AJ4810" s="51"/>
      <c r="AK4810" s="51"/>
      <c r="AL4810" s="51"/>
      <c r="AM4810" s="51"/>
      <c r="AN4810" s="51"/>
      <c r="AO4810" s="51"/>
      <c r="AP4810" s="51"/>
      <c r="AQ4810" s="51"/>
      <c r="AR4810" s="51"/>
      <c r="AS4810" s="51"/>
      <c r="AT4810" s="51"/>
      <c r="AU4810" s="51"/>
      <c r="AV4810" s="51"/>
      <c r="AW4810" s="51"/>
      <c r="AX4810" s="51"/>
      <c r="AY4810" s="51"/>
      <c r="AZ4810" s="51"/>
      <c r="BA4810" s="51"/>
      <c r="BB4810" s="51"/>
      <c r="BC4810" s="51"/>
      <c r="BD4810" s="51"/>
      <c r="BE4810" s="51"/>
      <c r="BF4810" s="51"/>
      <c r="BG4810" s="51"/>
      <c r="BH4810" s="51"/>
      <c r="BI4810" s="51"/>
      <c r="BJ4810" s="51"/>
      <c r="BK4810" s="51"/>
      <c r="BL4810" s="51"/>
      <c r="BM4810" s="51"/>
      <c r="BN4810" s="51"/>
      <c r="BO4810" s="51"/>
      <c r="BP4810" s="51"/>
      <c r="BQ4810" s="51"/>
      <c r="BR4810" s="51"/>
      <c r="BS4810" s="51"/>
      <c r="BT4810" s="51"/>
      <c r="BU4810" s="51"/>
      <c r="BV4810" s="51"/>
      <c r="BW4810" s="51"/>
      <c r="BX4810" s="51"/>
      <c r="BY4810" s="51"/>
    </row>
    <row r="4811" spans="1:77" x14ac:dyDescent="0.25">
      <c r="A4811" s="49" t="s">
        <v>959</v>
      </c>
      <c r="B4811" s="50">
        <v>42404</v>
      </c>
      <c r="C4811" s="51" t="s">
        <v>956</v>
      </c>
      <c r="D4811" s="51"/>
      <c r="E4811" s="51">
        <v>461.45437499999997</v>
      </c>
      <c r="F4811" s="51">
        <v>0.27800000000000002</v>
      </c>
      <c r="G4811" s="51">
        <v>0.25287499999999996</v>
      </c>
      <c r="H4811" s="51">
        <v>0.24226875</v>
      </c>
      <c r="I4811" s="51">
        <v>0.20016249999999999</v>
      </c>
      <c r="J4811" s="51">
        <v>0.24137500000000001</v>
      </c>
      <c r="K4811" s="51">
        <v>0.33045625000000001</v>
      </c>
      <c r="L4811" s="51">
        <v>0.25848125</v>
      </c>
      <c r="M4811" s="51"/>
      <c r="N4811" s="51"/>
      <c r="O4811" s="51"/>
      <c r="P4811" s="51"/>
      <c r="Q4811" s="51"/>
      <c r="R4811" s="51"/>
      <c r="S4811" s="51"/>
      <c r="T4811" s="51"/>
      <c r="U4811" s="51"/>
      <c r="V4811" s="51"/>
      <c r="W4811" s="51"/>
      <c r="X4811" s="51"/>
      <c r="Y4811" s="51"/>
      <c r="Z4811" s="51"/>
      <c r="AA4811" s="51"/>
      <c r="AB4811" s="51"/>
      <c r="AC4811" s="51"/>
      <c r="AD4811" s="51"/>
      <c r="AE4811" s="51"/>
      <c r="AF4811" s="51"/>
      <c r="AG4811" s="51"/>
      <c r="AH4811" s="51"/>
      <c r="AI4811" s="51"/>
      <c r="AJ4811" s="51"/>
      <c r="AK4811" s="51"/>
      <c r="AL4811" s="51"/>
      <c r="AM4811" s="51"/>
      <c r="AN4811" s="51"/>
      <c r="AO4811" s="51"/>
      <c r="AP4811" s="51"/>
      <c r="AQ4811" s="51"/>
      <c r="AR4811" s="51"/>
      <c r="AS4811" s="51"/>
      <c r="AT4811" s="51"/>
      <c r="AU4811" s="51"/>
      <c r="AV4811" s="51"/>
      <c r="AW4811" s="51"/>
      <c r="AX4811" s="51"/>
      <c r="AY4811" s="51"/>
      <c r="AZ4811" s="51"/>
      <c r="BA4811" s="51"/>
      <c r="BB4811" s="51"/>
      <c r="BC4811" s="51"/>
      <c r="BD4811" s="51"/>
      <c r="BE4811" s="51"/>
      <c r="BF4811" s="51"/>
      <c r="BG4811" s="51"/>
      <c r="BH4811" s="51"/>
      <c r="BI4811" s="51"/>
      <c r="BJ4811" s="51"/>
      <c r="BK4811" s="51"/>
      <c r="BL4811" s="51"/>
      <c r="BM4811" s="51"/>
      <c r="BN4811" s="51"/>
      <c r="BO4811" s="51"/>
      <c r="BP4811" s="51"/>
      <c r="BQ4811" s="51"/>
      <c r="BR4811" s="51"/>
      <c r="BS4811" s="51"/>
      <c r="BT4811" s="51"/>
      <c r="BU4811" s="51"/>
      <c r="BV4811" s="51"/>
      <c r="BW4811" s="51"/>
      <c r="BX4811" s="51"/>
      <c r="BY4811" s="51"/>
    </row>
    <row r="4812" spans="1:77" x14ac:dyDescent="0.25">
      <c r="A4812" s="49" t="s">
        <v>959</v>
      </c>
      <c r="B4812" s="50">
        <v>42405</v>
      </c>
      <c r="C4812" s="51" t="s">
        <v>956</v>
      </c>
      <c r="D4812" s="51"/>
      <c r="E4812" s="51">
        <v>461.52374999999995</v>
      </c>
      <c r="F4812" s="51">
        <v>0.2606</v>
      </c>
      <c r="G4812" s="51">
        <v>0.25824999999999998</v>
      </c>
      <c r="H4812" s="51">
        <v>0.24753750000000002</v>
      </c>
      <c r="I4812" s="51">
        <v>0.201125</v>
      </c>
      <c r="J4812" s="51">
        <v>0.24158750000000001</v>
      </c>
      <c r="K4812" s="51">
        <v>0.33049375000000003</v>
      </c>
      <c r="L4812" s="51">
        <v>0.25824374999999999</v>
      </c>
      <c r="M4812" s="51"/>
      <c r="N4812" s="51"/>
      <c r="O4812" s="51"/>
      <c r="P4812" s="51"/>
      <c r="Q4812" s="51"/>
      <c r="R4812" s="51"/>
      <c r="S4812" s="51"/>
      <c r="T4812" s="51"/>
      <c r="U4812" s="51"/>
      <c r="V4812" s="51"/>
      <c r="W4812" s="51"/>
      <c r="X4812" s="51"/>
      <c r="Y4812" s="51"/>
      <c r="Z4812" s="51"/>
      <c r="AA4812" s="51"/>
      <c r="AB4812" s="51"/>
      <c r="AC4812" s="51"/>
      <c r="AD4812" s="51"/>
      <c r="AE4812" s="51"/>
      <c r="AF4812" s="51"/>
      <c r="AG4812" s="51"/>
      <c r="AH4812" s="51"/>
      <c r="AI4812" s="51"/>
      <c r="AJ4812" s="51"/>
      <c r="AK4812" s="51"/>
      <c r="AL4812" s="51"/>
      <c r="AM4812" s="51"/>
      <c r="AN4812" s="51"/>
      <c r="AO4812" s="51"/>
      <c r="AP4812" s="51"/>
      <c r="AQ4812" s="51"/>
      <c r="AR4812" s="51"/>
      <c r="AS4812" s="51"/>
      <c r="AT4812" s="51"/>
      <c r="AU4812" s="51"/>
      <c r="AV4812" s="51"/>
      <c r="AW4812" s="51"/>
      <c r="AX4812" s="51"/>
      <c r="AY4812" s="51"/>
      <c r="AZ4812" s="51"/>
      <c r="BA4812" s="51"/>
      <c r="BB4812" s="51"/>
      <c r="BC4812" s="51"/>
      <c r="BD4812" s="51"/>
      <c r="BE4812" s="51"/>
      <c r="BF4812" s="51"/>
      <c r="BG4812" s="51"/>
      <c r="BH4812" s="51"/>
      <c r="BI4812" s="51"/>
      <c r="BJ4812" s="51"/>
      <c r="BK4812" s="51"/>
      <c r="BL4812" s="51"/>
      <c r="BM4812" s="51"/>
      <c r="BN4812" s="51"/>
      <c r="BO4812" s="51"/>
      <c r="BP4812" s="51"/>
      <c r="BQ4812" s="51"/>
      <c r="BR4812" s="51"/>
      <c r="BS4812" s="51"/>
      <c r="BT4812" s="51"/>
      <c r="BU4812" s="51"/>
      <c r="BV4812" s="51"/>
      <c r="BW4812" s="51"/>
      <c r="BX4812" s="51"/>
      <c r="BY4812" s="51"/>
    </row>
    <row r="4813" spans="1:77" x14ac:dyDescent="0.25">
      <c r="A4813" s="49" t="s">
        <v>959</v>
      </c>
      <c r="B4813" s="50">
        <v>42406</v>
      </c>
      <c r="C4813" s="51" t="s">
        <v>956</v>
      </c>
      <c r="D4813" s="51"/>
      <c r="E4813" s="51">
        <v>460.49671874999996</v>
      </c>
      <c r="F4813" s="51">
        <v>0.248678125</v>
      </c>
      <c r="G4813" s="51">
        <v>0.257025</v>
      </c>
      <c r="H4813" s="51">
        <v>0.24992500000000001</v>
      </c>
      <c r="I4813" s="51">
        <v>0.20179374999999999</v>
      </c>
      <c r="J4813" s="51">
        <v>0.24173124999999995</v>
      </c>
      <c r="K4813" s="51">
        <v>0.33051875000000003</v>
      </c>
      <c r="L4813" s="51">
        <v>0.25816875</v>
      </c>
      <c r="M4813" s="51"/>
      <c r="N4813" s="51"/>
      <c r="O4813" s="51"/>
      <c r="P4813" s="51"/>
      <c r="Q4813" s="51"/>
      <c r="R4813" s="51"/>
      <c r="S4813" s="51"/>
      <c r="T4813" s="51"/>
      <c r="U4813" s="51"/>
      <c r="V4813" s="51"/>
      <c r="W4813" s="51"/>
      <c r="X4813" s="51"/>
      <c r="Y4813" s="51"/>
      <c r="Z4813" s="51"/>
      <c r="AA4813" s="51"/>
      <c r="AB4813" s="51"/>
      <c r="AC4813" s="51"/>
      <c r="AD4813" s="51"/>
      <c r="AE4813" s="51"/>
      <c r="AF4813" s="51"/>
      <c r="AG4813" s="51"/>
      <c r="AH4813" s="51"/>
      <c r="AI4813" s="51"/>
      <c r="AJ4813" s="51"/>
      <c r="AK4813" s="51"/>
      <c r="AL4813" s="51"/>
      <c r="AM4813" s="51"/>
      <c r="AN4813" s="51"/>
      <c r="AO4813" s="51"/>
      <c r="AP4813" s="51"/>
      <c r="AQ4813" s="51"/>
      <c r="AR4813" s="51"/>
      <c r="AS4813" s="51"/>
      <c r="AT4813" s="51"/>
      <c r="AU4813" s="51"/>
      <c r="AV4813" s="51"/>
      <c r="AW4813" s="51"/>
      <c r="AX4813" s="51"/>
      <c r="AY4813" s="51"/>
      <c r="AZ4813" s="51"/>
      <c r="BA4813" s="51"/>
      <c r="BB4813" s="51"/>
      <c r="BC4813" s="51"/>
      <c r="BD4813" s="51"/>
      <c r="BE4813" s="51"/>
      <c r="BF4813" s="51"/>
      <c r="BG4813" s="51"/>
      <c r="BH4813" s="51"/>
      <c r="BI4813" s="51"/>
      <c r="BJ4813" s="51"/>
      <c r="BK4813" s="51"/>
      <c r="BL4813" s="51"/>
      <c r="BM4813" s="51"/>
      <c r="BN4813" s="51"/>
      <c r="BO4813" s="51"/>
      <c r="BP4813" s="51"/>
      <c r="BQ4813" s="51"/>
      <c r="BR4813" s="51"/>
      <c r="BS4813" s="51"/>
      <c r="BT4813" s="51"/>
      <c r="BU4813" s="51"/>
      <c r="BV4813" s="51"/>
      <c r="BW4813" s="51"/>
      <c r="BX4813" s="51"/>
      <c r="BY4813" s="51"/>
    </row>
    <row r="4814" spans="1:77" x14ac:dyDescent="0.25">
      <c r="A4814" s="49" t="s">
        <v>959</v>
      </c>
      <c r="B4814" s="50">
        <v>42407</v>
      </c>
      <c r="C4814" s="51" t="s">
        <v>956</v>
      </c>
      <c r="D4814" s="51"/>
      <c r="E4814" s="51">
        <v>459.46359375000003</v>
      </c>
      <c r="F4814" s="51">
        <v>0.23903437499999999</v>
      </c>
      <c r="G4814" s="51">
        <v>0.25500624999999999</v>
      </c>
      <c r="H4814" s="51">
        <v>0.25171874999999999</v>
      </c>
      <c r="I4814" s="51">
        <v>0.20222500000000002</v>
      </c>
      <c r="J4814" s="51">
        <v>0.2419125</v>
      </c>
      <c r="K4814" s="51">
        <v>0.33055000000000001</v>
      </c>
      <c r="L4814" s="51">
        <v>0.25811875000000001</v>
      </c>
      <c r="M4814" s="51"/>
      <c r="N4814" s="51"/>
      <c r="O4814" s="51"/>
      <c r="P4814" s="51"/>
      <c r="Q4814" s="51"/>
      <c r="R4814" s="51"/>
      <c r="S4814" s="51"/>
      <c r="T4814" s="51"/>
      <c r="U4814" s="51"/>
      <c r="V4814" s="51"/>
      <c r="W4814" s="51"/>
      <c r="X4814" s="51"/>
      <c r="Y4814" s="51"/>
      <c r="Z4814" s="51"/>
      <c r="AA4814" s="51"/>
      <c r="AB4814" s="51"/>
      <c r="AC4814" s="51"/>
      <c r="AD4814" s="51"/>
      <c r="AE4814" s="51"/>
      <c r="AF4814" s="51"/>
      <c r="AG4814" s="51"/>
      <c r="AH4814" s="51"/>
      <c r="AI4814" s="51"/>
      <c r="AJ4814" s="51"/>
      <c r="AK4814" s="51"/>
      <c r="AL4814" s="51"/>
      <c r="AM4814" s="51"/>
      <c r="AN4814" s="51"/>
      <c r="AO4814" s="51"/>
      <c r="AP4814" s="51"/>
      <c r="AQ4814" s="51"/>
      <c r="AR4814" s="51"/>
      <c r="AS4814" s="51"/>
      <c r="AT4814" s="51"/>
      <c r="AU4814" s="51"/>
      <c r="AV4814" s="51"/>
      <c r="AW4814" s="51"/>
      <c r="AX4814" s="51"/>
      <c r="AY4814" s="51"/>
      <c r="AZ4814" s="51"/>
      <c r="BA4814" s="51"/>
      <c r="BB4814" s="51"/>
      <c r="BC4814" s="51"/>
      <c r="BD4814" s="51"/>
      <c r="BE4814" s="51"/>
      <c r="BF4814" s="51"/>
      <c r="BG4814" s="51"/>
      <c r="BH4814" s="51"/>
      <c r="BI4814" s="51"/>
      <c r="BJ4814" s="51"/>
      <c r="BK4814" s="51"/>
      <c r="BL4814" s="51"/>
      <c r="BM4814" s="51"/>
      <c r="BN4814" s="51"/>
      <c r="BO4814" s="51"/>
      <c r="BP4814" s="51"/>
      <c r="BQ4814" s="51"/>
      <c r="BR4814" s="51"/>
      <c r="BS4814" s="51"/>
      <c r="BT4814" s="51"/>
      <c r="BU4814" s="51"/>
      <c r="BV4814" s="51"/>
      <c r="BW4814" s="51"/>
      <c r="BX4814" s="51"/>
      <c r="BY4814" s="51"/>
    </row>
    <row r="4815" spans="1:77" x14ac:dyDescent="0.25">
      <c r="A4815" s="49" t="s">
        <v>959</v>
      </c>
      <c r="B4815" s="50">
        <v>42408</v>
      </c>
      <c r="C4815" s="51" t="s">
        <v>956</v>
      </c>
      <c r="D4815" s="51"/>
      <c r="E4815" s="51">
        <v>458.52046875000002</v>
      </c>
      <c r="F4815" s="51">
        <v>0.23045312499999998</v>
      </c>
      <c r="G4815" s="51">
        <v>0.25301249999999997</v>
      </c>
      <c r="H4815" s="51">
        <v>0.25344375000000002</v>
      </c>
      <c r="I4815" s="51">
        <v>0.20279374999999999</v>
      </c>
      <c r="J4815" s="51">
        <v>0.24192499999999997</v>
      </c>
      <c r="K4815" s="51">
        <v>0.33058124999999999</v>
      </c>
      <c r="L4815" s="51">
        <v>0.25792500000000002</v>
      </c>
      <c r="M4815" s="51"/>
      <c r="N4815" s="51"/>
      <c r="O4815" s="51"/>
      <c r="P4815" s="51"/>
      <c r="Q4815" s="51"/>
      <c r="R4815" s="51"/>
      <c r="S4815" s="51"/>
      <c r="T4815" s="51"/>
      <c r="U4815" s="51"/>
      <c r="V4815" s="51"/>
      <c r="W4815" s="51"/>
      <c r="X4815" s="51"/>
      <c r="Y4815" s="51"/>
      <c r="Z4815" s="51"/>
      <c r="AA4815" s="51"/>
      <c r="AB4815" s="51"/>
      <c r="AC4815" s="51"/>
      <c r="AD4815" s="51"/>
      <c r="AE4815" s="51"/>
      <c r="AF4815" s="51"/>
      <c r="AG4815" s="51"/>
      <c r="AH4815" s="51"/>
      <c r="AI4815" s="51"/>
      <c r="AJ4815" s="51"/>
      <c r="AK4815" s="51"/>
      <c r="AL4815" s="51"/>
      <c r="AM4815" s="51"/>
      <c r="AN4815" s="51"/>
      <c r="AO4815" s="51"/>
      <c r="AP4815" s="51"/>
      <c r="AQ4815" s="51"/>
      <c r="AR4815" s="51"/>
      <c r="AS4815" s="51"/>
      <c r="AT4815" s="51"/>
      <c r="AU4815" s="51"/>
      <c r="AV4815" s="51"/>
      <c r="AW4815" s="51"/>
      <c r="AX4815" s="51"/>
      <c r="AY4815" s="51"/>
      <c r="AZ4815" s="51"/>
      <c r="BA4815" s="51"/>
      <c r="BB4815" s="51"/>
      <c r="BC4815" s="51"/>
      <c r="BD4815" s="51"/>
      <c r="BE4815" s="51"/>
      <c r="BF4815" s="51"/>
      <c r="BG4815" s="51"/>
      <c r="BH4815" s="51"/>
      <c r="BI4815" s="51"/>
      <c r="BJ4815" s="51"/>
      <c r="BK4815" s="51"/>
      <c r="BL4815" s="51"/>
      <c r="BM4815" s="51"/>
      <c r="BN4815" s="51"/>
      <c r="BO4815" s="51"/>
      <c r="BP4815" s="51"/>
      <c r="BQ4815" s="51"/>
      <c r="BR4815" s="51"/>
      <c r="BS4815" s="51"/>
      <c r="BT4815" s="51"/>
      <c r="BU4815" s="51"/>
      <c r="BV4815" s="51"/>
      <c r="BW4815" s="51"/>
      <c r="BX4815" s="51"/>
      <c r="BY4815" s="51"/>
    </row>
    <row r="4816" spans="1:77" x14ac:dyDescent="0.25">
      <c r="A4816" s="49" t="s">
        <v>959</v>
      </c>
      <c r="B4816" s="50">
        <v>42409</v>
      </c>
      <c r="C4816" s="51" t="s">
        <v>956</v>
      </c>
      <c r="D4816" s="51"/>
      <c r="E4816" s="51">
        <v>457.51734375000001</v>
      </c>
      <c r="F4816" s="51">
        <v>0.22185937500000003</v>
      </c>
      <c r="G4816" s="51">
        <v>0.25063124999999997</v>
      </c>
      <c r="H4816" s="51">
        <v>0.25481874999999998</v>
      </c>
      <c r="I4816" s="51">
        <v>0.203625</v>
      </c>
      <c r="J4816" s="51">
        <v>0.24183749999999998</v>
      </c>
      <c r="K4816" s="51">
        <v>0.33063124999999999</v>
      </c>
      <c r="L4816" s="51">
        <v>0.25790000000000002</v>
      </c>
      <c r="M4816" s="51"/>
      <c r="N4816" s="51"/>
      <c r="O4816" s="51"/>
      <c r="P4816" s="51"/>
      <c r="Q4816" s="51"/>
      <c r="R4816" s="51"/>
      <c r="S4816" s="51"/>
      <c r="T4816" s="51"/>
      <c r="U4816" s="51"/>
      <c r="V4816" s="51"/>
      <c r="W4816" s="51"/>
      <c r="X4816" s="51"/>
      <c r="Y4816" s="51"/>
      <c r="Z4816" s="51"/>
      <c r="AA4816" s="51"/>
      <c r="AB4816" s="51"/>
      <c r="AC4816" s="51"/>
      <c r="AD4816" s="51"/>
      <c r="AE4816" s="51"/>
      <c r="AF4816" s="51"/>
      <c r="AG4816" s="51"/>
      <c r="AH4816" s="51"/>
      <c r="AI4816" s="51"/>
      <c r="AJ4816" s="51"/>
      <c r="AK4816" s="51"/>
      <c r="AL4816" s="51"/>
      <c r="AM4816" s="51"/>
      <c r="AN4816" s="51"/>
      <c r="AO4816" s="51"/>
      <c r="AP4816" s="51"/>
      <c r="AQ4816" s="51"/>
      <c r="AR4816" s="51"/>
      <c r="AS4816" s="51"/>
      <c r="AT4816" s="51"/>
      <c r="AU4816" s="51"/>
      <c r="AV4816" s="51"/>
      <c r="AW4816" s="51"/>
      <c r="AX4816" s="51"/>
      <c r="AY4816" s="51"/>
      <c r="AZ4816" s="51"/>
      <c r="BA4816" s="51"/>
      <c r="BB4816" s="51"/>
      <c r="BC4816" s="51"/>
      <c r="BD4816" s="51"/>
      <c r="BE4816" s="51"/>
      <c r="BF4816" s="51"/>
      <c r="BG4816" s="51"/>
      <c r="BH4816" s="51"/>
      <c r="BI4816" s="51"/>
      <c r="BJ4816" s="51"/>
      <c r="BK4816" s="51"/>
      <c r="BL4816" s="51"/>
      <c r="BM4816" s="51"/>
      <c r="BN4816" s="51"/>
      <c r="BO4816" s="51"/>
      <c r="BP4816" s="51"/>
      <c r="BQ4816" s="51"/>
      <c r="BR4816" s="51"/>
      <c r="BS4816" s="51"/>
      <c r="BT4816" s="51"/>
      <c r="BU4816" s="51"/>
      <c r="BV4816" s="51"/>
      <c r="BW4816" s="51"/>
      <c r="BX4816" s="51"/>
      <c r="BY4816" s="51"/>
    </row>
    <row r="4817" spans="1:77" x14ac:dyDescent="0.25">
      <c r="A4817" s="49" t="s">
        <v>959</v>
      </c>
      <c r="B4817" s="50">
        <v>42410</v>
      </c>
      <c r="C4817" s="51" t="s">
        <v>956</v>
      </c>
      <c r="D4817" s="51"/>
      <c r="E4817" s="51">
        <v>456.33</v>
      </c>
      <c r="F4817" s="51">
        <v>0.21345625000000001</v>
      </c>
      <c r="G4817" s="51">
        <v>0.24831874999999998</v>
      </c>
      <c r="H4817" s="51">
        <v>0.25559375000000001</v>
      </c>
      <c r="I4817" s="51">
        <v>0.20436874999999999</v>
      </c>
      <c r="J4817" s="51">
        <v>0.24185624999999997</v>
      </c>
      <c r="K4817" s="51">
        <v>0.33055625</v>
      </c>
      <c r="L4817" s="51">
        <v>0.2578375</v>
      </c>
      <c r="M4817" s="51"/>
      <c r="N4817" s="51"/>
      <c r="O4817" s="51"/>
      <c r="P4817" s="51"/>
      <c r="Q4817" s="51"/>
      <c r="R4817" s="51"/>
      <c r="S4817" s="51"/>
      <c r="T4817" s="51"/>
      <c r="U4817" s="51"/>
      <c r="V4817" s="51"/>
      <c r="W4817" s="51"/>
      <c r="X4817" s="51"/>
      <c r="Y4817" s="51"/>
      <c r="Z4817" s="51"/>
      <c r="AA4817" s="51"/>
      <c r="AB4817" s="51"/>
      <c r="AC4817" s="51"/>
      <c r="AD4817" s="51"/>
      <c r="AE4817" s="51"/>
      <c r="AF4817" s="51"/>
      <c r="AG4817" s="51"/>
      <c r="AH4817" s="51"/>
      <c r="AI4817" s="51"/>
      <c r="AJ4817" s="51"/>
      <c r="AK4817" s="51"/>
      <c r="AL4817" s="51"/>
      <c r="AM4817" s="51"/>
      <c r="AN4817" s="51"/>
      <c r="AO4817" s="51"/>
      <c r="AP4817" s="51"/>
      <c r="AQ4817" s="51"/>
      <c r="AR4817" s="51"/>
      <c r="AS4817" s="51"/>
      <c r="AT4817" s="51"/>
      <c r="AU4817" s="51"/>
      <c r="AV4817" s="51"/>
      <c r="AW4817" s="51"/>
      <c r="AX4817" s="51"/>
      <c r="AY4817" s="51"/>
      <c r="AZ4817" s="51"/>
      <c r="BA4817" s="51"/>
      <c r="BB4817" s="51"/>
      <c r="BC4817" s="51"/>
      <c r="BD4817" s="51"/>
      <c r="BE4817" s="51"/>
      <c r="BF4817" s="51"/>
      <c r="BG4817" s="51"/>
      <c r="BH4817" s="51"/>
      <c r="BI4817" s="51"/>
      <c r="BJ4817" s="51"/>
      <c r="BK4817" s="51"/>
      <c r="BL4817" s="51"/>
      <c r="BM4817" s="51"/>
      <c r="BN4817" s="51"/>
      <c r="BO4817" s="51"/>
      <c r="BP4817" s="51"/>
      <c r="BQ4817" s="51"/>
      <c r="BR4817" s="51"/>
      <c r="BS4817" s="51"/>
      <c r="BT4817" s="51"/>
      <c r="BU4817" s="51"/>
      <c r="BV4817" s="51"/>
      <c r="BW4817" s="51"/>
      <c r="BX4817" s="51"/>
      <c r="BY4817" s="51"/>
    </row>
    <row r="4818" spans="1:77" x14ac:dyDescent="0.25">
      <c r="A4818" s="49" t="s">
        <v>959</v>
      </c>
      <c r="B4818" s="50">
        <v>42411</v>
      </c>
      <c r="C4818" s="51" t="s">
        <v>956</v>
      </c>
      <c r="D4818" s="51"/>
      <c r="E4818" s="51">
        <v>455.5078125</v>
      </c>
      <c r="F4818" s="51">
        <v>0.20688124999999999</v>
      </c>
      <c r="G4818" s="51">
        <v>0.24632500000000002</v>
      </c>
      <c r="H4818" s="51">
        <v>0.25639374999999998</v>
      </c>
      <c r="I4818" s="51">
        <v>0.20532499999999998</v>
      </c>
      <c r="J4818" s="51">
        <v>0.24195</v>
      </c>
      <c r="K4818" s="51">
        <v>0.33046249999999999</v>
      </c>
      <c r="L4818" s="51">
        <v>0.25762499999999999</v>
      </c>
      <c r="M4818" s="51"/>
      <c r="N4818" s="51"/>
      <c r="O4818" s="51"/>
      <c r="P4818" s="51"/>
      <c r="Q4818" s="51"/>
      <c r="R4818" s="51"/>
      <c r="S4818" s="51"/>
      <c r="T4818" s="51"/>
      <c r="U4818" s="51"/>
      <c r="V4818" s="51"/>
      <c r="W4818" s="51"/>
      <c r="X4818" s="51"/>
      <c r="Y4818" s="51"/>
      <c r="Z4818" s="51"/>
      <c r="AA4818" s="51"/>
      <c r="AB4818" s="51"/>
      <c r="AC4818" s="51"/>
      <c r="AD4818" s="51"/>
      <c r="AE4818" s="51"/>
      <c r="AF4818" s="51"/>
      <c r="AG4818" s="51"/>
      <c r="AH4818" s="51"/>
      <c r="AI4818" s="51"/>
      <c r="AJ4818" s="51"/>
      <c r="AK4818" s="51"/>
      <c r="AL4818" s="51"/>
      <c r="AM4818" s="51"/>
      <c r="AN4818" s="51"/>
      <c r="AO4818" s="51"/>
      <c r="AP4818" s="51"/>
      <c r="AQ4818" s="51"/>
      <c r="AR4818" s="51"/>
      <c r="AS4818" s="51"/>
      <c r="AT4818" s="51"/>
      <c r="AU4818" s="51"/>
      <c r="AV4818" s="51"/>
      <c r="AW4818" s="51"/>
      <c r="AX4818" s="51"/>
      <c r="AY4818" s="51"/>
      <c r="AZ4818" s="51"/>
      <c r="BA4818" s="51"/>
      <c r="BB4818" s="51"/>
      <c r="BC4818" s="51"/>
      <c r="BD4818" s="51"/>
      <c r="BE4818" s="51"/>
      <c r="BF4818" s="51"/>
      <c r="BG4818" s="51"/>
      <c r="BH4818" s="51"/>
      <c r="BI4818" s="51"/>
      <c r="BJ4818" s="51"/>
      <c r="BK4818" s="51"/>
      <c r="BL4818" s="51"/>
      <c r="BM4818" s="51"/>
      <c r="BN4818" s="51"/>
      <c r="BO4818" s="51"/>
      <c r="BP4818" s="51"/>
      <c r="BQ4818" s="51"/>
      <c r="BR4818" s="51"/>
      <c r="BS4818" s="51"/>
      <c r="BT4818" s="51"/>
      <c r="BU4818" s="51"/>
      <c r="BV4818" s="51"/>
      <c r="BW4818" s="51"/>
      <c r="BX4818" s="51"/>
      <c r="BY4818" s="51"/>
    </row>
    <row r="4819" spans="1:77" x14ac:dyDescent="0.25">
      <c r="A4819" s="49" t="s">
        <v>959</v>
      </c>
      <c r="B4819" s="50">
        <v>42412</v>
      </c>
      <c r="C4819" s="51" t="s">
        <v>956</v>
      </c>
      <c r="D4819" s="51"/>
      <c r="E4819" s="51">
        <v>454.98984375000003</v>
      </c>
      <c r="F4819" s="51">
        <v>0.200671875</v>
      </c>
      <c r="G4819" s="51">
        <v>0.24465625000000002</v>
      </c>
      <c r="H4819" s="51">
        <v>0.25761875000000001</v>
      </c>
      <c r="I4819" s="51">
        <v>0.20632500000000001</v>
      </c>
      <c r="J4819" s="51">
        <v>0.24195</v>
      </c>
      <c r="K4819" s="51">
        <v>0.33045625000000001</v>
      </c>
      <c r="L4819" s="51">
        <v>0.25761875000000001</v>
      </c>
      <c r="M4819" s="51"/>
      <c r="N4819" s="51"/>
      <c r="O4819" s="51"/>
      <c r="P4819" s="51"/>
      <c r="Q4819" s="51"/>
      <c r="R4819" s="51"/>
      <c r="S4819" s="51"/>
      <c r="T4819" s="51"/>
      <c r="U4819" s="51"/>
      <c r="V4819" s="51"/>
      <c r="W4819" s="51"/>
      <c r="X4819" s="51"/>
      <c r="Y4819" s="51"/>
      <c r="Z4819" s="51"/>
      <c r="AA4819" s="51"/>
      <c r="AB4819" s="51">
        <v>8.85</v>
      </c>
      <c r="AC4819" s="51"/>
      <c r="AD4819" s="51"/>
      <c r="AE4819" s="51"/>
      <c r="AF4819" s="51"/>
      <c r="AG4819" s="51"/>
      <c r="AH4819" s="51">
        <v>8.85</v>
      </c>
      <c r="AI4819" s="51">
        <v>8.85</v>
      </c>
      <c r="AJ4819" s="51"/>
      <c r="AK4819" s="51"/>
      <c r="AL4819" s="51"/>
      <c r="AM4819" s="51"/>
      <c r="AN4819" s="51"/>
      <c r="AO4819" s="51"/>
      <c r="AP4819" s="51"/>
      <c r="AQ4819" s="51"/>
      <c r="AR4819" s="51"/>
      <c r="AS4819" s="51"/>
      <c r="AT4819" s="51"/>
      <c r="AU4819" s="51"/>
      <c r="AV4819" s="51"/>
      <c r="AW4819" s="51"/>
      <c r="AX4819" s="51"/>
      <c r="AY4819" s="51"/>
      <c r="AZ4819" s="51"/>
      <c r="BA4819" s="51"/>
      <c r="BB4819" s="51"/>
      <c r="BC4819" s="51"/>
      <c r="BD4819" s="51"/>
      <c r="BE4819" s="51"/>
      <c r="BF4819" s="51"/>
      <c r="BG4819" s="51"/>
      <c r="BH4819" s="51"/>
      <c r="BI4819" s="51"/>
      <c r="BJ4819" s="51"/>
      <c r="BK4819" s="51"/>
      <c r="BL4819" s="51"/>
      <c r="BM4819" s="51"/>
      <c r="BN4819" s="51"/>
      <c r="BO4819" s="51"/>
      <c r="BP4819" s="51"/>
      <c r="BQ4819" s="51"/>
      <c r="BR4819" s="51"/>
      <c r="BS4819" s="51"/>
      <c r="BT4819" s="51"/>
      <c r="BU4819" s="51"/>
      <c r="BV4819" s="51"/>
      <c r="BW4819" s="51"/>
      <c r="BX4819" s="51"/>
      <c r="BY4819" s="51"/>
    </row>
    <row r="4820" spans="1:77" x14ac:dyDescent="0.25">
      <c r="A4820" s="49" t="s">
        <v>959</v>
      </c>
      <c r="B4820" s="50">
        <v>42413</v>
      </c>
      <c r="C4820" s="51" t="s">
        <v>956</v>
      </c>
      <c r="D4820" s="51"/>
      <c r="E4820" s="51">
        <v>454.28062499999999</v>
      </c>
      <c r="F4820" s="51">
        <v>0.19455</v>
      </c>
      <c r="G4820" s="51">
        <v>0.24209999999999998</v>
      </c>
      <c r="H4820" s="51">
        <v>0.25838749999999999</v>
      </c>
      <c r="I4820" s="51">
        <v>0.20783125</v>
      </c>
      <c r="J4820" s="51">
        <v>0.24195</v>
      </c>
      <c r="K4820" s="51">
        <v>0.33038124999999996</v>
      </c>
      <c r="L4820" s="51">
        <v>0.25739374999999998</v>
      </c>
      <c r="M4820" s="51"/>
      <c r="N4820" s="51"/>
      <c r="O4820" s="51"/>
      <c r="P4820" s="51"/>
      <c r="Q4820" s="51"/>
      <c r="R4820" s="51"/>
      <c r="S4820" s="51"/>
      <c r="T4820" s="51"/>
      <c r="U4820" s="51"/>
      <c r="V4820" s="51"/>
      <c r="W4820" s="51"/>
      <c r="X4820" s="51"/>
      <c r="Y4820" s="51"/>
      <c r="Z4820" s="51"/>
      <c r="AA4820" s="51"/>
      <c r="AB4820" s="51"/>
      <c r="AC4820" s="51"/>
      <c r="AD4820" s="51"/>
      <c r="AE4820" s="51"/>
      <c r="AF4820" s="51"/>
      <c r="AG4820" s="51"/>
      <c r="AH4820" s="51"/>
      <c r="AI4820" s="51"/>
      <c r="AJ4820" s="51"/>
      <c r="AK4820" s="51"/>
      <c r="AL4820" s="51"/>
      <c r="AM4820" s="51"/>
      <c r="AN4820" s="51"/>
      <c r="AO4820" s="51"/>
      <c r="AP4820" s="51"/>
      <c r="AQ4820" s="51"/>
      <c r="AR4820" s="51"/>
      <c r="AS4820" s="51"/>
      <c r="AT4820" s="51"/>
      <c r="AU4820" s="51"/>
      <c r="AV4820" s="51"/>
      <c r="AW4820" s="51"/>
      <c r="AX4820" s="51"/>
      <c r="AY4820" s="51"/>
      <c r="AZ4820" s="51"/>
      <c r="BA4820" s="51"/>
      <c r="BB4820" s="51"/>
      <c r="BC4820" s="51"/>
      <c r="BD4820" s="51"/>
      <c r="BE4820" s="51"/>
      <c r="BF4820" s="51"/>
      <c r="BG4820" s="51"/>
      <c r="BH4820" s="51"/>
      <c r="BI4820" s="51"/>
      <c r="BJ4820" s="51"/>
      <c r="BK4820" s="51"/>
      <c r="BL4820" s="51"/>
      <c r="BM4820" s="51"/>
      <c r="BN4820" s="51"/>
      <c r="BO4820" s="51"/>
      <c r="BP4820" s="51"/>
      <c r="BQ4820" s="51"/>
      <c r="BR4820" s="51"/>
      <c r="BS4820" s="51"/>
      <c r="BT4820" s="51"/>
      <c r="BU4820" s="51"/>
      <c r="BV4820" s="51"/>
      <c r="BW4820" s="51"/>
      <c r="BX4820" s="51"/>
      <c r="BY4820" s="51"/>
    </row>
    <row r="4821" spans="1:77" x14ac:dyDescent="0.25">
      <c r="A4821" s="49" t="s">
        <v>959</v>
      </c>
      <c r="B4821" s="50">
        <v>42414</v>
      </c>
      <c r="C4821" s="51" t="s">
        <v>956</v>
      </c>
      <c r="D4821" s="51"/>
      <c r="E4821" s="51">
        <v>453.85921874999997</v>
      </c>
      <c r="F4821" s="51">
        <v>0.19049062500000002</v>
      </c>
      <c r="G4821" s="51">
        <v>0.24046250000000002</v>
      </c>
      <c r="H4821" s="51">
        <v>0.25866249999999996</v>
      </c>
      <c r="I4821" s="51">
        <v>0.20896875000000001</v>
      </c>
      <c r="J4821" s="51">
        <v>0.24200624999999998</v>
      </c>
      <c r="K4821" s="51">
        <v>0.33043124999999995</v>
      </c>
      <c r="L4821" s="51">
        <v>0.25731874999999998</v>
      </c>
      <c r="M4821" s="51"/>
      <c r="N4821" s="51"/>
      <c r="O4821" s="51"/>
      <c r="P4821" s="51"/>
      <c r="Q4821" s="51"/>
      <c r="R4821" s="51"/>
      <c r="S4821" s="51"/>
      <c r="T4821" s="51"/>
      <c r="U4821" s="51"/>
      <c r="V4821" s="51"/>
      <c r="W4821" s="51"/>
      <c r="X4821" s="51"/>
      <c r="Y4821" s="51"/>
      <c r="Z4821" s="51"/>
      <c r="AA4821" s="51"/>
      <c r="AB4821" s="51"/>
      <c r="AC4821" s="51"/>
      <c r="AD4821" s="51"/>
      <c r="AE4821" s="51"/>
      <c r="AF4821" s="51"/>
      <c r="AG4821" s="51"/>
      <c r="AH4821" s="51"/>
      <c r="AI4821" s="51"/>
      <c r="AJ4821" s="51"/>
      <c r="AK4821" s="51"/>
      <c r="AL4821" s="51"/>
      <c r="AM4821" s="51"/>
      <c r="AN4821" s="51"/>
      <c r="AO4821" s="51"/>
      <c r="AP4821" s="51"/>
      <c r="AQ4821" s="51"/>
      <c r="AR4821" s="51"/>
      <c r="AS4821" s="51"/>
      <c r="AT4821" s="51"/>
      <c r="AU4821" s="51"/>
      <c r="AV4821" s="51"/>
      <c r="AW4821" s="51"/>
      <c r="AX4821" s="51"/>
      <c r="AY4821" s="51"/>
      <c r="AZ4821" s="51"/>
      <c r="BA4821" s="51"/>
      <c r="BB4821" s="51"/>
      <c r="BC4821" s="51"/>
      <c r="BD4821" s="51"/>
      <c r="BE4821" s="51"/>
      <c r="BF4821" s="51"/>
      <c r="BG4821" s="51"/>
      <c r="BH4821" s="51"/>
      <c r="BI4821" s="51"/>
      <c r="BJ4821" s="51"/>
      <c r="BK4821" s="51"/>
      <c r="BL4821" s="51"/>
      <c r="BM4821" s="51"/>
      <c r="BN4821" s="51"/>
      <c r="BO4821" s="51"/>
      <c r="BP4821" s="51"/>
      <c r="BQ4821" s="51"/>
      <c r="BR4821" s="51"/>
      <c r="BS4821" s="51"/>
      <c r="BT4821" s="51"/>
      <c r="BU4821" s="51"/>
      <c r="BV4821" s="51"/>
      <c r="BW4821" s="51"/>
      <c r="BX4821" s="51"/>
      <c r="BY4821" s="51"/>
    </row>
    <row r="4822" spans="1:77" x14ac:dyDescent="0.25">
      <c r="A4822" s="49" t="s">
        <v>959</v>
      </c>
      <c r="B4822" s="50">
        <v>42415</v>
      </c>
      <c r="C4822" s="51" t="s">
        <v>956</v>
      </c>
      <c r="D4822" s="51"/>
      <c r="E4822" s="51">
        <v>453.63937500000003</v>
      </c>
      <c r="F4822" s="51">
        <v>0.18605625000000001</v>
      </c>
      <c r="G4822" s="51">
        <v>0.23891875000000004</v>
      </c>
      <c r="H4822" s="51">
        <v>0.25952500000000001</v>
      </c>
      <c r="I4822" s="51">
        <v>0.21034375</v>
      </c>
      <c r="J4822" s="51">
        <v>0.24210625000000002</v>
      </c>
      <c r="K4822" s="51">
        <v>0.33039374999999999</v>
      </c>
      <c r="L4822" s="51">
        <v>0.25727499999999998</v>
      </c>
      <c r="M4822" s="51"/>
      <c r="N4822" s="51"/>
      <c r="O4822" s="51"/>
      <c r="P4822" s="51"/>
      <c r="Q4822" s="51"/>
      <c r="R4822" s="51"/>
      <c r="S4822" s="51"/>
      <c r="T4822" s="51"/>
      <c r="U4822" s="51"/>
      <c r="V4822" s="51"/>
      <c r="W4822" s="51"/>
      <c r="X4822" s="51"/>
      <c r="Y4822" s="51"/>
      <c r="Z4822" s="51"/>
      <c r="AA4822" s="51"/>
      <c r="AB4822" s="51"/>
      <c r="AC4822" s="51"/>
      <c r="AD4822" s="51"/>
      <c r="AE4822" s="51"/>
      <c r="AF4822" s="51"/>
      <c r="AG4822" s="51"/>
      <c r="AH4822" s="51"/>
      <c r="AI4822" s="51"/>
      <c r="AJ4822" s="51"/>
      <c r="AK4822" s="51"/>
      <c r="AL4822" s="51"/>
      <c r="AM4822" s="51"/>
      <c r="AN4822" s="51"/>
      <c r="AO4822" s="51"/>
      <c r="AP4822" s="51"/>
      <c r="AQ4822" s="51"/>
      <c r="AR4822" s="51"/>
      <c r="AS4822" s="51"/>
      <c r="AT4822" s="51"/>
      <c r="AU4822" s="51"/>
      <c r="AV4822" s="51"/>
      <c r="AW4822" s="51"/>
      <c r="AX4822" s="51"/>
      <c r="AY4822" s="51"/>
      <c r="AZ4822" s="51"/>
      <c r="BA4822" s="51"/>
      <c r="BB4822" s="51"/>
      <c r="BC4822" s="51"/>
      <c r="BD4822" s="51"/>
      <c r="BE4822" s="51"/>
      <c r="BF4822" s="51"/>
      <c r="BG4822" s="51"/>
      <c r="BH4822" s="51"/>
      <c r="BI4822" s="51"/>
      <c r="BJ4822" s="51"/>
      <c r="BK4822" s="51"/>
      <c r="BL4822" s="51"/>
      <c r="BM4822" s="51"/>
      <c r="BN4822" s="51"/>
      <c r="BO4822" s="51"/>
      <c r="BP4822" s="51"/>
      <c r="BQ4822" s="51"/>
      <c r="BR4822" s="51"/>
      <c r="BS4822" s="51"/>
      <c r="BT4822" s="51"/>
      <c r="BU4822" s="51"/>
      <c r="BV4822" s="51"/>
      <c r="BW4822" s="51"/>
      <c r="BX4822" s="51"/>
      <c r="BY4822" s="51"/>
    </row>
    <row r="4823" spans="1:77" x14ac:dyDescent="0.25">
      <c r="A4823" s="49" t="s">
        <v>959</v>
      </c>
      <c r="B4823" s="50">
        <v>42416</v>
      </c>
      <c r="C4823" s="51" t="s">
        <v>956</v>
      </c>
      <c r="D4823" s="51"/>
      <c r="E4823" s="51"/>
      <c r="F4823" s="51"/>
      <c r="G4823" s="51"/>
      <c r="H4823" s="51"/>
      <c r="I4823" s="51"/>
      <c r="J4823" s="51"/>
      <c r="K4823" s="51"/>
      <c r="L4823" s="51"/>
      <c r="M4823" s="51"/>
      <c r="N4823" s="51"/>
      <c r="O4823" s="51"/>
      <c r="P4823" s="51"/>
      <c r="Q4823" s="51"/>
      <c r="R4823" s="51"/>
      <c r="S4823" s="51"/>
      <c r="T4823" s="51"/>
      <c r="U4823" s="51"/>
      <c r="V4823" s="51"/>
      <c r="W4823" s="51"/>
      <c r="X4823" s="51"/>
      <c r="Y4823" s="51"/>
      <c r="Z4823" s="51"/>
      <c r="AA4823" s="51"/>
      <c r="AB4823" s="51">
        <v>8.85</v>
      </c>
      <c r="AC4823" s="51"/>
      <c r="AD4823" s="51"/>
      <c r="AE4823" s="51"/>
      <c r="AF4823" s="51"/>
      <c r="AG4823" s="51"/>
      <c r="AH4823" s="51">
        <v>8.85</v>
      </c>
      <c r="AI4823" s="51">
        <v>8.85</v>
      </c>
      <c r="AJ4823" s="51"/>
      <c r="AK4823" s="51"/>
      <c r="AL4823" s="51"/>
      <c r="AM4823" s="51"/>
      <c r="AN4823" s="51"/>
      <c r="AO4823" s="51"/>
      <c r="AP4823" s="51"/>
      <c r="AQ4823" s="51"/>
      <c r="AR4823" s="51"/>
      <c r="AS4823" s="51"/>
      <c r="AT4823" s="51"/>
      <c r="AU4823" s="51"/>
      <c r="AV4823" s="51"/>
      <c r="AW4823" s="51"/>
      <c r="AX4823" s="51"/>
      <c r="AY4823" s="51"/>
      <c r="AZ4823" s="51"/>
      <c r="BA4823" s="51"/>
      <c r="BB4823" s="51"/>
      <c r="BC4823" s="51"/>
      <c r="BD4823" s="51"/>
      <c r="BE4823" s="51"/>
      <c r="BF4823" s="51"/>
      <c r="BG4823" s="51"/>
      <c r="BH4823" s="51"/>
      <c r="BI4823" s="51"/>
      <c r="BJ4823" s="51"/>
      <c r="BK4823" s="51"/>
      <c r="BL4823" s="51"/>
      <c r="BM4823" s="51"/>
      <c r="BN4823" s="51"/>
      <c r="BO4823" s="51"/>
      <c r="BP4823" s="51"/>
      <c r="BQ4823" s="51"/>
      <c r="BR4823" s="51"/>
      <c r="BS4823" s="51"/>
      <c r="BT4823" s="51"/>
      <c r="BU4823" s="51"/>
      <c r="BV4823" s="51"/>
      <c r="BW4823" s="51"/>
      <c r="BX4823" s="51"/>
      <c r="BY4823" s="51"/>
    </row>
    <row r="4824" spans="1:77" x14ac:dyDescent="0.25">
      <c r="A4824" s="49" t="s">
        <v>958</v>
      </c>
      <c r="B4824" s="50">
        <v>42284</v>
      </c>
      <c r="C4824" s="51" t="s">
        <v>956</v>
      </c>
      <c r="D4824" s="51"/>
      <c r="E4824" s="51"/>
      <c r="F4824" s="51"/>
      <c r="G4824" s="51"/>
      <c r="H4824" s="51"/>
      <c r="I4824" s="51"/>
      <c r="J4824" s="51"/>
      <c r="K4824" s="51"/>
      <c r="L4824" s="51"/>
      <c r="M4824" s="51"/>
      <c r="N4824" s="51"/>
      <c r="O4824" s="51"/>
      <c r="P4824" s="51"/>
      <c r="Q4824" s="51"/>
      <c r="R4824" s="51"/>
      <c r="S4824" s="51"/>
      <c r="T4824" s="51"/>
      <c r="U4824" s="51"/>
      <c r="V4824" s="51"/>
      <c r="W4824" s="51"/>
      <c r="X4824" s="51"/>
      <c r="Y4824" s="51"/>
      <c r="Z4824" s="51"/>
      <c r="AA4824" s="51"/>
      <c r="AB4824" s="51">
        <v>2</v>
      </c>
      <c r="AC4824" s="51"/>
      <c r="AD4824" s="51"/>
      <c r="AE4824" s="51"/>
      <c r="AF4824" s="51"/>
      <c r="AG4824" s="51"/>
      <c r="AH4824" s="51">
        <v>0</v>
      </c>
      <c r="AI4824" s="51">
        <v>1</v>
      </c>
      <c r="AJ4824" s="51"/>
      <c r="AK4824" s="51"/>
      <c r="AL4824" s="51"/>
      <c r="AM4824" s="51"/>
      <c r="AN4824" s="51"/>
      <c r="AO4824" s="51"/>
      <c r="AP4824" s="51"/>
      <c r="AQ4824" s="51"/>
      <c r="AR4824" s="51"/>
      <c r="AS4824" s="51"/>
      <c r="AT4824" s="51"/>
      <c r="AU4824" s="51"/>
      <c r="AV4824" s="51"/>
      <c r="AW4824" s="51"/>
      <c r="AX4824" s="51"/>
      <c r="AY4824" s="51"/>
      <c r="AZ4824" s="51"/>
      <c r="BA4824" s="51"/>
      <c r="BB4824" s="51"/>
      <c r="BC4824" s="51"/>
      <c r="BD4824" s="51"/>
      <c r="BE4824" s="51"/>
      <c r="BF4824" s="51"/>
      <c r="BG4824" s="51"/>
      <c r="BH4824" s="51"/>
      <c r="BI4824" s="51"/>
      <c r="BJ4824" s="51"/>
      <c r="BK4824" s="51"/>
      <c r="BL4824" s="51"/>
      <c r="BM4824" s="51"/>
      <c r="BN4824" s="51"/>
      <c r="BO4824" s="51"/>
      <c r="BP4824" s="51"/>
      <c r="BQ4824" s="51"/>
      <c r="BR4824" s="51"/>
      <c r="BS4824" s="51"/>
      <c r="BT4824" s="51"/>
      <c r="BU4824" s="51"/>
      <c r="BV4824" s="51"/>
      <c r="BW4824" s="51"/>
      <c r="BX4824" s="51"/>
      <c r="BY4824" s="51"/>
    </row>
    <row r="4825" spans="1:77" x14ac:dyDescent="0.25">
      <c r="A4825" s="49" t="s">
        <v>958</v>
      </c>
      <c r="B4825" s="50">
        <v>42286</v>
      </c>
      <c r="C4825" s="51" t="s">
        <v>956</v>
      </c>
      <c r="D4825" s="51"/>
      <c r="E4825" s="51"/>
      <c r="F4825" s="51"/>
      <c r="G4825" s="51"/>
      <c r="H4825" s="51"/>
      <c r="I4825" s="51"/>
      <c r="J4825" s="51"/>
      <c r="K4825" s="51"/>
      <c r="L4825" s="51"/>
      <c r="M4825" s="51"/>
      <c r="N4825" s="51"/>
      <c r="O4825" s="51"/>
      <c r="P4825" s="51"/>
      <c r="Q4825" s="51"/>
      <c r="R4825" s="51"/>
      <c r="S4825" s="51"/>
      <c r="T4825" s="51"/>
      <c r="U4825" s="51"/>
      <c r="V4825" s="51"/>
      <c r="W4825" s="51"/>
      <c r="X4825" s="51"/>
      <c r="Y4825" s="51"/>
      <c r="Z4825" s="51"/>
      <c r="AA4825" s="51"/>
      <c r="AB4825" s="51"/>
      <c r="AC4825" s="51"/>
      <c r="AD4825" s="51">
        <v>0</v>
      </c>
      <c r="AE4825" s="51"/>
      <c r="AF4825" s="51"/>
      <c r="AG4825" s="51"/>
      <c r="AH4825" s="51"/>
      <c r="AI4825" s="51"/>
      <c r="AJ4825" s="51"/>
      <c r="AK4825" s="51"/>
      <c r="AL4825" s="51"/>
      <c r="AM4825" s="51"/>
      <c r="AN4825" s="51"/>
      <c r="AO4825" s="51"/>
      <c r="AP4825" s="51"/>
      <c r="AQ4825" s="51"/>
      <c r="AR4825" s="51"/>
      <c r="AS4825" s="51"/>
      <c r="AT4825" s="51"/>
      <c r="AU4825" s="51"/>
      <c r="AV4825" s="51"/>
      <c r="AW4825" s="51"/>
      <c r="AX4825" s="51"/>
      <c r="AY4825" s="51"/>
      <c r="AZ4825" s="51"/>
      <c r="BA4825" s="51"/>
      <c r="BB4825" s="51"/>
      <c r="BC4825" s="51"/>
      <c r="BD4825" s="51"/>
      <c r="BE4825" s="51"/>
      <c r="BF4825" s="51"/>
      <c r="BG4825" s="51"/>
      <c r="BH4825" s="51"/>
      <c r="BI4825" s="51"/>
      <c r="BJ4825" s="51"/>
      <c r="BK4825" s="51"/>
      <c r="BL4825" s="51"/>
      <c r="BM4825" s="51"/>
      <c r="BN4825" s="51"/>
      <c r="BO4825" s="51"/>
      <c r="BP4825" s="51"/>
      <c r="BQ4825" s="51"/>
      <c r="BR4825" s="51"/>
      <c r="BS4825" s="51"/>
      <c r="BT4825" s="51"/>
      <c r="BU4825" s="51"/>
      <c r="BV4825" s="51"/>
      <c r="BW4825" s="51"/>
      <c r="BX4825" s="51"/>
      <c r="BY4825" s="51"/>
    </row>
    <row r="4826" spans="1:77" x14ac:dyDescent="0.25">
      <c r="A4826" s="49" t="s">
        <v>958</v>
      </c>
      <c r="B4826" s="50">
        <v>42289</v>
      </c>
      <c r="C4826" s="51" t="s">
        <v>956</v>
      </c>
      <c r="D4826" s="51"/>
      <c r="E4826" s="51"/>
      <c r="F4826" s="51"/>
      <c r="G4826" s="51"/>
      <c r="H4826" s="51"/>
      <c r="I4826" s="51"/>
      <c r="J4826" s="51"/>
      <c r="K4826" s="51"/>
      <c r="L4826" s="51"/>
      <c r="M4826" s="51"/>
      <c r="N4826" s="51"/>
      <c r="O4826" s="51"/>
      <c r="P4826" s="51"/>
      <c r="Q4826" s="51"/>
      <c r="R4826" s="51"/>
      <c r="S4826" s="51"/>
      <c r="T4826" s="51"/>
      <c r="U4826" s="51"/>
      <c r="V4826" s="51"/>
      <c r="W4826" s="51"/>
      <c r="X4826" s="51"/>
      <c r="Y4826" s="51"/>
      <c r="Z4826" s="51"/>
      <c r="AA4826" s="51"/>
      <c r="AB4826" s="51">
        <v>3.2</v>
      </c>
      <c r="AC4826" s="51"/>
      <c r="AD4826" s="51">
        <v>2.1179952166348872E-3</v>
      </c>
      <c r="AE4826" s="51"/>
      <c r="AF4826" s="51"/>
      <c r="AG4826" s="51"/>
      <c r="AH4826" s="51">
        <v>0</v>
      </c>
      <c r="AI4826" s="51">
        <v>2</v>
      </c>
      <c r="AJ4826" s="51"/>
      <c r="AK4826" s="51"/>
      <c r="AL4826" s="51"/>
      <c r="AM4826" s="51"/>
      <c r="AN4826" s="51"/>
      <c r="AO4826" s="51"/>
      <c r="AP4826" s="51"/>
      <c r="AQ4826" s="51"/>
      <c r="AR4826" s="51"/>
      <c r="AS4826" s="51"/>
      <c r="AT4826" s="51"/>
      <c r="AU4826" s="51"/>
      <c r="AV4826" s="51"/>
      <c r="AW4826" s="51"/>
      <c r="AX4826" s="51"/>
      <c r="AY4826" s="51"/>
      <c r="AZ4826" s="51"/>
      <c r="BA4826" s="51"/>
      <c r="BB4826" s="51"/>
      <c r="BC4826" s="51"/>
      <c r="BD4826" s="51"/>
      <c r="BE4826" s="51"/>
      <c r="BF4826" s="51"/>
      <c r="BG4826" s="51"/>
      <c r="BH4826" s="51"/>
      <c r="BI4826" s="51"/>
      <c r="BJ4826" s="51"/>
      <c r="BK4826" s="51"/>
      <c r="BL4826" s="51"/>
      <c r="BM4826" s="51"/>
      <c r="BN4826" s="51"/>
      <c r="BO4826" s="51"/>
      <c r="BP4826" s="51"/>
      <c r="BQ4826" s="51"/>
      <c r="BR4826" s="51"/>
      <c r="BS4826" s="51"/>
      <c r="BT4826" s="51"/>
      <c r="BU4826" s="51"/>
      <c r="BV4826" s="51"/>
      <c r="BW4826" s="51"/>
      <c r="BX4826" s="51"/>
      <c r="BY4826" s="51"/>
    </row>
    <row r="4827" spans="1:77" x14ac:dyDescent="0.25">
      <c r="A4827" s="49" t="s">
        <v>958</v>
      </c>
      <c r="B4827" s="50">
        <v>42291</v>
      </c>
      <c r="C4827" s="51" t="s">
        <v>956</v>
      </c>
      <c r="D4827" s="51"/>
      <c r="E4827" s="51">
        <v>465.9009375</v>
      </c>
      <c r="F4827" s="51">
        <v>0.17257500000000001</v>
      </c>
      <c r="G4827" s="51">
        <v>0.23936875000000002</v>
      </c>
      <c r="H4827" s="51">
        <v>0.26466249999999997</v>
      </c>
      <c r="I4827" s="51">
        <v>0.23622500000000002</v>
      </c>
      <c r="J4827" s="51">
        <v>0.27512500000000001</v>
      </c>
      <c r="K4827" s="51">
        <v>0.34642500000000004</v>
      </c>
      <c r="L4827" s="51">
        <v>0.22459374999999998</v>
      </c>
      <c r="M4827" s="51"/>
      <c r="N4827" s="51"/>
      <c r="O4827" s="51"/>
      <c r="P4827" s="51"/>
      <c r="Q4827" s="51"/>
      <c r="R4827" s="51"/>
      <c r="S4827" s="51"/>
      <c r="T4827" s="51"/>
      <c r="U4827" s="51"/>
      <c r="V4827" s="51"/>
      <c r="W4827" s="51"/>
      <c r="X4827" s="51"/>
      <c r="Y4827" s="51"/>
      <c r="Z4827" s="51"/>
      <c r="AA4827" s="51"/>
      <c r="AB4827" s="51"/>
      <c r="AC4827" s="51"/>
      <c r="AD4827" s="51"/>
      <c r="AE4827" s="51"/>
      <c r="AF4827" s="51"/>
      <c r="AG4827" s="51"/>
      <c r="AH4827" s="51"/>
      <c r="AI4827" s="51"/>
      <c r="AJ4827" s="51"/>
      <c r="AK4827" s="51"/>
      <c r="AL4827" s="51"/>
      <c r="AM4827" s="51"/>
      <c r="AN4827" s="51"/>
      <c r="AO4827" s="51"/>
      <c r="AP4827" s="51"/>
      <c r="AQ4827" s="51"/>
      <c r="AR4827" s="51"/>
      <c r="AS4827" s="51"/>
      <c r="AT4827" s="51"/>
      <c r="AU4827" s="51"/>
      <c r="AV4827" s="51"/>
      <c r="AW4827" s="51"/>
      <c r="AX4827" s="51"/>
      <c r="AY4827" s="51"/>
      <c r="AZ4827" s="51"/>
      <c r="BA4827" s="51"/>
      <c r="BB4827" s="51"/>
      <c r="BC4827" s="51"/>
      <c r="BD4827" s="51"/>
      <c r="BE4827" s="51"/>
      <c r="BF4827" s="51"/>
      <c r="BG4827" s="51"/>
      <c r="BH4827" s="51"/>
      <c r="BI4827" s="51"/>
      <c r="BJ4827" s="51"/>
      <c r="BK4827" s="51"/>
      <c r="BL4827" s="51"/>
      <c r="BM4827" s="51"/>
      <c r="BN4827" s="51"/>
      <c r="BO4827" s="51"/>
      <c r="BP4827" s="51"/>
      <c r="BQ4827" s="51"/>
      <c r="BR4827" s="51"/>
      <c r="BS4827" s="51"/>
      <c r="BT4827" s="51"/>
      <c r="BU4827" s="51"/>
      <c r="BV4827" s="51"/>
      <c r="BW4827" s="51"/>
      <c r="BX4827" s="51"/>
      <c r="BY4827" s="51"/>
    </row>
    <row r="4828" spans="1:77" x14ac:dyDescent="0.25">
      <c r="A4828" s="49" t="s">
        <v>958</v>
      </c>
      <c r="B4828" s="50">
        <v>42292</v>
      </c>
      <c r="C4828" s="51" t="s">
        <v>956</v>
      </c>
      <c r="D4828" s="51"/>
      <c r="E4828" s="51">
        <v>465.2446875</v>
      </c>
      <c r="F4828" s="51">
        <v>0.168575</v>
      </c>
      <c r="G4828" s="51">
        <v>0.23821875000000003</v>
      </c>
      <c r="H4828" s="51">
        <v>0.26448749999999999</v>
      </c>
      <c r="I4828" s="51">
        <v>0.23647499999999999</v>
      </c>
      <c r="J4828" s="51">
        <v>0.27524375000000001</v>
      </c>
      <c r="K4828" s="51">
        <v>0.34649999999999997</v>
      </c>
      <c r="L4828" s="51">
        <v>0.22471249999999998</v>
      </c>
      <c r="M4828" s="51"/>
      <c r="N4828" s="51"/>
      <c r="O4828" s="51"/>
      <c r="P4828" s="51"/>
      <c r="Q4828" s="51"/>
      <c r="R4828" s="51"/>
      <c r="S4828" s="51"/>
      <c r="T4828" s="51"/>
      <c r="U4828" s="51"/>
      <c r="V4828" s="51"/>
      <c r="W4828" s="51"/>
      <c r="X4828" s="51"/>
      <c r="Y4828" s="51"/>
      <c r="Z4828" s="51"/>
      <c r="AA4828" s="51"/>
      <c r="AB4828" s="51"/>
      <c r="AC4828" s="51">
        <v>0.12341473042393591</v>
      </c>
      <c r="AD4828" s="51">
        <v>3.885397116920996E-2</v>
      </c>
      <c r="AE4828" s="51"/>
      <c r="AF4828" s="51"/>
      <c r="AG4828" s="51"/>
      <c r="AH4828" s="51"/>
      <c r="AI4828" s="51"/>
      <c r="AJ4828" s="51"/>
      <c r="AK4828" s="51"/>
      <c r="AL4828" s="51"/>
      <c r="AM4828" s="51"/>
      <c r="AN4828" s="51"/>
      <c r="AO4828" s="51"/>
      <c r="AP4828" s="51"/>
      <c r="AQ4828" s="51"/>
      <c r="AR4828" s="51"/>
      <c r="AS4828" s="51"/>
      <c r="AT4828" s="51"/>
      <c r="AU4828" s="51"/>
      <c r="AV4828" s="51"/>
      <c r="AW4828" s="51"/>
      <c r="AX4828" s="51"/>
      <c r="AY4828" s="51"/>
      <c r="AZ4828" s="51"/>
      <c r="BA4828" s="51"/>
      <c r="BB4828" s="51"/>
      <c r="BC4828" s="51"/>
      <c r="BD4828" s="51"/>
      <c r="BE4828" s="51"/>
      <c r="BF4828" s="51"/>
      <c r="BG4828" s="51"/>
      <c r="BH4828" s="51"/>
      <c r="BI4828" s="51"/>
      <c r="BJ4828" s="51"/>
      <c r="BK4828" s="51"/>
      <c r="BL4828" s="51"/>
      <c r="BM4828" s="51"/>
      <c r="BN4828" s="51"/>
      <c r="BO4828" s="51"/>
      <c r="BP4828" s="51"/>
      <c r="BQ4828" s="51"/>
      <c r="BR4828" s="51"/>
      <c r="BS4828" s="51"/>
      <c r="BT4828" s="51"/>
      <c r="BU4828" s="51"/>
      <c r="BV4828" s="51"/>
      <c r="BW4828" s="51"/>
      <c r="BX4828" s="51"/>
      <c r="BY4828" s="51"/>
    </row>
    <row r="4829" spans="1:77" x14ac:dyDescent="0.25">
      <c r="A4829" s="49" t="s">
        <v>958</v>
      </c>
      <c r="B4829" s="50">
        <v>42293</v>
      </c>
      <c r="C4829" s="51" t="s">
        <v>956</v>
      </c>
      <c r="D4829" s="51"/>
      <c r="E4829" s="51">
        <v>472.58062500000005</v>
      </c>
      <c r="F4829" s="51">
        <v>0.21406875000000003</v>
      </c>
      <c r="G4829" s="51">
        <v>0.23921875000000004</v>
      </c>
      <c r="H4829" s="51">
        <v>0.26497500000000002</v>
      </c>
      <c r="I4829" s="51">
        <v>0.23676875</v>
      </c>
      <c r="J4829" s="51">
        <v>0.2754625</v>
      </c>
      <c r="K4829" s="51">
        <v>0.34657499999999997</v>
      </c>
      <c r="L4829" s="51">
        <v>0.22484374999999998</v>
      </c>
      <c r="M4829" s="51"/>
      <c r="N4829" s="51"/>
      <c r="O4829" s="51"/>
      <c r="P4829" s="51"/>
      <c r="Q4829" s="51"/>
      <c r="R4829" s="51"/>
      <c r="S4829" s="51"/>
      <c r="T4829" s="51"/>
      <c r="U4829" s="51"/>
      <c r="V4829" s="51"/>
      <c r="W4829" s="51"/>
      <c r="X4829" s="51"/>
      <c r="Y4829" s="51"/>
      <c r="Z4829" s="51"/>
      <c r="AA4829" s="51"/>
      <c r="AB4829" s="51"/>
      <c r="AC4829" s="51"/>
      <c r="AD4829" s="51"/>
      <c r="AE4829" s="51"/>
      <c r="AF4829" s="51"/>
      <c r="AG4829" s="51"/>
      <c r="AH4829" s="51"/>
      <c r="AI4829" s="51"/>
      <c r="AJ4829" s="51"/>
      <c r="AK4829" s="51"/>
      <c r="AL4829" s="51"/>
      <c r="AM4829" s="51"/>
      <c r="AN4829" s="51"/>
      <c r="AO4829" s="51"/>
      <c r="AP4829" s="51"/>
      <c r="AQ4829" s="51"/>
      <c r="AR4829" s="51"/>
      <c r="AS4829" s="51"/>
      <c r="AT4829" s="51"/>
      <c r="AU4829" s="51"/>
      <c r="AV4829" s="51"/>
      <c r="AW4829" s="51"/>
      <c r="AX4829" s="51"/>
      <c r="AY4829" s="51"/>
      <c r="AZ4829" s="51"/>
      <c r="BA4829" s="51"/>
      <c r="BB4829" s="51"/>
      <c r="BC4829" s="51"/>
      <c r="BD4829" s="51"/>
      <c r="BE4829" s="51"/>
      <c r="BF4829" s="51"/>
      <c r="BG4829" s="51"/>
      <c r="BH4829" s="51"/>
      <c r="BI4829" s="51"/>
      <c r="BJ4829" s="51"/>
      <c r="BK4829" s="51"/>
      <c r="BL4829" s="51"/>
      <c r="BM4829" s="51"/>
      <c r="BN4829" s="51"/>
      <c r="BO4829" s="51"/>
      <c r="BP4829" s="51"/>
      <c r="BQ4829" s="51"/>
      <c r="BR4829" s="51"/>
      <c r="BS4829" s="51"/>
      <c r="BT4829" s="51"/>
      <c r="BU4829" s="51"/>
      <c r="BV4829" s="51"/>
      <c r="BW4829" s="51"/>
      <c r="BX4829" s="51"/>
      <c r="BY4829" s="51"/>
    </row>
    <row r="4830" spans="1:77" x14ac:dyDescent="0.25">
      <c r="A4830" s="49" t="s">
        <v>958</v>
      </c>
      <c r="B4830" s="50">
        <v>42294</v>
      </c>
      <c r="C4830" s="51" t="s">
        <v>956</v>
      </c>
      <c r="D4830" s="51"/>
      <c r="E4830" s="51">
        <v>472.57781250000005</v>
      </c>
      <c r="F4830" s="51">
        <v>0.20891874999999999</v>
      </c>
      <c r="G4830" s="51">
        <v>0.241175</v>
      </c>
      <c r="H4830" s="51">
        <v>0.26587500000000003</v>
      </c>
      <c r="I4830" s="51">
        <v>0.23716874999999998</v>
      </c>
      <c r="J4830" s="51">
        <v>0.27555000000000002</v>
      </c>
      <c r="K4830" s="51">
        <v>0.34673124999999999</v>
      </c>
      <c r="L4830" s="51">
        <v>0.22488750000000002</v>
      </c>
      <c r="M4830" s="51"/>
      <c r="N4830" s="51"/>
      <c r="O4830" s="51"/>
      <c r="P4830" s="51"/>
      <c r="Q4830" s="51"/>
      <c r="R4830" s="51"/>
      <c r="S4830" s="51"/>
      <c r="T4830" s="51"/>
      <c r="U4830" s="51"/>
      <c r="V4830" s="51"/>
      <c r="W4830" s="51"/>
      <c r="X4830" s="51"/>
      <c r="Y4830" s="51"/>
      <c r="Z4830" s="51"/>
      <c r="AA4830" s="51"/>
      <c r="AB4830" s="51"/>
      <c r="AC4830" s="51"/>
      <c r="AD4830" s="51"/>
      <c r="AE4830" s="51"/>
      <c r="AF4830" s="51"/>
      <c r="AG4830" s="51"/>
      <c r="AH4830" s="51"/>
      <c r="AI4830" s="51"/>
      <c r="AJ4830" s="51"/>
      <c r="AK4830" s="51"/>
      <c r="AL4830" s="51"/>
      <c r="AM4830" s="51"/>
      <c r="AN4830" s="51"/>
      <c r="AO4830" s="51"/>
      <c r="AP4830" s="51"/>
      <c r="AQ4830" s="51"/>
      <c r="AR4830" s="51"/>
      <c r="AS4830" s="51"/>
      <c r="AT4830" s="51"/>
      <c r="AU4830" s="51"/>
      <c r="AV4830" s="51"/>
      <c r="AW4830" s="51"/>
      <c r="AX4830" s="51"/>
      <c r="AY4830" s="51"/>
      <c r="AZ4830" s="51"/>
      <c r="BA4830" s="51"/>
      <c r="BB4830" s="51"/>
      <c r="BC4830" s="51"/>
      <c r="BD4830" s="51"/>
      <c r="BE4830" s="51"/>
      <c r="BF4830" s="51"/>
      <c r="BG4830" s="51"/>
      <c r="BH4830" s="51"/>
      <c r="BI4830" s="51"/>
      <c r="BJ4830" s="51"/>
      <c r="BK4830" s="51"/>
      <c r="BL4830" s="51"/>
      <c r="BM4830" s="51"/>
      <c r="BN4830" s="51"/>
      <c r="BO4830" s="51"/>
      <c r="BP4830" s="51"/>
      <c r="BQ4830" s="51"/>
      <c r="BR4830" s="51"/>
      <c r="BS4830" s="51"/>
      <c r="BT4830" s="51"/>
      <c r="BU4830" s="51"/>
      <c r="BV4830" s="51"/>
      <c r="BW4830" s="51"/>
      <c r="BX4830" s="51"/>
      <c r="BY4830" s="51"/>
    </row>
    <row r="4831" spans="1:77" x14ac:dyDescent="0.25">
      <c r="A4831" s="49" t="s">
        <v>958</v>
      </c>
      <c r="B4831" s="50">
        <v>42295</v>
      </c>
      <c r="C4831" s="51" t="s">
        <v>956</v>
      </c>
      <c r="D4831" s="51"/>
      <c r="E4831" s="51">
        <v>471.32156249999991</v>
      </c>
      <c r="F4831" s="51">
        <v>0.19831875000000002</v>
      </c>
      <c r="G4831" s="51">
        <v>0.24210000000000001</v>
      </c>
      <c r="H4831" s="51">
        <v>0.26615624999999998</v>
      </c>
      <c r="I4831" s="51">
        <v>0.23721875000000001</v>
      </c>
      <c r="J4831" s="51">
        <v>0.27573750000000002</v>
      </c>
      <c r="K4831" s="51">
        <v>0.34675</v>
      </c>
      <c r="L4831" s="51">
        <v>0.22500000000000001</v>
      </c>
      <c r="M4831" s="51"/>
      <c r="N4831" s="51"/>
      <c r="O4831" s="51"/>
      <c r="P4831" s="51"/>
      <c r="Q4831" s="51"/>
      <c r="R4831" s="51"/>
      <c r="S4831" s="51"/>
      <c r="T4831" s="51"/>
      <c r="U4831" s="51"/>
      <c r="V4831" s="51"/>
      <c r="W4831" s="51"/>
      <c r="X4831" s="51"/>
      <c r="Y4831" s="51"/>
      <c r="Z4831" s="51"/>
      <c r="AA4831" s="51"/>
      <c r="AB4831" s="51"/>
      <c r="AC4831" s="51"/>
      <c r="AD4831" s="51"/>
      <c r="AE4831" s="51"/>
      <c r="AF4831" s="51"/>
      <c r="AG4831" s="51"/>
      <c r="AH4831" s="51"/>
      <c r="AI4831" s="51"/>
      <c r="AJ4831" s="51"/>
      <c r="AK4831" s="51"/>
      <c r="AL4831" s="51"/>
      <c r="AM4831" s="51"/>
      <c r="AN4831" s="51"/>
      <c r="AO4831" s="51"/>
      <c r="AP4831" s="51"/>
      <c r="AQ4831" s="51"/>
      <c r="AR4831" s="51"/>
      <c r="AS4831" s="51"/>
      <c r="AT4831" s="51"/>
      <c r="AU4831" s="51"/>
      <c r="AV4831" s="51"/>
      <c r="AW4831" s="51"/>
      <c r="AX4831" s="51"/>
      <c r="AY4831" s="51"/>
      <c r="AZ4831" s="51"/>
      <c r="BA4831" s="51"/>
      <c r="BB4831" s="51"/>
      <c r="BC4831" s="51"/>
      <c r="BD4831" s="51"/>
      <c r="BE4831" s="51"/>
      <c r="BF4831" s="51"/>
      <c r="BG4831" s="51"/>
      <c r="BH4831" s="51"/>
      <c r="BI4831" s="51"/>
      <c r="BJ4831" s="51"/>
      <c r="BK4831" s="51"/>
      <c r="BL4831" s="51"/>
      <c r="BM4831" s="51"/>
      <c r="BN4831" s="51"/>
      <c r="BO4831" s="51"/>
      <c r="BP4831" s="51"/>
      <c r="BQ4831" s="51"/>
      <c r="BR4831" s="51"/>
      <c r="BS4831" s="51"/>
      <c r="BT4831" s="51"/>
      <c r="BU4831" s="51"/>
      <c r="BV4831" s="51"/>
      <c r="BW4831" s="51"/>
      <c r="BX4831" s="51"/>
      <c r="BY4831" s="51"/>
    </row>
    <row r="4832" spans="1:77" x14ac:dyDescent="0.25">
      <c r="A4832" s="49" t="s">
        <v>958</v>
      </c>
      <c r="B4832" s="50">
        <v>42296</v>
      </c>
      <c r="C4832" s="51" t="s">
        <v>956</v>
      </c>
      <c r="D4832" s="51"/>
      <c r="E4832" s="51">
        <v>470.33437499999997</v>
      </c>
      <c r="F4832" s="51">
        <v>0.19029375000000001</v>
      </c>
      <c r="G4832" s="51">
        <v>0.24195625000000001</v>
      </c>
      <c r="H4832" s="51">
        <v>0.26655624999999999</v>
      </c>
      <c r="I4832" s="51">
        <v>0.23731250000000001</v>
      </c>
      <c r="J4832" s="51">
        <v>0.27579375</v>
      </c>
      <c r="K4832" s="51">
        <v>0.34691875</v>
      </c>
      <c r="L4832" s="51">
        <v>0.225075</v>
      </c>
      <c r="M4832" s="51"/>
      <c r="N4832" s="51"/>
      <c r="O4832" s="51"/>
      <c r="P4832" s="51"/>
      <c r="Q4832" s="51"/>
      <c r="R4832" s="51"/>
      <c r="S4832" s="51"/>
      <c r="T4832" s="51"/>
      <c r="U4832" s="51"/>
      <c r="V4832" s="51"/>
      <c r="W4832" s="51"/>
      <c r="X4832" s="51"/>
      <c r="Y4832" s="51"/>
      <c r="Z4832" s="51"/>
      <c r="AA4832" s="51"/>
      <c r="AB4832" s="51"/>
      <c r="AC4832" s="51"/>
      <c r="AD4832" s="51"/>
      <c r="AE4832" s="51"/>
      <c r="AF4832" s="51"/>
      <c r="AG4832" s="51"/>
      <c r="AH4832" s="51"/>
      <c r="AI4832" s="51"/>
      <c r="AJ4832" s="51"/>
      <c r="AK4832" s="51"/>
      <c r="AL4832" s="51"/>
      <c r="AM4832" s="51"/>
      <c r="AN4832" s="51"/>
      <c r="AO4832" s="51"/>
      <c r="AP4832" s="51"/>
      <c r="AQ4832" s="51"/>
      <c r="AR4832" s="51"/>
      <c r="AS4832" s="51"/>
      <c r="AT4832" s="51"/>
      <c r="AU4832" s="51"/>
      <c r="AV4832" s="51"/>
      <c r="AW4832" s="51"/>
      <c r="AX4832" s="51"/>
      <c r="AY4832" s="51"/>
      <c r="AZ4832" s="51"/>
      <c r="BA4832" s="51"/>
      <c r="BB4832" s="51"/>
      <c r="BC4832" s="51"/>
      <c r="BD4832" s="51"/>
      <c r="BE4832" s="51"/>
      <c r="BF4832" s="51"/>
      <c r="BG4832" s="51"/>
      <c r="BH4832" s="51"/>
      <c r="BI4832" s="51"/>
      <c r="BJ4832" s="51"/>
      <c r="BK4832" s="51"/>
      <c r="BL4832" s="51"/>
      <c r="BM4832" s="51"/>
      <c r="BN4832" s="51"/>
      <c r="BO4832" s="51"/>
      <c r="BP4832" s="51"/>
      <c r="BQ4832" s="51"/>
      <c r="BR4832" s="51"/>
      <c r="BS4832" s="51"/>
      <c r="BT4832" s="51"/>
      <c r="BU4832" s="51"/>
      <c r="BV4832" s="51"/>
      <c r="BW4832" s="51"/>
      <c r="BX4832" s="51"/>
      <c r="BY4832" s="51"/>
    </row>
    <row r="4833" spans="1:77" x14ac:dyDescent="0.25">
      <c r="A4833" s="49" t="s">
        <v>958</v>
      </c>
      <c r="B4833" s="50">
        <v>42297</v>
      </c>
      <c r="C4833" s="51" t="s">
        <v>956</v>
      </c>
      <c r="D4833" s="51"/>
      <c r="E4833" s="51">
        <v>469.06124999999992</v>
      </c>
      <c r="F4833" s="51">
        <v>0.18219999999999997</v>
      </c>
      <c r="G4833" s="51">
        <v>0.24091250000000003</v>
      </c>
      <c r="H4833" s="51">
        <v>0.26651874999999997</v>
      </c>
      <c r="I4833" s="51">
        <v>0.237425</v>
      </c>
      <c r="J4833" s="51">
        <v>0.27586250000000001</v>
      </c>
      <c r="K4833" s="51">
        <v>0.34692499999999998</v>
      </c>
      <c r="L4833" s="51">
        <v>0.22525000000000001</v>
      </c>
      <c r="M4833" s="51"/>
      <c r="N4833" s="51"/>
      <c r="O4833" s="51"/>
      <c r="P4833" s="51"/>
      <c r="Q4833" s="51"/>
      <c r="R4833" s="51"/>
      <c r="S4833" s="51"/>
      <c r="T4833" s="51"/>
      <c r="U4833" s="51"/>
      <c r="V4833" s="51"/>
      <c r="W4833" s="51"/>
      <c r="X4833" s="51"/>
      <c r="Y4833" s="51"/>
      <c r="Z4833" s="51"/>
      <c r="AA4833" s="51"/>
      <c r="AB4833" s="51">
        <v>4.5</v>
      </c>
      <c r="AC4833" s="51">
        <v>0.18189283794986805</v>
      </c>
      <c r="AD4833" s="51">
        <v>7.599588185781854E-2</v>
      </c>
      <c r="AE4833" s="51"/>
      <c r="AF4833" s="51"/>
      <c r="AG4833" s="51"/>
      <c r="AH4833" s="51">
        <v>0</v>
      </c>
      <c r="AI4833" s="51">
        <v>3</v>
      </c>
      <c r="AJ4833" s="51"/>
      <c r="AK4833" s="51"/>
      <c r="AL4833" s="51"/>
      <c r="AM4833" s="51"/>
      <c r="AN4833" s="51"/>
      <c r="AO4833" s="51"/>
      <c r="AP4833" s="51"/>
      <c r="AQ4833" s="51"/>
      <c r="AR4833" s="51"/>
      <c r="AS4833" s="51"/>
      <c r="AT4833" s="51"/>
      <c r="AU4833" s="51"/>
      <c r="AV4833" s="51"/>
      <c r="AW4833" s="51"/>
      <c r="AX4833" s="51"/>
      <c r="AY4833" s="51"/>
      <c r="AZ4833" s="51"/>
      <c r="BA4833" s="51"/>
      <c r="BB4833" s="51"/>
      <c r="BC4833" s="51"/>
      <c r="BD4833" s="51"/>
      <c r="BE4833" s="51"/>
      <c r="BF4833" s="51"/>
      <c r="BG4833" s="51"/>
      <c r="BH4833" s="51"/>
      <c r="BI4833" s="51"/>
      <c r="BJ4833" s="51"/>
      <c r="BK4833" s="51"/>
      <c r="BL4833" s="51"/>
      <c r="BM4833" s="51"/>
      <c r="BN4833" s="51"/>
      <c r="BO4833" s="51"/>
      <c r="BP4833" s="51"/>
      <c r="BQ4833" s="51"/>
      <c r="BR4833" s="51"/>
      <c r="BS4833" s="51"/>
      <c r="BT4833" s="51"/>
      <c r="BU4833" s="51"/>
      <c r="BV4833" s="51"/>
      <c r="BW4833" s="51"/>
      <c r="BX4833" s="51"/>
      <c r="BY4833" s="51"/>
    </row>
    <row r="4834" spans="1:77" x14ac:dyDescent="0.25">
      <c r="A4834" s="49" t="s">
        <v>958</v>
      </c>
      <c r="B4834" s="50">
        <v>42298</v>
      </c>
      <c r="C4834" s="51" t="s">
        <v>956</v>
      </c>
      <c r="D4834" s="51"/>
      <c r="E4834" s="51">
        <v>467.52046874999996</v>
      </c>
      <c r="F4834" s="51">
        <v>0.17341562500000002</v>
      </c>
      <c r="G4834" s="51">
        <v>0.23877499999999999</v>
      </c>
      <c r="H4834" s="51">
        <v>0.26661250000000003</v>
      </c>
      <c r="I4834" s="51">
        <v>0.23769999999999997</v>
      </c>
      <c r="J4834" s="51">
        <v>0.27583750000000001</v>
      </c>
      <c r="K4834" s="51">
        <v>0.34691874999999994</v>
      </c>
      <c r="L4834" s="51">
        <v>0.22523749999999998</v>
      </c>
      <c r="M4834" s="51"/>
      <c r="N4834" s="51"/>
      <c r="O4834" s="51"/>
      <c r="P4834" s="51"/>
      <c r="Q4834" s="51"/>
      <c r="R4834" s="51"/>
      <c r="S4834" s="51"/>
      <c r="T4834" s="51"/>
      <c r="U4834" s="51"/>
      <c r="V4834" s="51"/>
      <c r="W4834" s="51"/>
      <c r="X4834" s="51"/>
      <c r="Y4834" s="51"/>
      <c r="Z4834" s="51"/>
      <c r="AA4834" s="51"/>
      <c r="AB4834" s="51"/>
      <c r="AC4834" s="51"/>
      <c r="AD4834" s="51"/>
      <c r="AE4834" s="51"/>
      <c r="AF4834" s="51"/>
      <c r="AG4834" s="51"/>
      <c r="AH4834" s="51"/>
      <c r="AI4834" s="51"/>
      <c r="AJ4834" s="51"/>
      <c r="AK4834" s="51"/>
      <c r="AL4834" s="51"/>
      <c r="AM4834" s="51"/>
      <c r="AN4834" s="51"/>
      <c r="AO4834" s="51"/>
      <c r="AP4834" s="51"/>
      <c r="AQ4834" s="51"/>
      <c r="AR4834" s="51"/>
      <c r="AS4834" s="51"/>
      <c r="AT4834" s="51"/>
      <c r="AU4834" s="51"/>
      <c r="AV4834" s="51"/>
      <c r="AW4834" s="51"/>
      <c r="AX4834" s="51"/>
      <c r="AY4834" s="51"/>
      <c r="AZ4834" s="51"/>
      <c r="BA4834" s="51"/>
      <c r="BB4834" s="51"/>
      <c r="BC4834" s="51"/>
      <c r="BD4834" s="51"/>
      <c r="BE4834" s="51"/>
      <c r="BF4834" s="51"/>
      <c r="BG4834" s="51"/>
      <c r="BH4834" s="51"/>
      <c r="BI4834" s="51"/>
      <c r="BJ4834" s="51"/>
      <c r="BK4834" s="51"/>
      <c r="BL4834" s="51"/>
      <c r="BM4834" s="51"/>
      <c r="BN4834" s="51"/>
      <c r="BO4834" s="51"/>
      <c r="BP4834" s="51"/>
      <c r="BQ4834" s="51"/>
      <c r="BR4834" s="51"/>
      <c r="BS4834" s="51"/>
      <c r="BT4834" s="51"/>
      <c r="BU4834" s="51"/>
      <c r="BV4834" s="51"/>
      <c r="BW4834" s="51"/>
      <c r="BX4834" s="51"/>
      <c r="BY4834" s="51"/>
    </row>
    <row r="4835" spans="1:77" x14ac:dyDescent="0.25">
      <c r="A4835" s="49" t="s">
        <v>958</v>
      </c>
      <c r="B4835" s="50">
        <v>42299</v>
      </c>
      <c r="C4835" s="51" t="s">
        <v>956</v>
      </c>
      <c r="D4835" s="51"/>
      <c r="E4835" s="51">
        <v>472.95421875</v>
      </c>
      <c r="F4835" s="51">
        <v>0.20665937500000001</v>
      </c>
      <c r="G4835" s="51">
        <v>0.23895625000000001</v>
      </c>
      <c r="H4835" s="51">
        <v>0.26719999999999999</v>
      </c>
      <c r="I4835" s="51">
        <v>0.23796250000000002</v>
      </c>
      <c r="J4835" s="51">
        <v>0.27609375000000003</v>
      </c>
      <c r="K4835" s="51">
        <v>0.34709374999999998</v>
      </c>
      <c r="L4835" s="51">
        <v>0.22535624999999998</v>
      </c>
      <c r="M4835" s="51"/>
      <c r="N4835" s="51"/>
      <c r="O4835" s="51"/>
      <c r="P4835" s="51"/>
      <c r="Q4835" s="51"/>
      <c r="R4835" s="51"/>
      <c r="S4835" s="51"/>
      <c r="T4835" s="51"/>
      <c r="U4835" s="51"/>
      <c r="V4835" s="51"/>
      <c r="W4835" s="51"/>
      <c r="X4835" s="51"/>
      <c r="Y4835" s="51"/>
      <c r="Z4835" s="51"/>
      <c r="AA4835" s="51"/>
      <c r="AB4835" s="51"/>
      <c r="AC4835" s="51"/>
      <c r="AD4835" s="51">
        <v>0.26701828855843251</v>
      </c>
      <c r="AE4835" s="51"/>
      <c r="AF4835" s="51"/>
      <c r="AG4835" s="51"/>
      <c r="AH4835" s="51"/>
      <c r="AI4835" s="51"/>
      <c r="AJ4835" s="51"/>
      <c r="AK4835" s="51"/>
      <c r="AL4835" s="51"/>
      <c r="AM4835" s="51"/>
      <c r="AN4835" s="51"/>
      <c r="AO4835" s="51"/>
      <c r="AP4835" s="51"/>
      <c r="AQ4835" s="51"/>
      <c r="AR4835" s="51"/>
      <c r="AS4835" s="51"/>
      <c r="AT4835" s="51"/>
      <c r="AU4835" s="51"/>
      <c r="AV4835" s="51"/>
      <c r="AW4835" s="51"/>
      <c r="AX4835" s="51"/>
      <c r="AY4835" s="51"/>
      <c r="AZ4835" s="51"/>
      <c r="BA4835" s="51"/>
      <c r="BB4835" s="51"/>
      <c r="BC4835" s="51"/>
      <c r="BD4835" s="51"/>
      <c r="BE4835" s="51"/>
      <c r="BF4835" s="51"/>
      <c r="BG4835" s="51"/>
      <c r="BH4835" s="51"/>
      <c r="BI4835" s="51"/>
      <c r="BJ4835" s="51"/>
      <c r="BK4835" s="51"/>
      <c r="BL4835" s="51"/>
      <c r="BM4835" s="51"/>
      <c r="BN4835" s="51"/>
      <c r="BO4835" s="51"/>
      <c r="BP4835" s="51"/>
      <c r="BQ4835" s="51"/>
      <c r="BR4835" s="51"/>
      <c r="BS4835" s="51"/>
      <c r="BT4835" s="51"/>
      <c r="BU4835" s="51"/>
      <c r="BV4835" s="51"/>
      <c r="BW4835" s="51"/>
      <c r="BX4835" s="51"/>
      <c r="BY4835" s="51"/>
    </row>
    <row r="4836" spans="1:77" x14ac:dyDescent="0.25">
      <c r="A4836" s="49" t="s">
        <v>958</v>
      </c>
      <c r="B4836" s="50">
        <v>42300</v>
      </c>
      <c r="C4836" s="51" t="s">
        <v>956</v>
      </c>
      <c r="D4836" s="51"/>
      <c r="E4836" s="51">
        <v>472.79624999999999</v>
      </c>
      <c r="F4836" s="51">
        <v>0.20319375000000001</v>
      </c>
      <c r="G4836" s="51">
        <v>0.24074375000000001</v>
      </c>
      <c r="H4836" s="51">
        <v>0.26707500000000001</v>
      </c>
      <c r="I4836" s="51">
        <v>0.23816875000000001</v>
      </c>
      <c r="J4836" s="51">
        <v>0.27614375000000002</v>
      </c>
      <c r="K4836" s="51">
        <v>0.34713125</v>
      </c>
      <c r="L4836" s="51">
        <v>0.22549999999999998</v>
      </c>
      <c r="M4836" s="51"/>
      <c r="N4836" s="51"/>
      <c r="O4836" s="51"/>
      <c r="P4836" s="51"/>
      <c r="Q4836" s="51"/>
      <c r="R4836" s="51"/>
      <c r="S4836" s="51"/>
      <c r="T4836" s="51"/>
      <c r="U4836" s="51"/>
      <c r="V4836" s="51"/>
      <c r="W4836" s="51"/>
      <c r="X4836" s="51"/>
      <c r="Y4836" s="51"/>
      <c r="Z4836" s="51"/>
      <c r="AA4836" s="51"/>
      <c r="AB4836" s="51"/>
      <c r="AC4836" s="51"/>
      <c r="AD4836" s="51"/>
      <c r="AE4836" s="51"/>
      <c r="AF4836" s="51"/>
      <c r="AG4836" s="51"/>
      <c r="AH4836" s="51"/>
      <c r="AI4836" s="51"/>
      <c r="AJ4836" s="51"/>
      <c r="AK4836" s="51"/>
      <c r="AL4836" s="51"/>
      <c r="AM4836" s="51"/>
      <c r="AN4836" s="51"/>
      <c r="AO4836" s="51"/>
      <c r="AP4836" s="51"/>
      <c r="AQ4836" s="51"/>
      <c r="AR4836" s="51"/>
      <c r="AS4836" s="51"/>
      <c r="AT4836" s="51"/>
      <c r="AU4836" s="51"/>
      <c r="AV4836" s="51"/>
      <c r="AW4836" s="51"/>
      <c r="AX4836" s="51"/>
      <c r="AY4836" s="51"/>
      <c r="AZ4836" s="51"/>
      <c r="BA4836" s="51"/>
      <c r="BB4836" s="51"/>
      <c r="BC4836" s="51"/>
      <c r="BD4836" s="51"/>
      <c r="BE4836" s="51"/>
      <c r="BF4836" s="51"/>
      <c r="BG4836" s="51"/>
      <c r="BH4836" s="51"/>
      <c r="BI4836" s="51"/>
      <c r="BJ4836" s="51"/>
      <c r="BK4836" s="51"/>
      <c r="BL4836" s="51"/>
      <c r="BM4836" s="51"/>
      <c r="BN4836" s="51"/>
      <c r="BO4836" s="51"/>
      <c r="BP4836" s="51"/>
      <c r="BQ4836" s="51"/>
      <c r="BR4836" s="51"/>
      <c r="BS4836" s="51"/>
      <c r="BT4836" s="51"/>
      <c r="BU4836" s="51"/>
      <c r="BV4836" s="51"/>
      <c r="BW4836" s="51"/>
      <c r="BX4836" s="51"/>
      <c r="BY4836" s="51"/>
    </row>
    <row r="4837" spans="1:77" x14ac:dyDescent="0.25">
      <c r="A4837" s="49" t="s">
        <v>958</v>
      </c>
      <c r="B4837" s="50">
        <v>42301</v>
      </c>
      <c r="C4837" s="51" t="s">
        <v>956</v>
      </c>
      <c r="D4837" s="51"/>
      <c r="E4837" s="51">
        <v>471.4917187499999</v>
      </c>
      <c r="F4837" s="51">
        <v>0.194659375</v>
      </c>
      <c r="G4837" s="51">
        <v>0.24063124999999999</v>
      </c>
      <c r="H4837" s="51">
        <v>0.26698749999999999</v>
      </c>
      <c r="I4837" s="51">
        <v>0.23815624999999999</v>
      </c>
      <c r="J4837" s="51">
        <v>0.27619375000000002</v>
      </c>
      <c r="K4837" s="51">
        <v>0.34713125</v>
      </c>
      <c r="L4837" s="51">
        <v>0.22552500000000003</v>
      </c>
      <c r="M4837" s="51"/>
      <c r="N4837" s="51"/>
      <c r="O4837" s="51"/>
      <c r="P4837" s="51"/>
      <c r="Q4837" s="51"/>
      <c r="R4837" s="51"/>
      <c r="S4837" s="51"/>
      <c r="T4837" s="51"/>
      <c r="U4837" s="51"/>
      <c r="V4837" s="51"/>
      <c r="W4837" s="51"/>
      <c r="X4837" s="51"/>
      <c r="Y4837" s="51"/>
      <c r="Z4837" s="51"/>
      <c r="AA4837" s="51"/>
      <c r="AB4837" s="51"/>
      <c r="AC4837" s="51"/>
      <c r="AD4837" s="51"/>
      <c r="AE4837" s="51"/>
      <c r="AF4837" s="51"/>
      <c r="AG4837" s="51"/>
      <c r="AH4837" s="51"/>
      <c r="AI4837" s="51"/>
      <c r="AJ4837" s="51"/>
      <c r="AK4837" s="51"/>
      <c r="AL4837" s="51"/>
      <c r="AM4837" s="51"/>
      <c r="AN4837" s="51"/>
      <c r="AO4837" s="51"/>
      <c r="AP4837" s="51"/>
      <c r="AQ4837" s="51"/>
      <c r="AR4837" s="51"/>
      <c r="AS4837" s="51"/>
      <c r="AT4837" s="51"/>
      <c r="AU4837" s="51"/>
      <c r="AV4837" s="51"/>
      <c r="AW4837" s="51"/>
      <c r="AX4837" s="51"/>
      <c r="AY4837" s="51"/>
      <c r="AZ4837" s="51"/>
      <c r="BA4837" s="51"/>
      <c r="BB4837" s="51"/>
      <c r="BC4837" s="51"/>
      <c r="BD4837" s="51"/>
      <c r="BE4837" s="51"/>
      <c r="BF4837" s="51"/>
      <c r="BG4837" s="51"/>
      <c r="BH4837" s="51"/>
      <c r="BI4837" s="51"/>
      <c r="BJ4837" s="51"/>
      <c r="BK4837" s="51"/>
      <c r="BL4837" s="51"/>
      <c r="BM4837" s="51"/>
      <c r="BN4837" s="51"/>
      <c r="BO4837" s="51"/>
      <c r="BP4837" s="51"/>
      <c r="BQ4837" s="51"/>
      <c r="BR4837" s="51"/>
      <c r="BS4837" s="51"/>
      <c r="BT4837" s="51"/>
      <c r="BU4837" s="51"/>
      <c r="BV4837" s="51"/>
      <c r="BW4837" s="51"/>
      <c r="BX4837" s="51"/>
      <c r="BY4837" s="51"/>
    </row>
    <row r="4838" spans="1:77" x14ac:dyDescent="0.25">
      <c r="A4838" s="49" t="s">
        <v>958</v>
      </c>
      <c r="B4838" s="50">
        <v>42302</v>
      </c>
      <c r="C4838" s="51" t="s">
        <v>956</v>
      </c>
      <c r="D4838" s="51"/>
      <c r="E4838" s="51">
        <v>470.30015624999999</v>
      </c>
      <c r="F4838" s="51">
        <v>0.18693437499999999</v>
      </c>
      <c r="G4838" s="51">
        <v>0.23964999999999997</v>
      </c>
      <c r="H4838" s="51">
        <v>0.26679375</v>
      </c>
      <c r="I4838" s="51">
        <v>0.23826875000000003</v>
      </c>
      <c r="J4838" s="51">
        <v>0.27632499999999999</v>
      </c>
      <c r="K4838" s="51">
        <v>0.34737499999999999</v>
      </c>
      <c r="L4838" s="51">
        <v>0.22561249999999999</v>
      </c>
      <c r="M4838" s="51"/>
      <c r="N4838" s="51"/>
      <c r="O4838" s="51"/>
      <c r="P4838" s="51"/>
      <c r="Q4838" s="51"/>
      <c r="R4838" s="51"/>
      <c r="S4838" s="51"/>
      <c r="T4838" s="51"/>
      <c r="U4838" s="51"/>
      <c r="V4838" s="51"/>
      <c r="W4838" s="51"/>
      <c r="X4838" s="51"/>
      <c r="Y4838" s="51"/>
      <c r="Z4838" s="51"/>
      <c r="AA4838" s="51"/>
      <c r="AB4838" s="51"/>
      <c r="AC4838" s="51"/>
      <c r="AD4838" s="51"/>
      <c r="AE4838" s="51"/>
      <c r="AF4838" s="51"/>
      <c r="AG4838" s="51"/>
      <c r="AH4838" s="51"/>
      <c r="AI4838" s="51"/>
      <c r="AJ4838" s="51"/>
      <c r="AK4838" s="51"/>
      <c r="AL4838" s="51"/>
      <c r="AM4838" s="51"/>
      <c r="AN4838" s="51"/>
      <c r="AO4838" s="51"/>
      <c r="AP4838" s="51"/>
      <c r="AQ4838" s="51"/>
      <c r="AR4838" s="51"/>
      <c r="AS4838" s="51"/>
      <c r="AT4838" s="51"/>
      <c r="AU4838" s="51"/>
      <c r="AV4838" s="51"/>
      <c r="AW4838" s="51"/>
      <c r="AX4838" s="51"/>
      <c r="AY4838" s="51"/>
      <c r="AZ4838" s="51"/>
      <c r="BA4838" s="51"/>
      <c r="BB4838" s="51"/>
      <c r="BC4838" s="51"/>
      <c r="BD4838" s="51"/>
      <c r="BE4838" s="51"/>
      <c r="BF4838" s="51"/>
      <c r="BG4838" s="51"/>
      <c r="BH4838" s="51"/>
      <c r="BI4838" s="51"/>
      <c r="BJ4838" s="51"/>
      <c r="BK4838" s="51"/>
      <c r="BL4838" s="51"/>
      <c r="BM4838" s="51"/>
      <c r="BN4838" s="51"/>
      <c r="BO4838" s="51"/>
      <c r="BP4838" s="51"/>
      <c r="BQ4838" s="51"/>
      <c r="BR4838" s="51"/>
      <c r="BS4838" s="51"/>
      <c r="BT4838" s="51"/>
      <c r="BU4838" s="51"/>
      <c r="BV4838" s="51"/>
      <c r="BW4838" s="51"/>
      <c r="BX4838" s="51"/>
      <c r="BY4838" s="51"/>
    </row>
    <row r="4839" spans="1:77" x14ac:dyDescent="0.25">
      <c r="A4839" s="49" t="s">
        <v>958</v>
      </c>
      <c r="B4839" s="50">
        <v>42303</v>
      </c>
      <c r="C4839" s="51" t="s">
        <v>956</v>
      </c>
      <c r="D4839" s="51"/>
      <c r="E4839" s="51">
        <v>468.44859374999999</v>
      </c>
      <c r="F4839" s="51">
        <v>0.177340625</v>
      </c>
      <c r="G4839" s="51">
        <v>0.23730000000000001</v>
      </c>
      <c r="H4839" s="51">
        <v>0.26648749999999999</v>
      </c>
      <c r="I4839" s="51">
        <v>0.23822499999999999</v>
      </c>
      <c r="J4839" s="51">
        <v>0.27640625000000002</v>
      </c>
      <c r="K4839" s="51">
        <v>0.34738125000000009</v>
      </c>
      <c r="L4839" s="51">
        <v>0.22567499999999999</v>
      </c>
      <c r="M4839" s="51"/>
      <c r="N4839" s="51"/>
      <c r="O4839" s="51"/>
      <c r="P4839" s="51"/>
      <c r="Q4839" s="51"/>
      <c r="R4839" s="51"/>
      <c r="S4839" s="51"/>
      <c r="T4839" s="51"/>
      <c r="U4839" s="51"/>
      <c r="V4839" s="51"/>
      <c r="W4839" s="51"/>
      <c r="X4839" s="51"/>
      <c r="Y4839" s="51"/>
      <c r="Z4839" s="51"/>
      <c r="AA4839" s="51"/>
      <c r="AB4839" s="51"/>
      <c r="AC4839" s="51"/>
      <c r="AD4839" s="51"/>
      <c r="AE4839" s="51"/>
      <c r="AF4839" s="51"/>
      <c r="AG4839" s="51"/>
      <c r="AH4839" s="51"/>
      <c r="AI4839" s="51"/>
      <c r="AJ4839" s="51"/>
      <c r="AK4839" s="51"/>
      <c r="AL4839" s="51"/>
      <c r="AM4839" s="51"/>
      <c r="AN4839" s="51"/>
      <c r="AO4839" s="51"/>
      <c r="AP4839" s="51"/>
      <c r="AQ4839" s="51"/>
      <c r="AR4839" s="51"/>
      <c r="AS4839" s="51"/>
      <c r="AT4839" s="51"/>
      <c r="AU4839" s="51"/>
      <c r="AV4839" s="51"/>
      <c r="AW4839" s="51"/>
      <c r="AX4839" s="51"/>
      <c r="AY4839" s="51"/>
      <c r="AZ4839" s="51"/>
      <c r="BA4839" s="51"/>
      <c r="BB4839" s="51"/>
      <c r="BC4839" s="51"/>
      <c r="BD4839" s="51"/>
      <c r="BE4839" s="51"/>
      <c r="BF4839" s="51"/>
      <c r="BG4839" s="51"/>
      <c r="BH4839" s="51"/>
      <c r="BI4839" s="51"/>
      <c r="BJ4839" s="51"/>
      <c r="BK4839" s="51"/>
      <c r="BL4839" s="51"/>
      <c r="BM4839" s="51"/>
      <c r="BN4839" s="51"/>
      <c r="BO4839" s="51"/>
      <c r="BP4839" s="51"/>
      <c r="BQ4839" s="51"/>
      <c r="BR4839" s="51"/>
      <c r="BS4839" s="51"/>
      <c r="BT4839" s="51"/>
      <c r="BU4839" s="51"/>
      <c r="BV4839" s="51"/>
      <c r="BW4839" s="51"/>
      <c r="BX4839" s="51"/>
      <c r="BY4839" s="51"/>
    </row>
    <row r="4840" spans="1:77" x14ac:dyDescent="0.25">
      <c r="A4840" s="49" t="s">
        <v>958</v>
      </c>
      <c r="B4840" s="50">
        <v>42304</v>
      </c>
      <c r="C4840" s="51" t="s">
        <v>956</v>
      </c>
      <c r="D4840" s="51"/>
      <c r="E4840" s="51">
        <v>467.35031250000003</v>
      </c>
      <c r="F4840" s="51">
        <v>0.17178750000000001</v>
      </c>
      <c r="G4840" s="51">
        <v>0.23541875000000001</v>
      </c>
      <c r="H4840" s="51">
        <v>0.26619375000000001</v>
      </c>
      <c r="I4840" s="51">
        <v>0.23851250000000002</v>
      </c>
      <c r="J4840" s="51">
        <v>0.27639374999999999</v>
      </c>
      <c r="K4840" s="51">
        <v>0.34734999999999999</v>
      </c>
      <c r="L4840" s="51">
        <v>0.22578124999999999</v>
      </c>
      <c r="M4840" s="51"/>
      <c r="N4840" s="51"/>
      <c r="O4840" s="51"/>
      <c r="P4840" s="51"/>
      <c r="Q4840" s="51"/>
      <c r="R4840" s="51"/>
      <c r="S4840" s="51"/>
      <c r="T4840" s="51"/>
      <c r="U4840" s="51"/>
      <c r="V4840" s="51"/>
      <c r="W4840" s="51"/>
      <c r="X4840" s="51"/>
      <c r="Y4840" s="51"/>
      <c r="Z4840" s="51"/>
      <c r="AA4840" s="51"/>
      <c r="AB4840" s="51"/>
      <c r="AC4840" s="51"/>
      <c r="AD4840" s="51">
        <v>0.26147711175001559</v>
      </c>
      <c r="AE4840" s="51"/>
      <c r="AF4840" s="51"/>
      <c r="AG4840" s="51"/>
      <c r="AH4840" s="51"/>
      <c r="AI4840" s="51"/>
      <c r="AJ4840" s="51"/>
      <c r="AK4840" s="51"/>
      <c r="AL4840" s="51"/>
      <c r="AM4840" s="51"/>
      <c r="AN4840" s="51"/>
      <c r="AO4840" s="51"/>
      <c r="AP4840" s="51"/>
      <c r="AQ4840" s="51"/>
      <c r="AR4840" s="51"/>
      <c r="AS4840" s="51"/>
      <c r="AT4840" s="51"/>
      <c r="AU4840" s="51"/>
      <c r="AV4840" s="51"/>
      <c r="AW4840" s="51"/>
      <c r="AX4840" s="51"/>
      <c r="AY4840" s="51"/>
      <c r="AZ4840" s="51"/>
      <c r="BA4840" s="51"/>
      <c r="BB4840" s="51"/>
      <c r="BC4840" s="51"/>
      <c r="BD4840" s="51"/>
      <c r="BE4840" s="51"/>
      <c r="BF4840" s="51"/>
      <c r="BG4840" s="51"/>
      <c r="BH4840" s="51"/>
      <c r="BI4840" s="51"/>
      <c r="BJ4840" s="51"/>
      <c r="BK4840" s="51"/>
      <c r="BL4840" s="51"/>
      <c r="BM4840" s="51"/>
      <c r="BN4840" s="51"/>
      <c r="BO4840" s="51"/>
      <c r="BP4840" s="51"/>
      <c r="BQ4840" s="51"/>
      <c r="BR4840" s="51"/>
      <c r="BS4840" s="51"/>
      <c r="BT4840" s="51"/>
      <c r="BU4840" s="51"/>
      <c r="BV4840" s="51"/>
      <c r="BW4840" s="51"/>
      <c r="BX4840" s="51"/>
      <c r="BY4840" s="51"/>
    </row>
    <row r="4841" spans="1:77" x14ac:dyDescent="0.25">
      <c r="A4841" s="49" t="s">
        <v>958</v>
      </c>
      <c r="B4841" s="50">
        <v>42305</v>
      </c>
      <c r="C4841" s="51" t="s">
        <v>956</v>
      </c>
      <c r="D4841" s="51"/>
      <c r="E4841" s="51">
        <v>466.56937500000004</v>
      </c>
      <c r="F4841" s="51">
        <v>0.1693625</v>
      </c>
      <c r="G4841" s="51">
        <v>0.23401249999999998</v>
      </c>
      <c r="H4841" s="51">
        <v>0.26529999999999998</v>
      </c>
      <c r="I4841" s="51">
        <v>0.23860624999999999</v>
      </c>
      <c r="J4841" s="51">
        <v>0.27646874999999999</v>
      </c>
      <c r="K4841" s="51">
        <v>0.34733750000000002</v>
      </c>
      <c r="L4841" s="51">
        <v>0.22583124999999998</v>
      </c>
      <c r="M4841" s="51"/>
      <c r="N4841" s="51"/>
      <c r="O4841" s="51"/>
      <c r="P4841" s="51"/>
      <c r="Q4841" s="51"/>
      <c r="R4841" s="51"/>
      <c r="S4841" s="51"/>
      <c r="T4841" s="51"/>
      <c r="U4841" s="51"/>
      <c r="V4841" s="51"/>
      <c r="W4841" s="51"/>
      <c r="X4841" s="51"/>
      <c r="Y4841" s="51"/>
      <c r="Z4841" s="51"/>
      <c r="AA4841" s="51"/>
      <c r="AB4841" s="51"/>
      <c r="AC4841" s="51"/>
      <c r="AD4841" s="51"/>
      <c r="AE4841" s="51"/>
      <c r="AF4841" s="51"/>
      <c r="AG4841" s="51"/>
      <c r="AH4841" s="51"/>
      <c r="AI4841" s="51"/>
      <c r="AJ4841" s="51"/>
      <c r="AK4841" s="51"/>
      <c r="AL4841" s="51"/>
      <c r="AM4841" s="51"/>
      <c r="AN4841" s="51"/>
      <c r="AO4841" s="51"/>
      <c r="AP4841" s="51"/>
      <c r="AQ4841" s="51"/>
      <c r="AR4841" s="51"/>
      <c r="AS4841" s="51"/>
      <c r="AT4841" s="51"/>
      <c r="AU4841" s="51"/>
      <c r="AV4841" s="51"/>
      <c r="AW4841" s="51"/>
      <c r="AX4841" s="51"/>
      <c r="AY4841" s="51"/>
      <c r="AZ4841" s="51"/>
      <c r="BA4841" s="51"/>
      <c r="BB4841" s="51"/>
      <c r="BC4841" s="51"/>
      <c r="BD4841" s="51"/>
      <c r="BE4841" s="51"/>
      <c r="BF4841" s="51"/>
      <c r="BG4841" s="51"/>
      <c r="BH4841" s="51"/>
      <c r="BI4841" s="51"/>
      <c r="BJ4841" s="51"/>
      <c r="BK4841" s="51"/>
      <c r="BL4841" s="51"/>
      <c r="BM4841" s="51"/>
      <c r="BN4841" s="51"/>
      <c r="BO4841" s="51"/>
      <c r="BP4841" s="51"/>
      <c r="BQ4841" s="51"/>
      <c r="BR4841" s="51"/>
      <c r="BS4841" s="51"/>
      <c r="BT4841" s="51"/>
      <c r="BU4841" s="51"/>
      <c r="BV4841" s="51"/>
      <c r="BW4841" s="51"/>
      <c r="BX4841" s="51"/>
      <c r="BY4841" s="51"/>
    </row>
    <row r="4842" spans="1:77" x14ac:dyDescent="0.25">
      <c r="A4842" s="49" t="s">
        <v>958</v>
      </c>
      <c r="B4842" s="50">
        <v>42306</v>
      </c>
      <c r="C4842" s="51" t="s">
        <v>956</v>
      </c>
      <c r="D4842" s="51"/>
      <c r="E4842" s="51">
        <v>495.93656249999998</v>
      </c>
      <c r="F4842" s="51">
        <v>0.27966250000000004</v>
      </c>
      <c r="G4842" s="51">
        <v>0.26940625000000001</v>
      </c>
      <c r="H4842" s="51">
        <v>0.29002499999999998</v>
      </c>
      <c r="I4842" s="51">
        <v>0.2386375</v>
      </c>
      <c r="J4842" s="51">
        <v>0.27652500000000002</v>
      </c>
      <c r="K4842" s="51">
        <v>0.3474875</v>
      </c>
      <c r="L4842" s="51">
        <v>0.22591249999999999</v>
      </c>
      <c r="M4842" s="51"/>
      <c r="N4842" s="51"/>
      <c r="O4842" s="51"/>
      <c r="P4842" s="51"/>
      <c r="Q4842" s="51">
        <v>2.6629250750000004</v>
      </c>
      <c r="R4842" s="51">
        <v>56.305499999999995</v>
      </c>
      <c r="S4842" s="51">
        <v>0</v>
      </c>
      <c r="T4842" s="51"/>
      <c r="U4842" s="51"/>
      <c r="V4842" s="51"/>
      <c r="W4842" s="51"/>
      <c r="X4842" s="51"/>
      <c r="Y4842" s="51"/>
      <c r="Z4842" s="51"/>
      <c r="AA4842" s="51">
        <v>0</v>
      </c>
      <c r="AB4842" s="51">
        <v>5.95</v>
      </c>
      <c r="AC4842" s="51"/>
      <c r="AD4842" s="51"/>
      <c r="AE4842" s="51"/>
      <c r="AF4842" s="51"/>
      <c r="AG4842" s="51">
        <v>0</v>
      </c>
      <c r="AH4842" s="51">
        <v>0</v>
      </c>
      <c r="AI4842" s="51">
        <v>4.8499999999999996</v>
      </c>
      <c r="AJ4842" s="51">
        <v>0.84250000000000003</v>
      </c>
      <c r="AK4842" s="51">
        <v>5.1637151626553981E-2</v>
      </c>
      <c r="AL4842" s="51">
        <v>2.2543876750000003</v>
      </c>
      <c r="AM4842" s="51">
        <v>43.658249999999995</v>
      </c>
      <c r="AN4842" s="51"/>
      <c r="AO4842" s="51"/>
      <c r="AP4842" s="51"/>
      <c r="AQ4842" s="51"/>
      <c r="AR4842" s="51"/>
      <c r="AS4842" s="51"/>
      <c r="AT4842" s="51"/>
      <c r="AU4842" s="51"/>
      <c r="AV4842" s="51"/>
      <c r="AW4842" s="51"/>
      <c r="AX4842" s="51"/>
      <c r="AY4842" s="51">
        <v>0</v>
      </c>
      <c r="AZ4842" s="51"/>
      <c r="BA4842" s="51">
        <v>3.2302468916167545E-2</v>
      </c>
      <c r="BB4842" s="51">
        <v>0.40853739999999999</v>
      </c>
      <c r="BC4842" s="51"/>
      <c r="BD4842" s="51">
        <v>12.64725</v>
      </c>
      <c r="BE4842" s="51"/>
      <c r="BF4842" s="51"/>
      <c r="BG4842" s="51"/>
      <c r="BH4842" s="51"/>
      <c r="BI4842" s="51"/>
      <c r="BJ4842" s="51"/>
      <c r="BK4842" s="51"/>
      <c r="BL4842" s="51"/>
      <c r="BM4842" s="51"/>
      <c r="BN4842" s="51"/>
      <c r="BO4842" s="51"/>
      <c r="BP4842" s="51"/>
      <c r="BQ4842" s="51"/>
      <c r="BR4842" s="51"/>
      <c r="BS4842" s="51"/>
      <c r="BT4842" s="51"/>
      <c r="BU4842" s="51"/>
      <c r="BV4842" s="51"/>
      <c r="BW4842" s="51"/>
      <c r="BX4842" s="51"/>
      <c r="BY4842" s="51"/>
    </row>
    <row r="4843" spans="1:77" x14ac:dyDescent="0.25">
      <c r="A4843" s="49" t="s">
        <v>958</v>
      </c>
      <c r="B4843" s="50">
        <v>42307</v>
      </c>
      <c r="C4843" s="51" t="s">
        <v>956</v>
      </c>
      <c r="D4843" s="51"/>
      <c r="E4843" s="51">
        <v>503.91468750000001</v>
      </c>
      <c r="F4843" s="51">
        <v>0.30518125000000002</v>
      </c>
      <c r="G4843" s="51">
        <v>0.2848</v>
      </c>
      <c r="H4843" s="51">
        <v>0.29618749999999999</v>
      </c>
      <c r="I4843" s="51">
        <v>0.23855625000000003</v>
      </c>
      <c r="J4843" s="51">
        <v>0.27654374999999998</v>
      </c>
      <c r="K4843" s="51">
        <v>0.34746250000000001</v>
      </c>
      <c r="L4843" s="51">
        <v>0.22597500000000001</v>
      </c>
      <c r="M4843" s="51"/>
      <c r="N4843" s="51"/>
      <c r="O4843" s="51"/>
      <c r="P4843" s="51"/>
      <c r="Q4843" s="51"/>
      <c r="R4843" s="51"/>
      <c r="S4843" s="51"/>
      <c r="T4843" s="51"/>
      <c r="U4843" s="51"/>
      <c r="V4843" s="51"/>
      <c r="W4843" s="51"/>
      <c r="X4843" s="51"/>
      <c r="Y4843" s="51"/>
      <c r="Z4843" s="51"/>
      <c r="AA4843" s="51"/>
      <c r="AB4843" s="51"/>
      <c r="AC4843" s="51">
        <v>0.30117269861368662</v>
      </c>
      <c r="AD4843" s="51">
        <v>0.53030770060563137</v>
      </c>
      <c r="AE4843" s="51"/>
      <c r="AF4843" s="51"/>
      <c r="AG4843" s="51"/>
      <c r="AH4843" s="51"/>
      <c r="AI4843" s="51"/>
      <c r="AJ4843" s="51"/>
      <c r="AK4843" s="51"/>
      <c r="AL4843" s="51"/>
      <c r="AM4843" s="51"/>
      <c r="AN4843" s="51"/>
      <c r="AO4843" s="51"/>
      <c r="AP4843" s="51"/>
      <c r="AQ4843" s="51"/>
      <c r="AR4843" s="51"/>
      <c r="AS4843" s="51"/>
      <c r="AT4843" s="51"/>
      <c r="AU4843" s="51"/>
      <c r="AV4843" s="51"/>
      <c r="AW4843" s="51"/>
      <c r="AX4843" s="51"/>
      <c r="AY4843" s="51"/>
      <c r="AZ4843" s="51"/>
      <c r="BA4843" s="51"/>
      <c r="BB4843" s="51"/>
      <c r="BC4843" s="51"/>
      <c r="BD4843" s="51"/>
      <c r="BE4843" s="51"/>
      <c r="BF4843" s="51"/>
      <c r="BG4843" s="51"/>
      <c r="BH4843" s="51"/>
      <c r="BI4843" s="51"/>
      <c r="BJ4843" s="51"/>
      <c r="BK4843" s="51"/>
      <c r="BL4843" s="51"/>
      <c r="BM4843" s="51"/>
      <c r="BN4843" s="51"/>
      <c r="BO4843" s="51"/>
      <c r="BP4843" s="51"/>
      <c r="BQ4843" s="51"/>
      <c r="BR4843" s="51"/>
      <c r="BS4843" s="51"/>
      <c r="BT4843" s="51"/>
      <c r="BU4843" s="51"/>
      <c r="BV4843" s="51"/>
      <c r="BW4843" s="51"/>
      <c r="BX4843" s="51"/>
      <c r="BY4843" s="51"/>
    </row>
    <row r="4844" spans="1:77" x14ac:dyDescent="0.25">
      <c r="A4844" s="49" t="s">
        <v>958</v>
      </c>
      <c r="B4844" s="50">
        <v>42308</v>
      </c>
      <c r="C4844" s="51" t="s">
        <v>956</v>
      </c>
      <c r="D4844" s="51"/>
      <c r="E4844" s="51">
        <v>501.81281250000006</v>
      </c>
      <c r="F4844" s="51">
        <v>0.28920625</v>
      </c>
      <c r="G4844" s="51">
        <v>0.28760000000000002</v>
      </c>
      <c r="H4844" s="51">
        <v>0.29591250000000002</v>
      </c>
      <c r="I4844" s="51">
        <v>0.23847499999999999</v>
      </c>
      <c r="J4844" s="51">
        <v>0.27647500000000003</v>
      </c>
      <c r="K4844" s="51">
        <v>0.34746874999999999</v>
      </c>
      <c r="L4844" s="51">
        <v>0.22597500000000001</v>
      </c>
      <c r="M4844" s="51"/>
      <c r="N4844" s="51"/>
      <c r="O4844" s="51"/>
      <c r="P4844" s="51"/>
      <c r="Q4844" s="51"/>
      <c r="R4844" s="51"/>
      <c r="S4844" s="51"/>
      <c r="T4844" s="51"/>
      <c r="U4844" s="51"/>
      <c r="V4844" s="51"/>
      <c r="W4844" s="51"/>
      <c r="X4844" s="51"/>
      <c r="Y4844" s="51"/>
      <c r="Z4844" s="51"/>
      <c r="AA4844" s="51"/>
      <c r="AB4844" s="51"/>
      <c r="AC4844" s="51"/>
      <c r="AD4844" s="51"/>
      <c r="AE4844" s="51"/>
      <c r="AF4844" s="51"/>
      <c r="AG4844" s="51"/>
      <c r="AH4844" s="51"/>
      <c r="AI4844" s="51"/>
      <c r="AJ4844" s="51"/>
      <c r="AK4844" s="51"/>
      <c r="AL4844" s="51"/>
      <c r="AM4844" s="51"/>
      <c r="AN4844" s="51"/>
      <c r="AO4844" s="51"/>
      <c r="AP4844" s="51"/>
      <c r="AQ4844" s="51"/>
      <c r="AR4844" s="51"/>
      <c r="AS4844" s="51"/>
      <c r="AT4844" s="51"/>
      <c r="AU4844" s="51"/>
      <c r="AV4844" s="51"/>
      <c r="AW4844" s="51"/>
      <c r="AX4844" s="51"/>
      <c r="AY4844" s="51"/>
      <c r="AZ4844" s="51"/>
      <c r="BA4844" s="51"/>
      <c r="BB4844" s="51"/>
      <c r="BC4844" s="51"/>
      <c r="BD4844" s="51"/>
      <c r="BE4844" s="51"/>
      <c r="BF4844" s="51"/>
      <c r="BG4844" s="51"/>
      <c r="BH4844" s="51"/>
      <c r="BI4844" s="51"/>
      <c r="BJ4844" s="51"/>
      <c r="BK4844" s="51"/>
      <c r="BL4844" s="51"/>
      <c r="BM4844" s="51"/>
      <c r="BN4844" s="51"/>
      <c r="BO4844" s="51"/>
      <c r="BP4844" s="51"/>
      <c r="BQ4844" s="51"/>
      <c r="BR4844" s="51"/>
      <c r="BS4844" s="51"/>
      <c r="BT4844" s="51"/>
      <c r="BU4844" s="51"/>
      <c r="BV4844" s="51"/>
      <c r="BW4844" s="51"/>
      <c r="BX4844" s="51"/>
      <c r="BY4844" s="51"/>
    </row>
    <row r="4845" spans="1:77" x14ac:dyDescent="0.25">
      <c r="A4845" s="49" t="s">
        <v>958</v>
      </c>
      <c r="B4845" s="50">
        <v>42309</v>
      </c>
      <c r="C4845" s="51" t="s">
        <v>956</v>
      </c>
      <c r="D4845" s="51"/>
      <c r="E4845" s="51">
        <v>498.36562500000002</v>
      </c>
      <c r="F4845" s="51">
        <v>0.27040624999999996</v>
      </c>
      <c r="G4845" s="51">
        <v>0.28498124999999996</v>
      </c>
      <c r="H4845" s="51">
        <v>0.29491875000000001</v>
      </c>
      <c r="I4845" s="51">
        <v>0.2386375</v>
      </c>
      <c r="J4845" s="51">
        <v>0.27645000000000003</v>
      </c>
      <c r="K4845" s="51">
        <v>0.34747499999999998</v>
      </c>
      <c r="L4845" s="51">
        <v>0.22604374999999999</v>
      </c>
      <c r="M4845" s="51"/>
      <c r="N4845" s="51"/>
      <c r="O4845" s="51"/>
      <c r="P4845" s="51"/>
      <c r="Q4845" s="51"/>
      <c r="R4845" s="51"/>
      <c r="S4845" s="51"/>
      <c r="T4845" s="51"/>
      <c r="U4845" s="51"/>
      <c r="V4845" s="51"/>
      <c r="W4845" s="51"/>
      <c r="X4845" s="51"/>
      <c r="Y4845" s="51"/>
      <c r="Z4845" s="51"/>
      <c r="AA4845" s="51"/>
      <c r="AB4845" s="51"/>
      <c r="AC4845" s="51"/>
      <c r="AD4845" s="51"/>
      <c r="AE4845" s="51"/>
      <c r="AF4845" s="51"/>
      <c r="AG4845" s="51"/>
      <c r="AH4845" s="51"/>
      <c r="AI4845" s="51"/>
      <c r="AJ4845" s="51"/>
      <c r="AK4845" s="51"/>
      <c r="AL4845" s="51"/>
      <c r="AM4845" s="51"/>
      <c r="AN4845" s="51"/>
      <c r="AO4845" s="51"/>
      <c r="AP4845" s="51"/>
      <c r="AQ4845" s="51"/>
      <c r="AR4845" s="51"/>
      <c r="AS4845" s="51"/>
      <c r="AT4845" s="51"/>
      <c r="AU4845" s="51"/>
      <c r="AV4845" s="51"/>
      <c r="AW4845" s="51"/>
      <c r="AX4845" s="51"/>
      <c r="AY4845" s="51"/>
      <c r="AZ4845" s="51"/>
      <c r="BA4845" s="51"/>
      <c r="BB4845" s="51"/>
      <c r="BC4845" s="51"/>
      <c r="BD4845" s="51"/>
      <c r="BE4845" s="51"/>
      <c r="BF4845" s="51"/>
      <c r="BG4845" s="51"/>
      <c r="BH4845" s="51"/>
      <c r="BI4845" s="51"/>
      <c r="BJ4845" s="51"/>
      <c r="BK4845" s="51"/>
      <c r="BL4845" s="51"/>
      <c r="BM4845" s="51"/>
      <c r="BN4845" s="51"/>
      <c r="BO4845" s="51"/>
      <c r="BP4845" s="51"/>
      <c r="BQ4845" s="51"/>
      <c r="BR4845" s="51"/>
      <c r="BS4845" s="51"/>
      <c r="BT4845" s="51"/>
      <c r="BU4845" s="51"/>
      <c r="BV4845" s="51"/>
      <c r="BW4845" s="51"/>
      <c r="BX4845" s="51"/>
      <c r="BY4845" s="51"/>
    </row>
    <row r="4846" spans="1:77" x14ac:dyDescent="0.25">
      <c r="A4846" s="49" t="s">
        <v>958</v>
      </c>
      <c r="B4846" s="50">
        <v>42310</v>
      </c>
      <c r="C4846" s="51" t="s">
        <v>956</v>
      </c>
      <c r="D4846" s="51"/>
      <c r="E4846" s="51">
        <v>497.08453125000005</v>
      </c>
      <c r="F4846" s="51">
        <v>0.26653437499999999</v>
      </c>
      <c r="G4846" s="51">
        <v>0.28088750000000001</v>
      </c>
      <c r="H4846" s="51">
        <v>0.29426874999999997</v>
      </c>
      <c r="I4846" s="51">
        <v>0.23886874999999996</v>
      </c>
      <c r="J4846" s="51">
        <v>0.27641874999999999</v>
      </c>
      <c r="K4846" s="51">
        <v>0.34750625000000002</v>
      </c>
      <c r="L4846" s="51">
        <v>0.22617499999999999</v>
      </c>
      <c r="M4846" s="51"/>
      <c r="N4846" s="51"/>
      <c r="O4846" s="51"/>
      <c r="P4846" s="51"/>
      <c r="Q4846" s="51"/>
      <c r="R4846" s="51"/>
      <c r="S4846" s="51"/>
      <c r="T4846" s="51"/>
      <c r="U4846" s="51"/>
      <c r="V4846" s="51"/>
      <c r="W4846" s="51"/>
      <c r="X4846" s="51"/>
      <c r="Y4846" s="51"/>
      <c r="Z4846" s="51"/>
      <c r="AA4846" s="51"/>
      <c r="AB4846" s="51"/>
      <c r="AC4846" s="51">
        <v>0.40319769754909518</v>
      </c>
      <c r="AD4846" s="51">
        <v>0.56365740235605899</v>
      </c>
      <c r="AE4846" s="51"/>
      <c r="AF4846" s="51"/>
      <c r="AG4846" s="51"/>
      <c r="AH4846" s="51"/>
      <c r="AI4846" s="51"/>
      <c r="AJ4846" s="51"/>
      <c r="AK4846" s="51"/>
      <c r="AL4846" s="51"/>
      <c r="AM4846" s="51"/>
      <c r="AN4846" s="51"/>
      <c r="AO4846" s="51"/>
      <c r="AP4846" s="51"/>
      <c r="AQ4846" s="51"/>
      <c r="AR4846" s="51"/>
      <c r="AS4846" s="51"/>
      <c r="AT4846" s="51"/>
      <c r="AU4846" s="51"/>
      <c r="AV4846" s="51"/>
      <c r="AW4846" s="51"/>
      <c r="AX4846" s="51"/>
      <c r="AY4846" s="51"/>
      <c r="AZ4846" s="51"/>
      <c r="BA4846" s="51"/>
      <c r="BB4846" s="51"/>
      <c r="BC4846" s="51"/>
      <c r="BD4846" s="51"/>
      <c r="BE4846" s="51"/>
      <c r="BF4846" s="51"/>
      <c r="BG4846" s="51"/>
      <c r="BH4846" s="51"/>
      <c r="BI4846" s="51"/>
      <c r="BJ4846" s="51"/>
      <c r="BK4846" s="51"/>
      <c r="BL4846" s="51"/>
      <c r="BM4846" s="51"/>
      <c r="BN4846" s="51"/>
      <c r="BO4846" s="51"/>
      <c r="BP4846" s="51"/>
      <c r="BQ4846" s="51"/>
      <c r="BR4846" s="51"/>
      <c r="BS4846" s="51"/>
      <c r="BT4846" s="51"/>
      <c r="BU4846" s="51"/>
      <c r="BV4846" s="51"/>
      <c r="BW4846" s="51"/>
      <c r="BX4846" s="51"/>
      <c r="BY4846" s="51"/>
    </row>
    <row r="4847" spans="1:77" x14ac:dyDescent="0.25">
      <c r="A4847" s="49" t="s">
        <v>958</v>
      </c>
      <c r="B4847" s="50">
        <v>42311</v>
      </c>
      <c r="C4847" s="51" t="s">
        <v>956</v>
      </c>
      <c r="D4847" s="51"/>
      <c r="E4847" s="51">
        <v>494.92359375000001</v>
      </c>
      <c r="F4847" s="51">
        <v>0.253690625</v>
      </c>
      <c r="G4847" s="51">
        <v>0.27883750000000002</v>
      </c>
      <c r="H4847" s="51">
        <v>0.29386250000000003</v>
      </c>
      <c r="I4847" s="51">
        <v>0.23930625</v>
      </c>
      <c r="J4847" s="51">
        <v>0.27657499999999996</v>
      </c>
      <c r="K4847" s="51">
        <v>0.34751874999999999</v>
      </c>
      <c r="L4847" s="51">
        <v>0.22621875</v>
      </c>
      <c r="M4847" s="51"/>
      <c r="N4847" s="51"/>
      <c r="O4847" s="51"/>
      <c r="P4847" s="51"/>
      <c r="Q4847" s="51"/>
      <c r="R4847" s="51"/>
      <c r="S4847" s="51"/>
      <c r="T4847" s="51"/>
      <c r="U4847" s="51"/>
      <c r="V4847" s="51"/>
      <c r="W4847" s="51"/>
      <c r="X4847" s="51"/>
      <c r="Y4847" s="51"/>
      <c r="Z4847" s="51"/>
      <c r="AA4847" s="51"/>
      <c r="AB4847" s="51"/>
      <c r="AC4847" s="51"/>
      <c r="AD4847" s="51"/>
      <c r="AE4847" s="51"/>
      <c r="AF4847" s="51"/>
      <c r="AG4847" s="51"/>
      <c r="AH4847" s="51"/>
      <c r="AI4847" s="51"/>
      <c r="AJ4847" s="51"/>
      <c r="AK4847" s="51"/>
      <c r="AL4847" s="51"/>
      <c r="AM4847" s="51"/>
      <c r="AN4847" s="51"/>
      <c r="AO4847" s="51"/>
      <c r="AP4847" s="51"/>
      <c r="AQ4847" s="51"/>
      <c r="AR4847" s="51"/>
      <c r="AS4847" s="51"/>
      <c r="AT4847" s="51"/>
      <c r="AU4847" s="51"/>
      <c r="AV4847" s="51"/>
      <c r="AW4847" s="51"/>
      <c r="AX4847" s="51"/>
      <c r="AY4847" s="51"/>
      <c r="AZ4847" s="51"/>
      <c r="BA4847" s="51"/>
      <c r="BB4847" s="51"/>
      <c r="BC4847" s="51"/>
      <c r="BD4847" s="51"/>
      <c r="BE4847" s="51"/>
      <c r="BF4847" s="51"/>
      <c r="BG4847" s="51"/>
      <c r="BH4847" s="51"/>
      <c r="BI4847" s="51"/>
      <c r="BJ4847" s="51"/>
      <c r="BK4847" s="51"/>
      <c r="BL4847" s="51"/>
      <c r="BM4847" s="51"/>
      <c r="BN4847" s="51"/>
      <c r="BO4847" s="51"/>
      <c r="BP4847" s="51"/>
      <c r="BQ4847" s="51"/>
      <c r="BR4847" s="51"/>
      <c r="BS4847" s="51"/>
      <c r="BT4847" s="51"/>
      <c r="BU4847" s="51"/>
      <c r="BV4847" s="51"/>
      <c r="BW4847" s="51"/>
      <c r="BX4847" s="51"/>
      <c r="BY4847" s="51"/>
    </row>
    <row r="4848" spans="1:77" x14ac:dyDescent="0.25">
      <c r="A4848" s="49" t="s">
        <v>958</v>
      </c>
      <c r="B4848" s="50">
        <v>42312</v>
      </c>
      <c r="C4848" s="51" t="s">
        <v>956</v>
      </c>
      <c r="D4848" s="51"/>
      <c r="E4848" s="51">
        <v>492.44203125000007</v>
      </c>
      <c r="F4848" s="51">
        <v>0.242628125</v>
      </c>
      <c r="G4848" s="51">
        <v>0.27569375000000002</v>
      </c>
      <c r="H4848" s="51">
        <v>0.29241875000000001</v>
      </c>
      <c r="I4848" s="51">
        <v>0.2394375</v>
      </c>
      <c r="J4848" s="51">
        <v>0.27660625</v>
      </c>
      <c r="K4848" s="51">
        <v>0.34763750000000004</v>
      </c>
      <c r="L4848" s="51">
        <v>0.22621249999999998</v>
      </c>
      <c r="M4848" s="51"/>
      <c r="N4848" s="51"/>
      <c r="O4848" s="51"/>
      <c r="P4848" s="51"/>
      <c r="Q4848" s="51"/>
      <c r="R4848" s="51"/>
      <c r="S4848" s="51"/>
      <c r="T4848" s="51"/>
      <c r="U4848" s="51"/>
      <c r="V4848" s="51"/>
      <c r="W4848" s="51"/>
      <c r="X4848" s="51"/>
      <c r="Y4848" s="51"/>
      <c r="Z4848" s="51"/>
      <c r="AA4848" s="51"/>
      <c r="AB4848" s="51"/>
      <c r="AC4848" s="51"/>
      <c r="AD4848" s="51"/>
      <c r="AE4848" s="51"/>
      <c r="AF4848" s="51"/>
      <c r="AG4848" s="51"/>
      <c r="AH4848" s="51"/>
      <c r="AI4848" s="51"/>
      <c r="AJ4848" s="51"/>
      <c r="AK4848" s="51"/>
      <c r="AL4848" s="51"/>
      <c r="AM4848" s="51"/>
      <c r="AN4848" s="51"/>
      <c r="AO4848" s="51"/>
      <c r="AP4848" s="51"/>
      <c r="AQ4848" s="51"/>
      <c r="AR4848" s="51"/>
      <c r="AS4848" s="51"/>
      <c r="AT4848" s="51"/>
      <c r="AU4848" s="51"/>
      <c r="AV4848" s="51"/>
      <c r="AW4848" s="51"/>
      <c r="AX4848" s="51"/>
      <c r="AY4848" s="51"/>
      <c r="AZ4848" s="51"/>
      <c r="BA4848" s="51"/>
      <c r="BB4848" s="51"/>
      <c r="BC4848" s="51"/>
      <c r="BD4848" s="51"/>
      <c r="BE4848" s="51"/>
      <c r="BF4848" s="51"/>
      <c r="BG4848" s="51"/>
      <c r="BH4848" s="51"/>
      <c r="BI4848" s="51"/>
      <c r="BJ4848" s="51"/>
      <c r="BK4848" s="51"/>
      <c r="BL4848" s="51"/>
      <c r="BM4848" s="51"/>
      <c r="BN4848" s="51"/>
      <c r="BO4848" s="51"/>
      <c r="BP4848" s="51"/>
      <c r="BQ4848" s="51"/>
      <c r="BR4848" s="51"/>
      <c r="BS4848" s="51"/>
      <c r="BT4848" s="51"/>
      <c r="BU4848" s="51"/>
      <c r="BV4848" s="51"/>
      <c r="BW4848" s="51"/>
      <c r="BX4848" s="51"/>
      <c r="BY4848" s="51"/>
    </row>
    <row r="4849" spans="1:77" x14ac:dyDescent="0.25">
      <c r="A4849" s="49" t="s">
        <v>958</v>
      </c>
      <c r="B4849" s="50">
        <v>42313</v>
      </c>
      <c r="C4849" s="51" t="s">
        <v>956</v>
      </c>
      <c r="D4849" s="51"/>
      <c r="E4849" s="51">
        <v>488.73140625000002</v>
      </c>
      <c r="F4849" s="51">
        <v>0.228159375</v>
      </c>
      <c r="G4849" s="51">
        <v>0.2697</v>
      </c>
      <c r="H4849" s="51">
        <v>0.29016249999999999</v>
      </c>
      <c r="I4849" s="51">
        <v>0.2394375</v>
      </c>
      <c r="J4849" s="51">
        <v>0.276675</v>
      </c>
      <c r="K4849" s="51">
        <v>0.34760625000000001</v>
      </c>
      <c r="L4849" s="51">
        <v>0.22629375000000002</v>
      </c>
      <c r="M4849" s="51"/>
      <c r="N4849" s="51"/>
      <c r="O4849" s="51"/>
      <c r="P4849" s="51"/>
      <c r="Q4849" s="51"/>
      <c r="R4849" s="51"/>
      <c r="S4849" s="51"/>
      <c r="T4849" s="51"/>
      <c r="U4849" s="51"/>
      <c r="V4849" s="51"/>
      <c r="W4849" s="51"/>
      <c r="X4849" s="51"/>
      <c r="Y4849" s="51"/>
      <c r="Z4849" s="51"/>
      <c r="AA4849" s="51"/>
      <c r="AB4849" s="51"/>
      <c r="AC4849" s="51"/>
      <c r="AD4849" s="51">
        <v>0.54159733626506557</v>
      </c>
      <c r="AE4849" s="51"/>
      <c r="AF4849" s="51"/>
      <c r="AG4849" s="51"/>
      <c r="AH4849" s="51"/>
      <c r="AI4849" s="51"/>
      <c r="AJ4849" s="51"/>
      <c r="AK4849" s="51"/>
      <c r="AL4849" s="51"/>
      <c r="AM4849" s="51"/>
      <c r="AN4849" s="51"/>
      <c r="AO4849" s="51"/>
      <c r="AP4849" s="51"/>
      <c r="AQ4849" s="51"/>
      <c r="AR4849" s="51"/>
      <c r="AS4849" s="51"/>
      <c r="AT4849" s="51"/>
      <c r="AU4849" s="51"/>
      <c r="AV4849" s="51"/>
      <c r="AW4849" s="51"/>
      <c r="AX4849" s="51"/>
      <c r="AY4849" s="51"/>
      <c r="AZ4849" s="51"/>
      <c r="BA4849" s="51"/>
      <c r="BB4849" s="51"/>
      <c r="BC4849" s="51"/>
      <c r="BD4849" s="51"/>
      <c r="BE4849" s="51"/>
      <c r="BF4849" s="51"/>
      <c r="BG4849" s="51"/>
      <c r="BH4849" s="51"/>
      <c r="BI4849" s="51"/>
      <c r="BJ4849" s="51"/>
      <c r="BK4849" s="51"/>
      <c r="BL4849" s="51"/>
      <c r="BM4849" s="51"/>
      <c r="BN4849" s="51"/>
      <c r="BO4849" s="51"/>
      <c r="BP4849" s="51"/>
      <c r="BQ4849" s="51"/>
      <c r="BR4849" s="51"/>
      <c r="BS4849" s="51"/>
      <c r="BT4849" s="51"/>
      <c r="BU4849" s="51"/>
      <c r="BV4849" s="51"/>
      <c r="BW4849" s="51"/>
      <c r="BX4849" s="51"/>
      <c r="BY4849" s="51"/>
    </row>
    <row r="4850" spans="1:77" x14ac:dyDescent="0.25">
      <c r="A4850" s="49" t="s">
        <v>958</v>
      </c>
      <c r="B4850" s="50">
        <v>42314</v>
      </c>
      <c r="C4850" s="51" t="s">
        <v>956</v>
      </c>
      <c r="D4850" s="51"/>
      <c r="E4850" s="51">
        <v>492.32953124999995</v>
      </c>
      <c r="F4850" s="51">
        <v>0.25504687500000001</v>
      </c>
      <c r="G4850" s="51">
        <v>0.26903749999999998</v>
      </c>
      <c r="H4850" s="51">
        <v>0.28905000000000003</v>
      </c>
      <c r="I4850" s="51">
        <v>0.23951875000000003</v>
      </c>
      <c r="J4850" s="51">
        <v>0.27652499999999997</v>
      </c>
      <c r="K4850" s="51">
        <v>0.34761249999999999</v>
      </c>
      <c r="L4850" s="51">
        <v>0.22635</v>
      </c>
      <c r="M4850" s="51"/>
      <c r="N4850" s="51"/>
      <c r="O4850" s="51"/>
      <c r="P4850" s="51"/>
      <c r="Q4850" s="51"/>
      <c r="R4850" s="51"/>
      <c r="S4850" s="51"/>
      <c r="T4850" s="51"/>
      <c r="U4850" s="51"/>
      <c r="V4850" s="51"/>
      <c r="W4850" s="51"/>
      <c r="X4850" s="51"/>
      <c r="Y4850" s="51"/>
      <c r="Z4850" s="51"/>
      <c r="AA4850" s="51"/>
      <c r="AB4850" s="51"/>
      <c r="AC4850" s="51"/>
      <c r="AD4850" s="51"/>
      <c r="AE4850" s="51"/>
      <c r="AF4850" s="51"/>
      <c r="AG4850" s="51"/>
      <c r="AH4850" s="51"/>
      <c r="AI4850" s="51"/>
      <c r="AJ4850" s="51"/>
      <c r="AK4850" s="51"/>
      <c r="AL4850" s="51"/>
      <c r="AM4850" s="51"/>
      <c r="AN4850" s="51"/>
      <c r="AO4850" s="51"/>
      <c r="AP4850" s="51"/>
      <c r="AQ4850" s="51"/>
      <c r="AR4850" s="51"/>
      <c r="AS4850" s="51"/>
      <c r="AT4850" s="51"/>
      <c r="AU4850" s="51"/>
      <c r="AV4850" s="51"/>
      <c r="AW4850" s="51"/>
      <c r="AX4850" s="51"/>
      <c r="AY4850" s="51"/>
      <c r="AZ4850" s="51"/>
      <c r="BA4850" s="51"/>
      <c r="BB4850" s="51"/>
      <c r="BC4850" s="51"/>
      <c r="BD4850" s="51"/>
      <c r="BE4850" s="51"/>
      <c r="BF4850" s="51"/>
      <c r="BG4850" s="51"/>
      <c r="BH4850" s="51"/>
      <c r="BI4850" s="51"/>
      <c r="BJ4850" s="51"/>
      <c r="BK4850" s="51"/>
      <c r="BL4850" s="51"/>
      <c r="BM4850" s="51"/>
      <c r="BN4850" s="51"/>
      <c r="BO4850" s="51"/>
      <c r="BP4850" s="51"/>
      <c r="BQ4850" s="51"/>
      <c r="BR4850" s="51"/>
      <c r="BS4850" s="51"/>
      <c r="BT4850" s="51"/>
      <c r="BU4850" s="51"/>
      <c r="BV4850" s="51"/>
      <c r="BW4850" s="51"/>
      <c r="BX4850" s="51"/>
      <c r="BY4850" s="51"/>
    </row>
    <row r="4851" spans="1:77" x14ac:dyDescent="0.25">
      <c r="A4851" s="49" t="s">
        <v>958</v>
      </c>
      <c r="B4851" s="50">
        <v>42315</v>
      </c>
      <c r="C4851" s="51" t="s">
        <v>956</v>
      </c>
      <c r="D4851" s="51"/>
      <c r="E4851" s="51">
        <v>489.9346875</v>
      </c>
      <c r="F4851" s="51">
        <v>0.24098750000000002</v>
      </c>
      <c r="G4851" s="51">
        <v>0.26769375000000001</v>
      </c>
      <c r="H4851" s="51">
        <v>0.28865000000000002</v>
      </c>
      <c r="I4851" s="51">
        <v>0.23973125000000001</v>
      </c>
      <c r="J4851" s="51">
        <v>0.27644374999999999</v>
      </c>
      <c r="K4851" s="51">
        <v>0.34761250000000005</v>
      </c>
      <c r="L4851" s="51">
        <v>0.22633750000000002</v>
      </c>
      <c r="M4851" s="51"/>
      <c r="N4851" s="51"/>
      <c r="O4851" s="51"/>
      <c r="P4851" s="51"/>
      <c r="Q4851" s="51"/>
      <c r="R4851" s="51"/>
      <c r="S4851" s="51"/>
      <c r="T4851" s="51"/>
      <c r="U4851" s="51"/>
      <c r="V4851" s="51"/>
      <c r="W4851" s="51"/>
      <c r="X4851" s="51"/>
      <c r="Y4851" s="51"/>
      <c r="Z4851" s="51"/>
      <c r="AA4851" s="51"/>
      <c r="AB4851" s="51"/>
      <c r="AC4851" s="51"/>
      <c r="AD4851" s="51"/>
      <c r="AE4851" s="51"/>
      <c r="AF4851" s="51"/>
      <c r="AG4851" s="51"/>
      <c r="AH4851" s="51"/>
      <c r="AI4851" s="51"/>
      <c r="AJ4851" s="51"/>
      <c r="AK4851" s="51"/>
      <c r="AL4851" s="51"/>
      <c r="AM4851" s="51"/>
      <c r="AN4851" s="51"/>
      <c r="AO4851" s="51"/>
      <c r="AP4851" s="51"/>
      <c r="AQ4851" s="51"/>
      <c r="AR4851" s="51"/>
      <c r="AS4851" s="51"/>
      <c r="AT4851" s="51"/>
      <c r="AU4851" s="51"/>
      <c r="AV4851" s="51"/>
      <c r="AW4851" s="51"/>
      <c r="AX4851" s="51"/>
      <c r="AY4851" s="51"/>
      <c r="AZ4851" s="51"/>
      <c r="BA4851" s="51"/>
      <c r="BB4851" s="51"/>
      <c r="BC4851" s="51"/>
      <c r="BD4851" s="51"/>
      <c r="BE4851" s="51"/>
      <c r="BF4851" s="51"/>
      <c r="BG4851" s="51"/>
      <c r="BH4851" s="51"/>
      <c r="BI4851" s="51"/>
      <c r="BJ4851" s="51"/>
      <c r="BK4851" s="51"/>
      <c r="BL4851" s="51"/>
      <c r="BM4851" s="51"/>
      <c r="BN4851" s="51"/>
      <c r="BO4851" s="51"/>
      <c r="BP4851" s="51"/>
      <c r="BQ4851" s="51"/>
      <c r="BR4851" s="51"/>
      <c r="BS4851" s="51"/>
      <c r="BT4851" s="51"/>
      <c r="BU4851" s="51"/>
      <c r="BV4851" s="51"/>
      <c r="BW4851" s="51"/>
      <c r="BX4851" s="51"/>
      <c r="BY4851" s="51"/>
    </row>
    <row r="4852" spans="1:77" x14ac:dyDescent="0.25">
      <c r="A4852" s="49" t="s">
        <v>958</v>
      </c>
      <c r="B4852" s="50">
        <v>42316</v>
      </c>
      <c r="C4852" s="51" t="s">
        <v>956</v>
      </c>
      <c r="D4852" s="51"/>
      <c r="E4852" s="51">
        <v>488.00859375000005</v>
      </c>
      <c r="F4852" s="51">
        <v>0.230896875</v>
      </c>
      <c r="G4852" s="51">
        <v>0.26530624999999997</v>
      </c>
      <c r="H4852" s="51">
        <v>0.28803124999999996</v>
      </c>
      <c r="I4852" s="51">
        <v>0.24003124999999997</v>
      </c>
      <c r="J4852" s="51">
        <v>0.27656875000000003</v>
      </c>
      <c r="K4852" s="51">
        <v>0.34760000000000002</v>
      </c>
      <c r="L4852" s="51">
        <v>0.22636249999999999</v>
      </c>
      <c r="M4852" s="51"/>
      <c r="N4852" s="51"/>
      <c r="O4852" s="51"/>
      <c r="P4852" s="51"/>
      <c r="Q4852" s="51"/>
      <c r="R4852" s="51"/>
      <c r="S4852" s="51"/>
      <c r="T4852" s="51"/>
      <c r="U4852" s="51"/>
      <c r="V4852" s="51"/>
      <c r="W4852" s="51"/>
      <c r="X4852" s="51"/>
      <c r="Y4852" s="51"/>
      <c r="Z4852" s="51"/>
      <c r="AA4852" s="51"/>
      <c r="AB4852" s="51"/>
      <c r="AC4852" s="51"/>
      <c r="AD4852" s="51"/>
      <c r="AE4852" s="51"/>
      <c r="AF4852" s="51"/>
      <c r="AG4852" s="51"/>
      <c r="AH4852" s="51"/>
      <c r="AI4852" s="51"/>
      <c r="AJ4852" s="51"/>
      <c r="AK4852" s="51"/>
      <c r="AL4852" s="51"/>
      <c r="AM4852" s="51"/>
      <c r="AN4852" s="51"/>
      <c r="AO4852" s="51"/>
      <c r="AP4852" s="51"/>
      <c r="AQ4852" s="51"/>
      <c r="AR4852" s="51"/>
      <c r="AS4852" s="51"/>
      <c r="AT4852" s="51"/>
      <c r="AU4852" s="51"/>
      <c r="AV4852" s="51"/>
      <c r="AW4852" s="51"/>
      <c r="AX4852" s="51"/>
      <c r="AY4852" s="51"/>
      <c r="AZ4852" s="51"/>
      <c r="BA4852" s="51"/>
      <c r="BB4852" s="51"/>
      <c r="BC4852" s="51"/>
      <c r="BD4852" s="51"/>
      <c r="BE4852" s="51"/>
      <c r="BF4852" s="51"/>
      <c r="BG4852" s="51"/>
      <c r="BH4852" s="51"/>
      <c r="BI4852" s="51"/>
      <c r="BJ4852" s="51"/>
      <c r="BK4852" s="51"/>
      <c r="BL4852" s="51"/>
      <c r="BM4852" s="51"/>
      <c r="BN4852" s="51"/>
      <c r="BO4852" s="51"/>
      <c r="BP4852" s="51"/>
      <c r="BQ4852" s="51"/>
      <c r="BR4852" s="51"/>
      <c r="BS4852" s="51"/>
      <c r="BT4852" s="51"/>
      <c r="BU4852" s="51"/>
      <c r="BV4852" s="51"/>
      <c r="BW4852" s="51"/>
      <c r="BX4852" s="51"/>
      <c r="BY4852" s="51"/>
    </row>
    <row r="4853" spans="1:77" x14ac:dyDescent="0.25">
      <c r="A4853" s="49" t="s">
        <v>958</v>
      </c>
      <c r="B4853" s="50">
        <v>42317</v>
      </c>
      <c r="C4853" s="51" t="s">
        <v>956</v>
      </c>
      <c r="D4853" s="51"/>
      <c r="E4853" s="51">
        <v>484.54453124999998</v>
      </c>
      <c r="F4853" s="51">
        <v>0.21557812500000001</v>
      </c>
      <c r="G4853" s="51">
        <v>0.25944375000000003</v>
      </c>
      <c r="H4853" s="51">
        <v>0.28634999999999999</v>
      </c>
      <c r="I4853" s="51">
        <v>0.24046874999999998</v>
      </c>
      <c r="J4853" s="51">
        <v>0.27669375000000002</v>
      </c>
      <c r="K4853" s="51">
        <v>0.34765625</v>
      </c>
      <c r="L4853" s="51">
        <v>0.22646875</v>
      </c>
      <c r="M4853" s="51"/>
      <c r="N4853" s="51"/>
      <c r="O4853" s="51"/>
      <c r="P4853" s="51"/>
      <c r="Q4853" s="51"/>
      <c r="R4853" s="51"/>
      <c r="S4853" s="51"/>
      <c r="T4853" s="51"/>
      <c r="U4853" s="51"/>
      <c r="V4853" s="51"/>
      <c r="W4853" s="51"/>
      <c r="X4853" s="51"/>
      <c r="Y4853" s="51"/>
      <c r="Z4853" s="51"/>
      <c r="AA4853" s="51"/>
      <c r="AB4853" s="51"/>
      <c r="AC4853" s="51"/>
      <c r="AD4853" s="51"/>
      <c r="AE4853" s="51"/>
      <c r="AF4853" s="51"/>
      <c r="AG4853" s="51"/>
      <c r="AH4853" s="51"/>
      <c r="AI4853" s="51"/>
      <c r="AJ4853" s="51"/>
      <c r="AK4853" s="51"/>
      <c r="AL4853" s="51"/>
      <c r="AM4853" s="51"/>
      <c r="AN4853" s="51"/>
      <c r="AO4853" s="51"/>
      <c r="AP4853" s="51"/>
      <c r="AQ4853" s="51"/>
      <c r="AR4853" s="51"/>
      <c r="AS4853" s="51"/>
      <c r="AT4853" s="51"/>
      <c r="AU4853" s="51"/>
      <c r="AV4853" s="51"/>
      <c r="AW4853" s="51"/>
      <c r="AX4853" s="51"/>
      <c r="AY4853" s="51"/>
      <c r="AZ4853" s="51"/>
      <c r="BA4853" s="51"/>
      <c r="BB4853" s="51"/>
      <c r="BC4853" s="51"/>
      <c r="BD4853" s="51"/>
      <c r="BE4853" s="51"/>
      <c r="BF4853" s="51"/>
      <c r="BG4853" s="51"/>
      <c r="BH4853" s="51"/>
      <c r="BI4853" s="51"/>
      <c r="BJ4853" s="51"/>
      <c r="BK4853" s="51"/>
      <c r="BL4853" s="51"/>
      <c r="BM4853" s="51"/>
      <c r="BN4853" s="51"/>
      <c r="BO4853" s="51"/>
      <c r="BP4853" s="51"/>
      <c r="BQ4853" s="51"/>
      <c r="BR4853" s="51"/>
      <c r="BS4853" s="51"/>
      <c r="BT4853" s="51"/>
      <c r="BU4853" s="51"/>
      <c r="BV4853" s="51"/>
      <c r="BW4853" s="51"/>
      <c r="BX4853" s="51"/>
      <c r="BY4853" s="51"/>
    </row>
    <row r="4854" spans="1:77" x14ac:dyDescent="0.25">
      <c r="A4854" s="49" t="s">
        <v>958</v>
      </c>
      <c r="B4854" s="50">
        <v>42318</v>
      </c>
      <c r="C4854" s="51" t="s">
        <v>956</v>
      </c>
      <c r="D4854" s="51"/>
      <c r="E4854" s="51">
        <v>480.34124999999995</v>
      </c>
      <c r="F4854" s="51">
        <v>0.19917499999999999</v>
      </c>
      <c r="G4854" s="51">
        <v>0.2512625</v>
      </c>
      <c r="H4854" s="51">
        <v>0.28410000000000002</v>
      </c>
      <c r="I4854" s="51">
        <v>0.24074999999999999</v>
      </c>
      <c r="J4854" s="51">
        <v>0.27676875000000001</v>
      </c>
      <c r="K4854" s="51">
        <v>0.347775</v>
      </c>
      <c r="L4854" s="51">
        <v>0.22652499999999998</v>
      </c>
      <c r="M4854" s="51"/>
      <c r="N4854" s="51"/>
      <c r="O4854" s="51"/>
      <c r="P4854" s="51"/>
      <c r="Q4854" s="51"/>
      <c r="R4854" s="51"/>
      <c r="S4854" s="51"/>
      <c r="T4854" s="51"/>
      <c r="U4854" s="51"/>
      <c r="V4854" s="51"/>
      <c r="W4854" s="51"/>
      <c r="X4854" s="51"/>
      <c r="Y4854" s="51"/>
      <c r="Z4854" s="51"/>
      <c r="AA4854" s="51"/>
      <c r="AB4854" s="51">
        <v>7.85</v>
      </c>
      <c r="AC4854" s="51">
        <v>0.60467598331662276</v>
      </c>
      <c r="AD4854" s="51">
        <v>0.67543301978225212</v>
      </c>
      <c r="AE4854" s="51"/>
      <c r="AF4854" s="51"/>
      <c r="AG4854" s="51"/>
      <c r="AH4854" s="51">
        <v>0</v>
      </c>
      <c r="AI4854" s="51">
        <v>6.75</v>
      </c>
      <c r="AJ4854" s="51"/>
      <c r="AK4854" s="51"/>
      <c r="AL4854" s="51"/>
      <c r="AM4854" s="51"/>
      <c r="AN4854" s="51"/>
      <c r="AO4854" s="51"/>
      <c r="AP4854" s="51"/>
      <c r="AQ4854" s="51"/>
      <c r="AR4854" s="51"/>
      <c r="AS4854" s="51"/>
      <c r="AT4854" s="51"/>
      <c r="AU4854" s="51"/>
      <c r="AV4854" s="51"/>
      <c r="AW4854" s="51"/>
      <c r="AX4854" s="51"/>
      <c r="AY4854" s="51"/>
      <c r="AZ4854" s="51"/>
      <c r="BA4854" s="51"/>
      <c r="BB4854" s="51"/>
      <c r="BC4854" s="51"/>
      <c r="BD4854" s="51"/>
      <c r="BE4854" s="51"/>
      <c r="BF4854" s="51"/>
      <c r="BG4854" s="51"/>
      <c r="BH4854" s="51"/>
      <c r="BI4854" s="51"/>
      <c r="BJ4854" s="51"/>
      <c r="BK4854" s="51"/>
      <c r="BL4854" s="51"/>
      <c r="BM4854" s="51"/>
      <c r="BN4854" s="51"/>
      <c r="BO4854" s="51"/>
      <c r="BP4854" s="51"/>
      <c r="BQ4854" s="51"/>
      <c r="BR4854" s="51"/>
      <c r="BS4854" s="51"/>
      <c r="BT4854" s="51"/>
      <c r="BU4854" s="51"/>
      <c r="BV4854" s="51"/>
      <c r="BW4854" s="51"/>
      <c r="BX4854" s="51"/>
      <c r="BY4854" s="51"/>
    </row>
    <row r="4855" spans="1:77" x14ac:dyDescent="0.25">
      <c r="A4855" s="49" t="s">
        <v>958</v>
      </c>
      <c r="B4855" s="50">
        <v>42319</v>
      </c>
      <c r="C4855" s="51" t="s">
        <v>956</v>
      </c>
      <c r="D4855" s="51"/>
      <c r="E4855" s="51">
        <v>477.95015625000002</v>
      </c>
      <c r="F4855" s="51">
        <v>0.19059062499999999</v>
      </c>
      <c r="G4855" s="51">
        <v>0.24660625</v>
      </c>
      <c r="H4855" s="51">
        <v>0.28228124999999998</v>
      </c>
      <c r="I4855" s="51">
        <v>0.24109375</v>
      </c>
      <c r="J4855" s="51">
        <v>0.27686875</v>
      </c>
      <c r="K4855" s="51">
        <v>0.34781249999999997</v>
      </c>
      <c r="L4855" s="51">
        <v>0.22651250000000001</v>
      </c>
      <c r="M4855" s="51"/>
      <c r="N4855" s="51"/>
      <c r="O4855" s="51"/>
      <c r="P4855" s="51"/>
      <c r="Q4855" s="51"/>
      <c r="R4855" s="51"/>
      <c r="S4855" s="51"/>
      <c r="T4855" s="51"/>
      <c r="U4855" s="51"/>
      <c r="V4855" s="51"/>
      <c r="W4855" s="51"/>
      <c r="X4855" s="51"/>
      <c r="Y4855" s="51"/>
      <c r="Z4855" s="51"/>
      <c r="AA4855" s="51"/>
      <c r="AB4855" s="51"/>
      <c r="AC4855" s="51"/>
      <c r="AD4855" s="51"/>
      <c r="AE4855" s="51"/>
      <c r="AF4855" s="51"/>
      <c r="AG4855" s="51"/>
      <c r="AH4855" s="51"/>
      <c r="AI4855" s="51"/>
      <c r="AJ4855" s="51"/>
      <c r="AK4855" s="51"/>
      <c r="AL4855" s="51"/>
      <c r="AM4855" s="51"/>
      <c r="AN4855" s="51"/>
      <c r="AO4855" s="51"/>
      <c r="AP4855" s="51"/>
      <c r="AQ4855" s="51"/>
      <c r="AR4855" s="51"/>
      <c r="AS4855" s="51"/>
      <c r="AT4855" s="51"/>
      <c r="AU4855" s="51"/>
      <c r="AV4855" s="51"/>
      <c r="AW4855" s="51"/>
      <c r="AX4855" s="51"/>
      <c r="AY4855" s="51"/>
      <c r="AZ4855" s="51"/>
      <c r="BA4855" s="51"/>
      <c r="BB4855" s="51"/>
      <c r="BC4855" s="51"/>
      <c r="BD4855" s="51"/>
      <c r="BE4855" s="51"/>
      <c r="BF4855" s="51"/>
      <c r="BG4855" s="51"/>
      <c r="BH4855" s="51"/>
      <c r="BI4855" s="51"/>
      <c r="BJ4855" s="51"/>
      <c r="BK4855" s="51"/>
      <c r="BL4855" s="51"/>
      <c r="BM4855" s="51"/>
      <c r="BN4855" s="51"/>
      <c r="BO4855" s="51"/>
      <c r="BP4855" s="51"/>
      <c r="BQ4855" s="51"/>
      <c r="BR4855" s="51"/>
      <c r="BS4855" s="51"/>
      <c r="BT4855" s="51"/>
      <c r="BU4855" s="51"/>
      <c r="BV4855" s="51"/>
      <c r="BW4855" s="51"/>
      <c r="BX4855" s="51"/>
      <c r="BY4855" s="51"/>
    </row>
    <row r="4856" spans="1:77" x14ac:dyDescent="0.25">
      <c r="A4856" s="49" t="s">
        <v>958</v>
      </c>
      <c r="B4856" s="50">
        <v>42320</v>
      </c>
      <c r="C4856" s="51" t="s">
        <v>956</v>
      </c>
      <c r="D4856" s="51"/>
      <c r="E4856" s="51">
        <v>482.38218749999999</v>
      </c>
      <c r="F4856" s="51">
        <v>0.22601874999999999</v>
      </c>
      <c r="G4856" s="51">
        <v>0.24501250000000002</v>
      </c>
      <c r="H4856" s="51">
        <v>0.27971875000000002</v>
      </c>
      <c r="I4856" s="51">
        <v>0.24116875000000002</v>
      </c>
      <c r="J4856" s="51">
        <v>0.27705000000000002</v>
      </c>
      <c r="K4856" s="51">
        <v>0.34783125000000004</v>
      </c>
      <c r="L4856" s="51">
        <v>0.22665625</v>
      </c>
      <c r="M4856" s="51"/>
      <c r="N4856" s="51"/>
      <c r="O4856" s="51"/>
      <c r="P4856" s="51"/>
      <c r="Q4856" s="51"/>
      <c r="R4856" s="51"/>
      <c r="S4856" s="51"/>
      <c r="T4856" s="51"/>
      <c r="U4856" s="51"/>
      <c r="V4856" s="51"/>
      <c r="W4856" s="51"/>
      <c r="X4856" s="51"/>
      <c r="Y4856" s="51"/>
      <c r="Z4856" s="51"/>
      <c r="AA4856" s="51"/>
      <c r="AB4856" s="51"/>
      <c r="AC4856" s="51">
        <v>0.62123307305545905</v>
      </c>
      <c r="AD4856" s="51">
        <v>0.80408894924961638</v>
      </c>
      <c r="AE4856" s="51"/>
      <c r="AF4856" s="51"/>
      <c r="AG4856" s="51"/>
      <c r="AH4856" s="51"/>
      <c r="AI4856" s="51"/>
      <c r="AJ4856" s="51"/>
      <c r="AK4856" s="51"/>
      <c r="AL4856" s="51"/>
      <c r="AM4856" s="51"/>
      <c r="AN4856" s="51"/>
      <c r="AO4856" s="51"/>
      <c r="AP4856" s="51"/>
      <c r="AQ4856" s="51"/>
      <c r="AR4856" s="51"/>
      <c r="AS4856" s="51"/>
      <c r="AT4856" s="51"/>
      <c r="AU4856" s="51"/>
      <c r="AV4856" s="51"/>
      <c r="AW4856" s="51"/>
      <c r="AX4856" s="51"/>
      <c r="AY4856" s="51"/>
      <c r="AZ4856" s="51"/>
      <c r="BA4856" s="51"/>
      <c r="BB4856" s="51"/>
      <c r="BC4856" s="51"/>
      <c r="BD4856" s="51"/>
      <c r="BE4856" s="51"/>
      <c r="BF4856" s="51"/>
      <c r="BG4856" s="51"/>
      <c r="BH4856" s="51"/>
      <c r="BI4856" s="51"/>
      <c r="BJ4856" s="51"/>
      <c r="BK4856" s="51"/>
      <c r="BL4856" s="51"/>
      <c r="BM4856" s="51"/>
      <c r="BN4856" s="51"/>
      <c r="BO4856" s="51"/>
      <c r="BP4856" s="51"/>
      <c r="BQ4856" s="51"/>
      <c r="BR4856" s="51"/>
      <c r="BS4856" s="51"/>
      <c r="BT4856" s="51"/>
      <c r="BU4856" s="51"/>
      <c r="BV4856" s="51"/>
      <c r="BW4856" s="51"/>
      <c r="BX4856" s="51"/>
      <c r="BY4856" s="51"/>
    </row>
    <row r="4857" spans="1:77" x14ac:dyDescent="0.25">
      <c r="A4857" s="49" t="s">
        <v>958</v>
      </c>
      <c r="B4857" s="50">
        <v>42321</v>
      </c>
      <c r="C4857" s="51" t="s">
        <v>956</v>
      </c>
      <c r="D4857" s="51"/>
      <c r="E4857" s="51">
        <v>479.09812500000004</v>
      </c>
      <c r="F4857" s="51">
        <v>0.21251874999999998</v>
      </c>
      <c r="G4857" s="51">
        <v>0.24201875</v>
      </c>
      <c r="H4857" s="51">
        <v>0.27715000000000001</v>
      </c>
      <c r="I4857" s="51">
        <v>0.24097500000000002</v>
      </c>
      <c r="J4857" s="51">
        <v>0.27703749999999999</v>
      </c>
      <c r="K4857" s="51">
        <v>0.34786875</v>
      </c>
      <c r="L4857" s="51">
        <v>0.22669375000000003</v>
      </c>
      <c r="M4857" s="51"/>
      <c r="N4857" s="51"/>
      <c r="O4857" s="51"/>
      <c r="P4857" s="51"/>
      <c r="Q4857" s="51"/>
      <c r="R4857" s="51"/>
      <c r="S4857" s="51"/>
      <c r="T4857" s="51"/>
      <c r="U4857" s="51"/>
      <c r="V4857" s="51"/>
      <c r="W4857" s="51"/>
      <c r="X4857" s="51"/>
      <c r="Y4857" s="51"/>
      <c r="Z4857" s="51"/>
      <c r="AA4857" s="51"/>
      <c r="AB4857" s="51"/>
      <c r="AC4857" s="51"/>
      <c r="AD4857" s="51"/>
      <c r="AE4857" s="51"/>
      <c r="AF4857" s="51"/>
      <c r="AG4857" s="51"/>
      <c r="AH4857" s="51"/>
      <c r="AI4857" s="51"/>
      <c r="AJ4857" s="51"/>
      <c r="AK4857" s="51"/>
      <c r="AL4857" s="51"/>
      <c r="AM4857" s="51"/>
      <c r="AN4857" s="51"/>
      <c r="AO4857" s="51"/>
      <c r="AP4857" s="51"/>
      <c r="AQ4857" s="51"/>
      <c r="AR4857" s="51"/>
      <c r="AS4857" s="51"/>
      <c r="AT4857" s="51"/>
      <c r="AU4857" s="51"/>
      <c r="AV4857" s="51"/>
      <c r="AW4857" s="51"/>
      <c r="AX4857" s="51"/>
      <c r="AY4857" s="51"/>
      <c r="AZ4857" s="51"/>
      <c r="BA4857" s="51"/>
      <c r="BB4857" s="51"/>
      <c r="BC4857" s="51"/>
      <c r="BD4857" s="51"/>
      <c r="BE4857" s="51"/>
      <c r="BF4857" s="51"/>
      <c r="BG4857" s="51"/>
      <c r="BH4857" s="51"/>
      <c r="BI4857" s="51"/>
      <c r="BJ4857" s="51"/>
      <c r="BK4857" s="51"/>
      <c r="BL4857" s="51"/>
      <c r="BM4857" s="51"/>
      <c r="BN4857" s="51"/>
      <c r="BO4857" s="51"/>
      <c r="BP4857" s="51"/>
      <c r="BQ4857" s="51"/>
      <c r="BR4857" s="51"/>
      <c r="BS4857" s="51"/>
      <c r="BT4857" s="51"/>
      <c r="BU4857" s="51"/>
      <c r="BV4857" s="51"/>
      <c r="BW4857" s="51"/>
      <c r="BX4857" s="51"/>
      <c r="BY4857" s="51"/>
    </row>
    <row r="4858" spans="1:77" x14ac:dyDescent="0.25">
      <c r="A4858" s="49" t="s">
        <v>958</v>
      </c>
      <c r="B4858" s="50">
        <v>42322</v>
      </c>
      <c r="C4858" s="51" t="s">
        <v>956</v>
      </c>
      <c r="D4858" s="51"/>
      <c r="E4858" s="51">
        <v>475.8253125</v>
      </c>
      <c r="F4858" s="51">
        <v>0.1998875</v>
      </c>
      <c r="G4858" s="51">
        <v>0.23793125000000001</v>
      </c>
      <c r="H4858" s="51">
        <v>0.27465624999999999</v>
      </c>
      <c r="I4858" s="51">
        <v>0.24082500000000001</v>
      </c>
      <c r="J4858" s="51">
        <v>0.27704375000000003</v>
      </c>
      <c r="K4858" s="51">
        <v>0.34795624999999997</v>
      </c>
      <c r="L4858" s="51">
        <v>0.22669375000000003</v>
      </c>
      <c r="M4858" s="51"/>
      <c r="N4858" s="51"/>
      <c r="O4858" s="51"/>
      <c r="P4858" s="51"/>
      <c r="Q4858" s="51"/>
      <c r="R4858" s="51"/>
      <c r="S4858" s="51"/>
      <c r="T4858" s="51"/>
      <c r="U4858" s="51"/>
      <c r="V4858" s="51"/>
      <c r="W4858" s="51"/>
      <c r="X4858" s="51"/>
      <c r="Y4858" s="51"/>
      <c r="Z4858" s="51"/>
      <c r="AA4858" s="51"/>
      <c r="AB4858" s="51"/>
      <c r="AC4858" s="51"/>
      <c r="AD4858" s="51"/>
      <c r="AE4858" s="51"/>
      <c r="AF4858" s="51"/>
      <c r="AG4858" s="51"/>
      <c r="AH4858" s="51"/>
      <c r="AI4858" s="51"/>
      <c r="AJ4858" s="51"/>
      <c r="AK4858" s="51"/>
      <c r="AL4858" s="51"/>
      <c r="AM4858" s="51"/>
      <c r="AN4858" s="51"/>
      <c r="AO4858" s="51"/>
      <c r="AP4858" s="51"/>
      <c r="AQ4858" s="51"/>
      <c r="AR4858" s="51"/>
      <c r="AS4858" s="51"/>
      <c r="AT4858" s="51"/>
      <c r="AU4858" s="51"/>
      <c r="AV4858" s="51"/>
      <c r="AW4858" s="51"/>
      <c r="AX4858" s="51"/>
      <c r="AY4858" s="51"/>
      <c r="AZ4858" s="51"/>
      <c r="BA4858" s="51"/>
      <c r="BB4858" s="51"/>
      <c r="BC4858" s="51"/>
      <c r="BD4858" s="51"/>
      <c r="BE4858" s="51"/>
      <c r="BF4858" s="51"/>
      <c r="BG4858" s="51"/>
      <c r="BH4858" s="51"/>
      <c r="BI4858" s="51"/>
      <c r="BJ4858" s="51"/>
      <c r="BK4858" s="51"/>
      <c r="BL4858" s="51"/>
      <c r="BM4858" s="51"/>
      <c r="BN4858" s="51"/>
      <c r="BO4858" s="51"/>
      <c r="BP4858" s="51"/>
      <c r="BQ4858" s="51"/>
      <c r="BR4858" s="51"/>
      <c r="BS4858" s="51"/>
      <c r="BT4858" s="51"/>
      <c r="BU4858" s="51"/>
      <c r="BV4858" s="51"/>
      <c r="BW4858" s="51"/>
      <c r="BX4858" s="51"/>
      <c r="BY4858" s="51"/>
    </row>
    <row r="4859" spans="1:77" x14ac:dyDescent="0.25">
      <c r="A4859" s="49" t="s">
        <v>958</v>
      </c>
      <c r="B4859" s="50">
        <v>42323</v>
      </c>
      <c r="C4859" s="51" t="s">
        <v>956</v>
      </c>
      <c r="D4859" s="51"/>
      <c r="E4859" s="51">
        <v>473.09296875000007</v>
      </c>
      <c r="F4859" s="51">
        <v>0.18997187500000001</v>
      </c>
      <c r="G4859" s="51">
        <v>0.23410625000000002</v>
      </c>
      <c r="H4859" s="51">
        <v>0.27239374999999999</v>
      </c>
      <c r="I4859" s="51">
        <v>0.24059375</v>
      </c>
      <c r="J4859" s="51">
        <v>0.27705000000000002</v>
      </c>
      <c r="K4859" s="51">
        <v>0.34807499999999997</v>
      </c>
      <c r="L4859" s="51">
        <v>0.226825</v>
      </c>
      <c r="M4859" s="51"/>
      <c r="N4859" s="51"/>
      <c r="O4859" s="51"/>
      <c r="P4859" s="51"/>
      <c r="Q4859" s="51"/>
      <c r="R4859" s="51"/>
      <c r="S4859" s="51"/>
      <c r="T4859" s="51"/>
      <c r="U4859" s="51"/>
      <c r="V4859" s="51"/>
      <c r="W4859" s="51"/>
      <c r="X4859" s="51"/>
      <c r="Y4859" s="51"/>
      <c r="Z4859" s="51"/>
      <c r="AA4859" s="51"/>
      <c r="AB4859" s="51"/>
      <c r="AC4859" s="51"/>
      <c r="AD4859" s="51"/>
      <c r="AE4859" s="51"/>
      <c r="AF4859" s="51"/>
      <c r="AG4859" s="51"/>
      <c r="AH4859" s="51"/>
      <c r="AI4859" s="51"/>
      <c r="AJ4859" s="51"/>
      <c r="AK4859" s="51"/>
      <c r="AL4859" s="51"/>
      <c r="AM4859" s="51"/>
      <c r="AN4859" s="51"/>
      <c r="AO4859" s="51"/>
      <c r="AP4859" s="51"/>
      <c r="AQ4859" s="51"/>
      <c r="AR4859" s="51"/>
      <c r="AS4859" s="51"/>
      <c r="AT4859" s="51"/>
      <c r="AU4859" s="51"/>
      <c r="AV4859" s="51"/>
      <c r="AW4859" s="51"/>
      <c r="AX4859" s="51"/>
      <c r="AY4859" s="51"/>
      <c r="AZ4859" s="51"/>
      <c r="BA4859" s="51"/>
      <c r="BB4859" s="51"/>
      <c r="BC4859" s="51"/>
      <c r="BD4859" s="51"/>
      <c r="BE4859" s="51"/>
      <c r="BF4859" s="51"/>
      <c r="BG4859" s="51"/>
      <c r="BH4859" s="51"/>
      <c r="BI4859" s="51"/>
      <c r="BJ4859" s="51"/>
      <c r="BK4859" s="51"/>
      <c r="BL4859" s="51"/>
      <c r="BM4859" s="51"/>
      <c r="BN4859" s="51"/>
      <c r="BO4859" s="51"/>
      <c r="BP4859" s="51"/>
      <c r="BQ4859" s="51"/>
      <c r="BR4859" s="51"/>
      <c r="BS4859" s="51"/>
      <c r="BT4859" s="51"/>
      <c r="BU4859" s="51"/>
      <c r="BV4859" s="51"/>
      <c r="BW4859" s="51"/>
      <c r="BX4859" s="51"/>
      <c r="BY4859" s="51"/>
    </row>
    <row r="4860" spans="1:77" x14ac:dyDescent="0.25">
      <c r="A4860" s="49" t="s">
        <v>958</v>
      </c>
      <c r="B4860" s="50">
        <v>42324</v>
      </c>
      <c r="C4860" s="51" t="s">
        <v>956</v>
      </c>
      <c r="D4860" s="51"/>
      <c r="E4860" s="51">
        <v>468.84046875000007</v>
      </c>
      <c r="F4860" s="51">
        <v>0.17677812500000001</v>
      </c>
      <c r="G4860" s="51">
        <v>0.2267875</v>
      </c>
      <c r="H4860" s="51">
        <v>0.26887499999999998</v>
      </c>
      <c r="I4860" s="51">
        <v>0.24026249999999999</v>
      </c>
      <c r="J4860" s="51">
        <v>0.27699375000000004</v>
      </c>
      <c r="K4860" s="51">
        <v>0.34807499999999997</v>
      </c>
      <c r="L4860" s="51">
        <v>0.22681249999999997</v>
      </c>
      <c r="M4860" s="51"/>
      <c r="N4860" s="51"/>
      <c r="O4860" s="51"/>
      <c r="P4860" s="51"/>
      <c r="Q4860" s="51"/>
      <c r="R4860" s="51"/>
      <c r="S4860" s="51"/>
      <c r="T4860" s="51"/>
      <c r="U4860" s="51"/>
      <c r="V4860" s="51"/>
      <c r="W4860" s="51"/>
      <c r="X4860" s="51"/>
      <c r="Y4860" s="51"/>
      <c r="Z4860" s="51"/>
      <c r="AA4860" s="51"/>
      <c r="AB4860" s="51"/>
      <c r="AC4860" s="51"/>
      <c r="AD4860" s="51"/>
      <c r="AE4860" s="51"/>
      <c r="AF4860" s="51"/>
      <c r="AG4860" s="51"/>
      <c r="AH4860" s="51"/>
      <c r="AI4860" s="51"/>
      <c r="AJ4860" s="51"/>
      <c r="AK4860" s="51"/>
      <c r="AL4860" s="51"/>
      <c r="AM4860" s="51"/>
      <c r="AN4860" s="51"/>
      <c r="AO4860" s="51"/>
      <c r="AP4860" s="51"/>
      <c r="AQ4860" s="51"/>
      <c r="AR4860" s="51"/>
      <c r="AS4860" s="51"/>
      <c r="AT4860" s="51"/>
      <c r="AU4860" s="51"/>
      <c r="AV4860" s="51"/>
      <c r="AW4860" s="51"/>
      <c r="AX4860" s="51"/>
      <c r="AY4860" s="51"/>
      <c r="AZ4860" s="51"/>
      <c r="BA4860" s="51"/>
      <c r="BB4860" s="51"/>
      <c r="BC4860" s="51"/>
      <c r="BD4860" s="51"/>
      <c r="BE4860" s="51"/>
      <c r="BF4860" s="51"/>
      <c r="BG4860" s="51"/>
      <c r="BH4860" s="51"/>
      <c r="BI4860" s="51"/>
      <c r="BJ4860" s="51"/>
      <c r="BK4860" s="51"/>
      <c r="BL4860" s="51"/>
      <c r="BM4860" s="51"/>
      <c r="BN4860" s="51"/>
      <c r="BO4860" s="51"/>
      <c r="BP4860" s="51"/>
      <c r="BQ4860" s="51"/>
      <c r="BR4860" s="51"/>
      <c r="BS4860" s="51"/>
      <c r="BT4860" s="51"/>
      <c r="BU4860" s="51"/>
      <c r="BV4860" s="51"/>
      <c r="BW4860" s="51"/>
      <c r="BX4860" s="51"/>
      <c r="BY4860" s="51"/>
    </row>
    <row r="4861" spans="1:77" x14ac:dyDescent="0.25">
      <c r="A4861" s="49" t="s">
        <v>958</v>
      </c>
      <c r="B4861" s="50">
        <v>42325</v>
      </c>
      <c r="C4861" s="51" t="s">
        <v>956</v>
      </c>
      <c r="D4861" s="51"/>
      <c r="E4861" s="51">
        <v>465.53109374999997</v>
      </c>
      <c r="F4861" s="51">
        <v>0.16686562500000002</v>
      </c>
      <c r="G4861" s="51">
        <v>0.2212875</v>
      </c>
      <c r="H4861" s="51">
        <v>0.26591874999999998</v>
      </c>
      <c r="I4861" s="51">
        <v>0.24001875</v>
      </c>
      <c r="J4861" s="51">
        <v>0.27689374999999999</v>
      </c>
      <c r="K4861" s="51">
        <v>0.34807499999999997</v>
      </c>
      <c r="L4861" s="51">
        <v>0.22678749999999998</v>
      </c>
      <c r="M4861" s="51"/>
      <c r="N4861" s="51"/>
      <c r="O4861" s="51"/>
      <c r="P4861" s="51"/>
      <c r="Q4861" s="51"/>
      <c r="R4861" s="51"/>
      <c r="S4861" s="51"/>
      <c r="T4861" s="51"/>
      <c r="U4861" s="51"/>
      <c r="V4861" s="51"/>
      <c r="W4861" s="51"/>
      <c r="X4861" s="51"/>
      <c r="Y4861" s="51"/>
      <c r="Z4861" s="51"/>
      <c r="AA4861" s="51"/>
      <c r="AB4861" s="51"/>
      <c r="AC4861" s="51">
        <v>0.78634389584861752</v>
      </c>
      <c r="AD4861" s="51">
        <v>0.79786744311658642</v>
      </c>
      <c r="AE4861" s="51"/>
      <c r="AF4861" s="51"/>
      <c r="AG4861" s="51"/>
      <c r="AH4861" s="51"/>
      <c r="AI4861" s="51"/>
      <c r="AJ4861" s="51"/>
      <c r="AK4861" s="51"/>
      <c r="AL4861" s="51"/>
      <c r="AM4861" s="51"/>
      <c r="AN4861" s="51"/>
      <c r="AO4861" s="51"/>
      <c r="AP4861" s="51"/>
      <c r="AQ4861" s="51"/>
      <c r="AR4861" s="51"/>
      <c r="AS4861" s="51"/>
      <c r="AT4861" s="51"/>
      <c r="AU4861" s="51"/>
      <c r="AV4861" s="51"/>
      <c r="AW4861" s="51"/>
      <c r="AX4861" s="51"/>
      <c r="AY4861" s="51"/>
      <c r="AZ4861" s="51"/>
      <c r="BA4861" s="51"/>
      <c r="BB4861" s="51"/>
      <c r="BC4861" s="51"/>
      <c r="BD4861" s="51"/>
      <c r="BE4861" s="51"/>
      <c r="BF4861" s="51"/>
      <c r="BG4861" s="51"/>
      <c r="BH4861" s="51"/>
      <c r="BI4861" s="51"/>
      <c r="BJ4861" s="51"/>
      <c r="BK4861" s="51"/>
      <c r="BL4861" s="51"/>
      <c r="BM4861" s="51"/>
      <c r="BN4861" s="51"/>
      <c r="BO4861" s="51"/>
      <c r="BP4861" s="51"/>
      <c r="BQ4861" s="51"/>
      <c r="BR4861" s="51"/>
      <c r="BS4861" s="51"/>
      <c r="BT4861" s="51"/>
      <c r="BU4861" s="51"/>
      <c r="BV4861" s="51"/>
      <c r="BW4861" s="51"/>
      <c r="BX4861" s="51"/>
      <c r="BY4861" s="51"/>
    </row>
    <row r="4862" spans="1:77" x14ac:dyDescent="0.25">
      <c r="A4862" s="49" t="s">
        <v>958</v>
      </c>
      <c r="B4862" s="50">
        <v>42326</v>
      </c>
      <c r="C4862" s="51" t="s">
        <v>956</v>
      </c>
      <c r="D4862" s="51"/>
      <c r="E4862" s="51">
        <v>461.66249999999997</v>
      </c>
      <c r="F4862" s="51">
        <v>0.15654999999999997</v>
      </c>
      <c r="G4862" s="51">
        <v>0.21426250000000002</v>
      </c>
      <c r="H4862" s="51">
        <v>0.26205624999999999</v>
      </c>
      <c r="I4862" s="51">
        <v>0.23966874999999999</v>
      </c>
      <c r="J4862" s="51">
        <v>0.27690000000000003</v>
      </c>
      <c r="K4862" s="51">
        <v>0.34805624999999996</v>
      </c>
      <c r="L4862" s="51">
        <v>0.22678749999999998</v>
      </c>
      <c r="M4862" s="51"/>
      <c r="N4862" s="51"/>
      <c r="O4862" s="51"/>
      <c r="P4862" s="51"/>
      <c r="Q4862" s="51"/>
      <c r="R4862" s="51"/>
      <c r="S4862" s="51"/>
      <c r="T4862" s="51"/>
      <c r="U4862" s="51"/>
      <c r="V4862" s="51"/>
      <c r="W4862" s="51"/>
      <c r="X4862" s="51"/>
      <c r="Y4862" s="51"/>
      <c r="Z4862" s="51"/>
      <c r="AA4862" s="51"/>
      <c r="AB4862" s="51"/>
      <c r="AC4862" s="51"/>
      <c r="AD4862" s="51"/>
      <c r="AE4862" s="51"/>
      <c r="AF4862" s="51"/>
      <c r="AG4862" s="51"/>
      <c r="AH4862" s="51"/>
      <c r="AI4862" s="51"/>
      <c r="AJ4862" s="51"/>
      <c r="AK4862" s="51"/>
      <c r="AL4862" s="51"/>
      <c r="AM4862" s="51"/>
      <c r="AN4862" s="51"/>
      <c r="AO4862" s="51"/>
      <c r="AP4862" s="51"/>
      <c r="AQ4862" s="51"/>
      <c r="AR4862" s="51"/>
      <c r="AS4862" s="51"/>
      <c r="AT4862" s="51"/>
      <c r="AU4862" s="51"/>
      <c r="AV4862" s="51"/>
      <c r="AW4862" s="51"/>
      <c r="AX4862" s="51"/>
      <c r="AY4862" s="51"/>
      <c r="AZ4862" s="51"/>
      <c r="BA4862" s="51"/>
      <c r="BB4862" s="51"/>
      <c r="BC4862" s="51"/>
      <c r="BD4862" s="51"/>
      <c r="BE4862" s="51"/>
      <c r="BF4862" s="51"/>
      <c r="BG4862" s="51"/>
      <c r="BH4862" s="51"/>
      <c r="BI4862" s="51"/>
      <c r="BJ4862" s="51"/>
      <c r="BK4862" s="51"/>
      <c r="BL4862" s="51"/>
      <c r="BM4862" s="51"/>
      <c r="BN4862" s="51"/>
      <c r="BO4862" s="51"/>
      <c r="BP4862" s="51"/>
      <c r="BQ4862" s="51"/>
      <c r="BR4862" s="51"/>
      <c r="BS4862" s="51"/>
      <c r="BT4862" s="51"/>
      <c r="BU4862" s="51"/>
      <c r="BV4862" s="51"/>
      <c r="BW4862" s="51"/>
      <c r="BX4862" s="51"/>
      <c r="BY4862" s="51"/>
    </row>
    <row r="4863" spans="1:77" x14ac:dyDescent="0.25">
      <c r="A4863" s="49" t="s">
        <v>958</v>
      </c>
      <c r="B4863" s="50">
        <v>42327</v>
      </c>
      <c r="C4863" s="51" t="s">
        <v>956</v>
      </c>
      <c r="D4863" s="51"/>
      <c r="E4863" s="51">
        <v>468.07828125000003</v>
      </c>
      <c r="F4863" s="51">
        <v>0.208209375</v>
      </c>
      <c r="G4863" s="51">
        <v>0.21426249999999999</v>
      </c>
      <c r="H4863" s="51">
        <v>0.25809375000000001</v>
      </c>
      <c r="I4863" s="51">
        <v>0.23923125000000001</v>
      </c>
      <c r="J4863" s="51">
        <v>0.27683125000000003</v>
      </c>
      <c r="K4863" s="51">
        <v>0.34807499999999997</v>
      </c>
      <c r="L4863" s="51">
        <v>0.22679375000000002</v>
      </c>
      <c r="M4863" s="51"/>
      <c r="N4863" s="51"/>
      <c r="O4863" s="51"/>
      <c r="P4863" s="51"/>
      <c r="Q4863" s="51">
        <v>10.07176705</v>
      </c>
      <c r="R4863" s="51">
        <v>336.71800000000002</v>
      </c>
      <c r="S4863" s="51">
        <v>0</v>
      </c>
      <c r="T4863" s="51"/>
      <c r="U4863" s="51"/>
      <c r="V4863" s="51"/>
      <c r="W4863" s="51"/>
      <c r="X4863" s="51"/>
      <c r="Y4863" s="51"/>
      <c r="Z4863" s="51"/>
      <c r="AA4863" s="51">
        <v>0</v>
      </c>
      <c r="AB4863" s="51"/>
      <c r="AC4863" s="51"/>
      <c r="AD4863" s="51"/>
      <c r="AE4863" s="51">
        <v>3.5999999999999997E-2</v>
      </c>
      <c r="AF4863" s="51">
        <v>1.107E-2</v>
      </c>
      <c r="AG4863" s="51">
        <v>0.3075</v>
      </c>
      <c r="AH4863" s="51"/>
      <c r="AI4863" s="51"/>
      <c r="AJ4863" s="51">
        <v>2.9050000000000002</v>
      </c>
      <c r="AK4863" s="51">
        <v>4.3454840869117647E-2</v>
      </c>
      <c r="AL4863" s="51">
        <v>6.88083505</v>
      </c>
      <c r="AM4863" s="51">
        <v>158.34450000000001</v>
      </c>
      <c r="AN4863" s="51"/>
      <c r="AO4863" s="51"/>
      <c r="AP4863" s="51"/>
      <c r="AQ4863" s="51"/>
      <c r="AR4863" s="51"/>
      <c r="AS4863" s="51"/>
      <c r="AT4863" s="51"/>
      <c r="AU4863" s="51"/>
      <c r="AV4863" s="51"/>
      <c r="AW4863" s="51"/>
      <c r="AX4863" s="51"/>
      <c r="AY4863" s="51">
        <v>0</v>
      </c>
      <c r="AZ4863" s="51"/>
      <c r="BA4863" s="51">
        <v>1.7857771837408602E-2</v>
      </c>
      <c r="BB4863" s="51">
        <v>3.1798620000000004</v>
      </c>
      <c r="BC4863" s="51"/>
      <c r="BD4863" s="51">
        <v>178.066</v>
      </c>
      <c r="BE4863" s="51"/>
      <c r="BF4863" s="51"/>
      <c r="BG4863" s="51"/>
      <c r="BH4863" s="51"/>
      <c r="BI4863" s="51"/>
      <c r="BJ4863" s="51"/>
      <c r="BK4863" s="51"/>
      <c r="BL4863" s="51"/>
      <c r="BM4863" s="51"/>
      <c r="BN4863" s="51"/>
      <c r="BO4863" s="51"/>
      <c r="BP4863" s="51"/>
      <c r="BQ4863" s="51"/>
      <c r="BR4863" s="51"/>
      <c r="BS4863" s="51"/>
      <c r="BT4863" s="51"/>
      <c r="BU4863" s="51"/>
      <c r="BV4863" s="51"/>
      <c r="BW4863" s="51"/>
      <c r="BX4863" s="51"/>
      <c r="BY4863" s="51"/>
    </row>
    <row r="4864" spans="1:77" x14ac:dyDescent="0.25">
      <c r="A4864" s="49" t="s">
        <v>958</v>
      </c>
      <c r="B4864" s="50">
        <v>42328</v>
      </c>
      <c r="C4864" s="51" t="s">
        <v>956</v>
      </c>
      <c r="D4864" s="51"/>
      <c r="E4864" s="51">
        <v>467.88515625000002</v>
      </c>
      <c r="F4864" s="51">
        <v>0.21521562499999999</v>
      </c>
      <c r="G4864" s="51">
        <v>0.21253125</v>
      </c>
      <c r="H4864" s="51">
        <v>0.25521875000000005</v>
      </c>
      <c r="I4864" s="51">
        <v>0.23872499999999999</v>
      </c>
      <c r="J4864" s="51">
        <v>0.27679375000000001</v>
      </c>
      <c r="K4864" s="51">
        <v>0.34807499999999997</v>
      </c>
      <c r="L4864" s="51">
        <v>0.22693125000000003</v>
      </c>
      <c r="M4864" s="51"/>
      <c r="N4864" s="51"/>
      <c r="O4864" s="51"/>
      <c r="P4864" s="51">
        <v>3.9</v>
      </c>
      <c r="Q4864" s="51"/>
      <c r="R4864" s="51"/>
      <c r="S4864" s="51"/>
      <c r="T4864" s="51"/>
      <c r="U4864" s="51"/>
      <c r="V4864" s="51"/>
      <c r="W4864" s="51"/>
      <c r="X4864" s="51"/>
      <c r="Y4864" s="51"/>
      <c r="Z4864" s="51"/>
      <c r="AA4864" s="51"/>
      <c r="AB4864" s="51">
        <v>8.6999999999999993</v>
      </c>
      <c r="AC4864" s="51"/>
      <c r="AD4864" s="51">
        <v>0.87740006192626918</v>
      </c>
      <c r="AE4864" s="51"/>
      <c r="AF4864" s="51"/>
      <c r="AG4864" s="51"/>
      <c r="AH4864" s="51">
        <v>0.15</v>
      </c>
      <c r="AI4864" s="51">
        <v>7.65</v>
      </c>
      <c r="AJ4864" s="51"/>
      <c r="AK4864" s="51"/>
      <c r="AL4864" s="51"/>
      <c r="AM4864" s="51"/>
      <c r="AN4864" s="51"/>
      <c r="AO4864" s="51"/>
      <c r="AP4864" s="51"/>
      <c r="AQ4864" s="51"/>
      <c r="AR4864" s="51"/>
      <c r="AS4864" s="51"/>
      <c r="AT4864" s="51"/>
      <c r="AU4864" s="51"/>
      <c r="AV4864" s="51"/>
      <c r="AW4864" s="51"/>
      <c r="AX4864" s="51"/>
      <c r="AY4864" s="51"/>
      <c r="AZ4864" s="51"/>
      <c r="BA4864" s="51"/>
      <c r="BB4864" s="51"/>
      <c r="BC4864" s="51"/>
      <c r="BD4864" s="51"/>
      <c r="BE4864" s="51"/>
      <c r="BF4864" s="51"/>
      <c r="BG4864" s="51"/>
      <c r="BH4864" s="51"/>
      <c r="BI4864" s="51"/>
      <c r="BJ4864" s="51"/>
      <c r="BK4864" s="51"/>
      <c r="BL4864" s="51"/>
      <c r="BM4864" s="51"/>
      <c r="BN4864" s="51"/>
      <c r="BO4864" s="51"/>
      <c r="BP4864" s="51"/>
      <c r="BQ4864" s="51"/>
      <c r="BR4864" s="51"/>
      <c r="BS4864" s="51"/>
      <c r="BT4864" s="51"/>
      <c r="BU4864" s="51"/>
      <c r="BV4864" s="51"/>
      <c r="BW4864" s="51"/>
      <c r="BX4864" s="51"/>
      <c r="BY4864" s="51"/>
    </row>
    <row r="4865" spans="1:77" x14ac:dyDescent="0.25">
      <c r="A4865" s="49" t="s">
        <v>958</v>
      </c>
      <c r="B4865" s="50">
        <v>42329</v>
      </c>
      <c r="C4865" s="51" t="s">
        <v>956</v>
      </c>
      <c r="D4865" s="51"/>
      <c r="E4865" s="51">
        <v>464.92453124999997</v>
      </c>
      <c r="F4865" s="51">
        <v>0.20022187499999999</v>
      </c>
      <c r="G4865" s="51">
        <v>0.21234999999999998</v>
      </c>
      <c r="H4865" s="51">
        <v>0.25360624999999998</v>
      </c>
      <c r="I4865" s="51">
        <v>0.23831249999999998</v>
      </c>
      <c r="J4865" s="51">
        <v>0.27666249999999998</v>
      </c>
      <c r="K4865" s="51">
        <v>0.34793124999999997</v>
      </c>
      <c r="L4865" s="51">
        <v>0.22694999999999999</v>
      </c>
      <c r="M4865" s="51"/>
      <c r="N4865" s="51"/>
      <c r="O4865" s="51"/>
      <c r="P4865" s="51"/>
      <c r="Q4865" s="51"/>
      <c r="R4865" s="51"/>
      <c r="S4865" s="51"/>
      <c r="T4865" s="51"/>
      <c r="U4865" s="51"/>
      <c r="V4865" s="51"/>
      <c r="W4865" s="51"/>
      <c r="X4865" s="51"/>
      <c r="Y4865" s="51"/>
      <c r="Z4865" s="51"/>
      <c r="AA4865" s="51"/>
      <c r="AB4865" s="51"/>
      <c r="AC4865" s="51"/>
      <c r="AD4865" s="51"/>
      <c r="AE4865" s="51"/>
      <c r="AF4865" s="51"/>
      <c r="AG4865" s="51"/>
      <c r="AH4865" s="51"/>
      <c r="AI4865" s="51"/>
      <c r="AJ4865" s="51"/>
      <c r="AK4865" s="51"/>
      <c r="AL4865" s="51"/>
      <c r="AM4865" s="51"/>
      <c r="AN4865" s="51"/>
      <c r="AO4865" s="51"/>
      <c r="AP4865" s="51"/>
      <c r="AQ4865" s="51"/>
      <c r="AR4865" s="51"/>
      <c r="AS4865" s="51"/>
      <c r="AT4865" s="51"/>
      <c r="AU4865" s="51"/>
      <c r="AV4865" s="51"/>
      <c r="AW4865" s="51"/>
      <c r="AX4865" s="51"/>
      <c r="AY4865" s="51"/>
      <c r="AZ4865" s="51"/>
      <c r="BA4865" s="51"/>
      <c r="BB4865" s="51"/>
      <c r="BC4865" s="51"/>
      <c r="BD4865" s="51"/>
      <c r="BE4865" s="51"/>
      <c r="BF4865" s="51"/>
      <c r="BG4865" s="51"/>
      <c r="BH4865" s="51"/>
      <c r="BI4865" s="51"/>
      <c r="BJ4865" s="51"/>
      <c r="BK4865" s="51"/>
      <c r="BL4865" s="51"/>
      <c r="BM4865" s="51"/>
      <c r="BN4865" s="51"/>
      <c r="BO4865" s="51"/>
      <c r="BP4865" s="51"/>
      <c r="BQ4865" s="51"/>
      <c r="BR4865" s="51"/>
      <c r="BS4865" s="51"/>
      <c r="BT4865" s="51"/>
      <c r="BU4865" s="51"/>
      <c r="BV4865" s="51"/>
      <c r="BW4865" s="51"/>
      <c r="BX4865" s="51"/>
      <c r="BY4865" s="51"/>
    </row>
    <row r="4866" spans="1:77" x14ac:dyDescent="0.25">
      <c r="A4866" s="49" t="s">
        <v>958</v>
      </c>
      <c r="B4866" s="50">
        <v>42330</v>
      </c>
      <c r="C4866" s="51" t="s">
        <v>956</v>
      </c>
      <c r="D4866" s="51"/>
      <c r="E4866" s="51">
        <v>460.97062500000004</v>
      </c>
      <c r="F4866" s="51">
        <v>0.18260000000000001</v>
      </c>
      <c r="G4866" s="51">
        <v>0.2097125</v>
      </c>
      <c r="H4866" s="51">
        <v>0.25129374999999998</v>
      </c>
      <c r="I4866" s="51">
        <v>0.23774999999999999</v>
      </c>
      <c r="J4866" s="51">
        <v>0.27660000000000001</v>
      </c>
      <c r="K4866" s="51">
        <v>0.34791249999999996</v>
      </c>
      <c r="L4866" s="51">
        <v>0.22685624999999998</v>
      </c>
      <c r="M4866" s="51"/>
      <c r="N4866" s="51"/>
      <c r="O4866" s="51"/>
      <c r="P4866" s="51"/>
      <c r="Q4866" s="51"/>
      <c r="R4866" s="51"/>
      <c r="S4866" s="51"/>
      <c r="T4866" s="51"/>
      <c r="U4866" s="51"/>
      <c r="V4866" s="51"/>
      <c r="W4866" s="51"/>
      <c r="X4866" s="51"/>
      <c r="Y4866" s="51"/>
      <c r="Z4866" s="51"/>
      <c r="AA4866" s="51"/>
      <c r="AB4866" s="51"/>
      <c r="AC4866" s="51"/>
      <c r="AD4866" s="51"/>
      <c r="AE4866" s="51"/>
      <c r="AF4866" s="51"/>
      <c r="AG4866" s="51"/>
      <c r="AH4866" s="51"/>
      <c r="AI4866" s="51"/>
      <c r="AJ4866" s="51"/>
      <c r="AK4866" s="51"/>
      <c r="AL4866" s="51"/>
      <c r="AM4866" s="51"/>
      <c r="AN4866" s="51"/>
      <c r="AO4866" s="51"/>
      <c r="AP4866" s="51"/>
      <c r="AQ4866" s="51"/>
      <c r="AR4866" s="51"/>
      <c r="AS4866" s="51"/>
      <c r="AT4866" s="51"/>
      <c r="AU4866" s="51"/>
      <c r="AV4866" s="51"/>
      <c r="AW4866" s="51"/>
      <c r="AX4866" s="51"/>
      <c r="AY4866" s="51"/>
      <c r="AZ4866" s="51"/>
      <c r="BA4866" s="51"/>
      <c r="BB4866" s="51"/>
      <c r="BC4866" s="51"/>
      <c r="BD4866" s="51"/>
      <c r="BE4866" s="51"/>
      <c r="BF4866" s="51"/>
      <c r="BG4866" s="51"/>
      <c r="BH4866" s="51"/>
      <c r="BI4866" s="51"/>
      <c r="BJ4866" s="51"/>
      <c r="BK4866" s="51"/>
      <c r="BL4866" s="51"/>
      <c r="BM4866" s="51"/>
      <c r="BN4866" s="51"/>
      <c r="BO4866" s="51"/>
      <c r="BP4866" s="51"/>
      <c r="BQ4866" s="51"/>
      <c r="BR4866" s="51"/>
      <c r="BS4866" s="51"/>
      <c r="BT4866" s="51"/>
      <c r="BU4866" s="51"/>
      <c r="BV4866" s="51"/>
      <c r="BW4866" s="51"/>
      <c r="BX4866" s="51"/>
      <c r="BY4866" s="51"/>
    </row>
    <row r="4867" spans="1:77" x14ac:dyDescent="0.25">
      <c r="A4867" s="49" t="s">
        <v>958</v>
      </c>
      <c r="B4867" s="50">
        <v>42331</v>
      </c>
      <c r="C4867" s="51" t="s">
        <v>956</v>
      </c>
      <c r="D4867" s="51"/>
      <c r="E4867" s="51">
        <v>455.30671875000002</v>
      </c>
      <c r="F4867" s="51">
        <v>0.16225937499999998</v>
      </c>
      <c r="G4867" s="51">
        <v>0.20270625</v>
      </c>
      <c r="H4867" s="51">
        <v>0.24709375</v>
      </c>
      <c r="I4867" s="51">
        <v>0.23675625</v>
      </c>
      <c r="J4867" s="51">
        <v>0.27652500000000002</v>
      </c>
      <c r="K4867" s="51">
        <v>0.34791875</v>
      </c>
      <c r="L4867" s="51">
        <v>0.22691250000000002</v>
      </c>
      <c r="M4867" s="51"/>
      <c r="N4867" s="51"/>
      <c r="O4867" s="51"/>
      <c r="P4867" s="51"/>
      <c r="Q4867" s="51"/>
      <c r="R4867" s="51"/>
      <c r="S4867" s="51"/>
      <c r="T4867" s="51"/>
      <c r="U4867" s="51"/>
      <c r="V4867" s="51"/>
      <c r="W4867" s="51"/>
      <c r="X4867" s="51"/>
      <c r="Y4867" s="51"/>
      <c r="Z4867" s="51"/>
      <c r="AA4867" s="51"/>
      <c r="AB4867" s="51"/>
      <c r="AC4867" s="51">
        <v>0.784728788325321</v>
      </c>
      <c r="AD4867" s="51">
        <v>0.86809556834329493</v>
      </c>
      <c r="AE4867" s="51"/>
      <c r="AF4867" s="51"/>
      <c r="AG4867" s="51"/>
      <c r="AH4867" s="51"/>
      <c r="AI4867" s="51"/>
      <c r="AJ4867" s="51"/>
      <c r="AK4867" s="51"/>
      <c r="AL4867" s="51"/>
      <c r="AM4867" s="51"/>
      <c r="AN4867" s="51"/>
      <c r="AO4867" s="51"/>
      <c r="AP4867" s="51"/>
      <c r="AQ4867" s="51"/>
      <c r="AR4867" s="51"/>
      <c r="AS4867" s="51"/>
      <c r="AT4867" s="51"/>
      <c r="AU4867" s="51"/>
      <c r="AV4867" s="51"/>
      <c r="AW4867" s="51"/>
      <c r="AX4867" s="51"/>
      <c r="AY4867" s="51"/>
      <c r="AZ4867" s="51"/>
      <c r="BA4867" s="51"/>
      <c r="BB4867" s="51"/>
      <c r="BC4867" s="51"/>
      <c r="BD4867" s="51"/>
      <c r="BE4867" s="51"/>
      <c r="BF4867" s="51"/>
      <c r="BG4867" s="51"/>
      <c r="BH4867" s="51"/>
      <c r="BI4867" s="51"/>
      <c r="BJ4867" s="51"/>
      <c r="BK4867" s="51"/>
      <c r="BL4867" s="51"/>
      <c r="BM4867" s="51"/>
      <c r="BN4867" s="51"/>
      <c r="BO4867" s="51"/>
      <c r="BP4867" s="51"/>
      <c r="BQ4867" s="51"/>
      <c r="BR4867" s="51"/>
      <c r="BS4867" s="51"/>
      <c r="BT4867" s="51"/>
      <c r="BU4867" s="51"/>
      <c r="BV4867" s="51"/>
      <c r="BW4867" s="51"/>
      <c r="BX4867" s="51"/>
      <c r="BY4867" s="51"/>
    </row>
    <row r="4868" spans="1:77" x14ac:dyDescent="0.25">
      <c r="A4868" s="49" t="s">
        <v>958</v>
      </c>
      <c r="B4868" s="50">
        <v>42332</v>
      </c>
      <c r="C4868" s="51" t="s">
        <v>956</v>
      </c>
      <c r="D4868" s="51"/>
      <c r="E4868" s="51">
        <v>448.64296875000002</v>
      </c>
      <c r="F4868" s="51">
        <v>0.143340625</v>
      </c>
      <c r="G4868" s="51">
        <v>0.1925125</v>
      </c>
      <c r="H4868" s="51">
        <v>0.24075625</v>
      </c>
      <c r="I4868" s="51">
        <v>0.23551250000000001</v>
      </c>
      <c r="J4868" s="51">
        <v>0.2764375</v>
      </c>
      <c r="K4868" s="51">
        <v>0.34791875</v>
      </c>
      <c r="L4868" s="51">
        <v>0.22692499999999999</v>
      </c>
      <c r="M4868" s="51"/>
      <c r="N4868" s="51"/>
      <c r="O4868" s="51"/>
      <c r="P4868" s="51"/>
      <c r="Q4868" s="51"/>
      <c r="R4868" s="51"/>
      <c r="S4868" s="51"/>
      <c r="T4868" s="51"/>
      <c r="U4868" s="51"/>
      <c r="V4868" s="51"/>
      <c r="W4868" s="51"/>
      <c r="X4868" s="51"/>
      <c r="Y4868" s="51"/>
      <c r="Z4868" s="51"/>
      <c r="AA4868" s="51"/>
      <c r="AB4868" s="51"/>
      <c r="AC4868" s="51"/>
      <c r="AD4868" s="51"/>
      <c r="AE4868" s="51"/>
      <c r="AF4868" s="51"/>
      <c r="AG4868" s="51"/>
      <c r="AH4868" s="51"/>
      <c r="AI4868" s="51"/>
      <c r="AJ4868" s="51"/>
      <c r="AK4868" s="51"/>
      <c r="AL4868" s="51"/>
      <c r="AM4868" s="51"/>
      <c r="AN4868" s="51"/>
      <c r="AO4868" s="51"/>
      <c r="AP4868" s="51"/>
      <c r="AQ4868" s="51"/>
      <c r="AR4868" s="51"/>
      <c r="AS4868" s="51"/>
      <c r="AT4868" s="51"/>
      <c r="AU4868" s="51"/>
      <c r="AV4868" s="51"/>
      <c r="AW4868" s="51"/>
      <c r="AX4868" s="51"/>
      <c r="AY4868" s="51"/>
      <c r="AZ4868" s="51"/>
      <c r="BA4868" s="51"/>
      <c r="BB4868" s="51"/>
      <c r="BC4868" s="51"/>
      <c r="BD4868" s="51"/>
      <c r="BE4868" s="51"/>
      <c r="BF4868" s="51"/>
      <c r="BG4868" s="51"/>
      <c r="BH4868" s="51"/>
      <c r="BI4868" s="51"/>
      <c r="BJ4868" s="51"/>
      <c r="BK4868" s="51"/>
      <c r="BL4868" s="51"/>
      <c r="BM4868" s="51"/>
      <c r="BN4868" s="51"/>
      <c r="BO4868" s="51"/>
      <c r="BP4868" s="51"/>
      <c r="BQ4868" s="51"/>
      <c r="BR4868" s="51"/>
      <c r="BS4868" s="51"/>
      <c r="BT4868" s="51"/>
      <c r="BU4868" s="51"/>
      <c r="BV4868" s="51"/>
      <c r="BW4868" s="51"/>
      <c r="BX4868" s="51"/>
      <c r="BY4868" s="51"/>
    </row>
    <row r="4869" spans="1:77" x14ac:dyDescent="0.25">
      <c r="A4869" s="49" t="s">
        <v>958</v>
      </c>
      <c r="B4869" s="50">
        <v>42333</v>
      </c>
      <c r="C4869" s="51" t="s">
        <v>956</v>
      </c>
      <c r="D4869" s="51"/>
      <c r="E4869" s="51">
        <v>442.46343750000005</v>
      </c>
      <c r="F4869" s="51">
        <v>0.12846249999999998</v>
      </c>
      <c r="G4869" s="51">
        <v>0.18218124999999999</v>
      </c>
      <c r="H4869" s="51">
        <v>0.23401250000000001</v>
      </c>
      <c r="I4869" s="51">
        <v>0.23426875000000003</v>
      </c>
      <c r="J4869" s="51">
        <v>0.27634375</v>
      </c>
      <c r="K4869" s="51">
        <v>0.34801875000000004</v>
      </c>
      <c r="L4869" s="51">
        <v>0.22691250000000002</v>
      </c>
      <c r="M4869" s="51"/>
      <c r="N4869" s="51"/>
      <c r="O4869" s="51"/>
      <c r="P4869" s="51"/>
      <c r="Q4869" s="51"/>
      <c r="R4869" s="51"/>
      <c r="S4869" s="51"/>
      <c r="T4869" s="51"/>
      <c r="U4869" s="51"/>
      <c r="V4869" s="51"/>
      <c r="W4869" s="51"/>
      <c r="X4869" s="51"/>
      <c r="Y4869" s="51"/>
      <c r="Z4869" s="51"/>
      <c r="AA4869" s="51"/>
      <c r="AB4869" s="51">
        <v>8.75</v>
      </c>
      <c r="AC4869" s="51"/>
      <c r="AD4869" s="51"/>
      <c r="AE4869" s="51"/>
      <c r="AF4869" s="51"/>
      <c r="AG4869" s="51"/>
      <c r="AH4869" s="51">
        <v>0.2</v>
      </c>
      <c r="AI4869" s="51">
        <v>8.6</v>
      </c>
      <c r="AJ4869" s="51"/>
      <c r="AK4869" s="51"/>
      <c r="AL4869" s="51"/>
      <c r="AM4869" s="51"/>
      <c r="AN4869" s="51"/>
      <c r="AO4869" s="51"/>
      <c r="AP4869" s="51"/>
      <c r="AQ4869" s="51"/>
      <c r="AR4869" s="51"/>
      <c r="AS4869" s="51"/>
      <c r="AT4869" s="51"/>
      <c r="AU4869" s="51"/>
      <c r="AV4869" s="51"/>
      <c r="AW4869" s="51"/>
      <c r="AX4869" s="51"/>
      <c r="AY4869" s="51"/>
      <c r="AZ4869" s="51"/>
      <c r="BA4869" s="51"/>
      <c r="BB4869" s="51"/>
      <c r="BC4869" s="51"/>
      <c r="BD4869" s="51"/>
      <c r="BE4869" s="51"/>
      <c r="BF4869" s="51"/>
      <c r="BG4869" s="51"/>
      <c r="BH4869" s="51"/>
      <c r="BI4869" s="51"/>
      <c r="BJ4869" s="51"/>
      <c r="BK4869" s="51"/>
      <c r="BL4869" s="51"/>
      <c r="BM4869" s="51"/>
      <c r="BN4869" s="51"/>
      <c r="BO4869" s="51"/>
      <c r="BP4869" s="51"/>
      <c r="BQ4869" s="51"/>
      <c r="BR4869" s="51"/>
      <c r="BS4869" s="51"/>
      <c r="BT4869" s="51"/>
      <c r="BU4869" s="51"/>
      <c r="BV4869" s="51"/>
      <c r="BW4869" s="51"/>
      <c r="BX4869" s="51"/>
      <c r="BY4869" s="51"/>
    </row>
    <row r="4870" spans="1:77" x14ac:dyDescent="0.25">
      <c r="A4870" s="49" t="s">
        <v>958</v>
      </c>
      <c r="B4870" s="50">
        <v>42334</v>
      </c>
      <c r="C4870" s="51" t="s">
        <v>956</v>
      </c>
      <c r="D4870" s="51"/>
      <c r="E4870" s="51">
        <v>465.75984374999996</v>
      </c>
      <c r="F4870" s="51">
        <v>0.24288437499999999</v>
      </c>
      <c r="G4870" s="51">
        <v>0.21500625000000001</v>
      </c>
      <c r="H4870" s="51">
        <v>0.23849375</v>
      </c>
      <c r="I4870" s="51">
        <v>0.23381874999999999</v>
      </c>
      <c r="J4870" s="51">
        <v>0.27628125000000003</v>
      </c>
      <c r="K4870" s="51">
        <v>0.34801875000000004</v>
      </c>
      <c r="L4870" s="51">
        <v>0.22697500000000001</v>
      </c>
      <c r="M4870" s="51"/>
      <c r="N4870" s="51"/>
      <c r="O4870" s="51"/>
      <c r="P4870" s="51"/>
      <c r="Q4870" s="51"/>
      <c r="R4870" s="51"/>
      <c r="S4870" s="51"/>
      <c r="T4870" s="51"/>
      <c r="U4870" s="51"/>
      <c r="V4870" s="51"/>
      <c r="W4870" s="51"/>
      <c r="X4870" s="51"/>
      <c r="Y4870" s="51"/>
      <c r="Z4870" s="51"/>
      <c r="AA4870" s="51"/>
      <c r="AB4870" s="51"/>
      <c r="AC4870" s="51"/>
      <c r="AD4870" s="51"/>
      <c r="AE4870" s="51"/>
      <c r="AF4870" s="51"/>
      <c r="AG4870" s="51"/>
      <c r="AH4870" s="51"/>
      <c r="AI4870" s="51"/>
      <c r="AJ4870" s="51"/>
      <c r="AK4870" s="51"/>
      <c r="AL4870" s="51"/>
      <c r="AM4870" s="51"/>
      <c r="AN4870" s="51"/>
      <c r="AO4870" s="51"/>
      <c r="AP4870" s="51"/>
      <c r="AQ4870" s="51"/>
      <c r="AR4870" s="51"/>
      <c r="AS4870" s="51"/>
      <c r="AT4870" s="51"/>
      <c r="AU4870" s="51"/>
      <c r="AV4870" s="51"/>
      <c r="AW4870" s="51"/>
      <c r="AX4870" s="51"/>
      <c r="AY4870" s="51"/>
      <c r="AZ4870" s="51"/>
      <c r="BA4870" s="51"/>
      <c r="BB4870" s="51"/>
      <c r="BC4870" s="51"/>
      <c r="BD4870" s="51"/>
      <c r="BE4870" s="51"/>
      <c r="BF4870" s="51"/>
      <c r="BG4870" s="51"/>
      <c r="BH4870" s="51"/>
      <c r="BI4870" s="51"/>
      <c r="BJ4870" s="51"/>
      <c r="BK4870" s="51"/>
      <c r="BL4870" s="51"/>
      <c r="BM4870" s="51"/>
      <c r="BN4870" s="51"/>
      <c r="BO4870" s="51"/>
      <c r="BP4870" s="51"/>
      <c r="BQ4870" s="51"/>
      <c r="BR4870" s="51"/>
      <c r="BS4870" s="51"/>
      <c r="BT4870" s="51"/>
      <c r="BU4870" s="51"/>
      <c r="BV4870" s="51"/>
      <c r="BW4870" s="51"/>
      <c r="BX4870" s="51"/>
      <c r="BY4870" s="51"/>
    </row>
    <row r="4871" spans="1:77" x14ac:dyDescent="0.25">
      <c r="A4871" s="49" t="s">
        <v>958</v>
      </c>
      <c r="B4871" s="50">
        <v>42335</v>
      </c>
      <c r="C4871" s="51" t="s">
        <v>956</v>
      </c>
      <c r="D4871" s="51"/>
      <c r="E4871" s="51">
        <v>461.15062499999999</v>
      </c>
      <c r="F4871" s="51">
        <v>0.21555000000000002</v>
      </c>
      <c r="G4871" s="51">
        <v>0.21137499999999998</v>
      </c>
      <c r="H4871" s="51">
        <v>0.2391875</v>
      </c>
      <c r="I4871" s="51">
        <v>0.23322500000000002</v>
      </c>
      <c r="J4871" s="51">
        <v>0.27628750000000002</v>
      </c>
      <c r="K4871" s="51">
        <v>0.34811250000000005</v>
      </c>
      <c r="L4871" s="51">
        <v>0.22689375000000001</v>
      </c>
      <c r="M4871" s="51"/>
      <c r="N4871" s="51"/>
      <c r="O4871" s="51"/>
      <c r="P4871" s="51"/>
      <c r="Q4871" s="51"/>
      <c r="R4871" s="51"/>
      <c r="S4871" s="51"/>
      <c r="T4871" s="51"/>
      <c r="U4871" s="51"/>
      <c r="V4871" s="51"/>
      <c r="W4871" s="51"/>
      <c r="X4871" s="51"/>
      <c r="Y4871" s="51"/>
      <c r="Z4871" s="51"/>
      <c r="AA4871" s="51"/>
      <c r="AB4871" s="51"/>
      <c r="AC4871" s="51"/>
      <c r="AD4871" s="51"/>
      <c r="AE4871" s="51"/>
      <c r="AF4871" s="51"/>
      <c r="AG4871" s="51"/>
      <c r="AH4871" s="51"/>
      <c r="AI4871" s="51"/>
      <c r="AJ4871" s="51"/>
      <c r="AK4871" s="51"/>
      <c r="AL4871" s="51"/>
      <c r="AM4871" s="51"/>
      <c r="AN4871" s="51"/>
      <c r="AO4871" s="51"/>
      <c r="AP4871" s="51"/>
      <c r="AQ4871" s="51"/>
      <c r="AR4871" s="51"/>
      <c r="AS4871" s="51"/>
      <c r="AT4871" s="51"/>
      <c r="AU4871" s="51"/>
      <c r="AV4871" s="51"/>
      <c r="AW4871" s="51"/>
      <c r="AX4871" s="51"/>
      <c r="AY4871" s="51"/>
      <c r="AZ4871" s="51"/>
      <c r="BA4871" s="51"/>
      <c r="BB4871" s="51"/>
      <c r="BC4871" s="51"/>
      <c r="BD4871" s="51"/>
      <c r="BE4871" s="51"/>
      <c r="BF4871" s="51"/>
      <c r="BG4871" s="51"/>
      <c r="BH4871" s="51"/>
      <c r="BI4871" s="51"/>
      <c r="BJ4871" s="51"/>
      <c r="BK4871" s="51"/>
      <c r="BL4871" s="51"/>
      <c r="BM4871" s="51"/>
      <c r="BN4871" s="51"/>
      <c r="BO4871" s="51"/>
      <c r="BP4871" s="51"/>
      <c r="BQ4871" s="51"/>
      <c r="BR4871" s="51"/>
      <c r="BS4871" s="51"/>
      <c r="BT4871" s="51"/>
      <c r="BU4871" s="51"/>
      <c r="BV4871" s="51"/>
      <c r="BW4871" s="51"/>
      <c r="BX4871" s="51"/>
      <c r="BY4871" s="51"/>
    </row>
    <row r="4872" spans="1:77" x14ac:dyDescent="0.25">
      <c r="A4872" s="49" t="s">
        <v>958</v>
      </c>
      <c r="B4872" s="50">
        <v>42336</v>
      </c>
      <c r="C4872" s="51" t="s">
        <v>956</v>
      </c>
      <c r="D4872" s="51"/>
      <c r="E4872" s="51">
        <v>454.00031249999995</v>
      </c>
      <c r="F4872" s="51">
        <v>0.182975</v>
      </c>
      <c r="G4872" s="51">
        <v>0.20279374999999999</v>
      </c>
      <c r="H4872" s="51">
        <v>0.23678125</v>
      </c>
      <c r="I4872" s="51">
        <v>0.23243749999999999</v>
      </c>
      <c r="J4872" s="51">
        <v>0.27623750000000002</v>
      </c>
      <c r="K4872" s="51">
        <v>0.34814374999999997</v>
      </c>
      <c r="L4872" s="51">
        <v>0.22685</v>
      </c>
      <c r="M4872" s="51"/>
      <c r="N4872" s="51"/>
      <c r="O4872" s="51"/>
      <c r="P4872" s="51"/>
      <c r="Q4872" s="51"/>
      <c r="R4872" s="51"/>
      <c r="S4872" s="51"/>
      <c r="T4872" s="51"/>
      <c r="U4872" s="51"/>
      <c r="V4872" s="51"/>
      <c r="W4872" s="51"/>
      <c r="X4872" s="51"/>
      <c r="Y4872" s="51"/>
      <c r="Z4872" s="51"/>
      <c r="AA4872" s="51"/>
      <c r="AB4872" s="51"/>
      <c r="AC4872" s="51"/>
      <c r="AD4872" s="51"/>
      <c r="AE4872" s="51"/>
      <c r="AF4872" s="51"/>
      <c r="AG4872" s="51"/>
      <c r="AH4872" s="51"/>
      <c r="AI4872" s="51"/>
      <c r="AJ4872" s="51"/>
      <c r="AK4872" s="51"/>
      <c r="AL4872" s="51"/>
      <c r="AM4872" s="51"/>
      <c r="AN4872" s="51"/>
      <c r="AO4872" s="51"/>
      <c r="AP4872" s="51"/>
      <c r="AQ4872" s="51"/>
      <c r="AR4872" s="51"/>
      <c r="AS4872" s="51"/>
      <c r="AT4872" s="51"/>
      <c r="AU4872" s="51"/>
      <c r="AV4872" s="51"/>
      <c r="AW4872" s="51"/>
      <c r="AX4872" s="51"/>
      <c r="AY4872" s="51"/>
      <c r="AZ4872" s="51"/>
      <c r="BA4872" s="51"/>
      <c r="BB4872" s="51"/>
      <c r="BC4872" s="51"/>
      <c r="BD4872" s="51"/>
      <c r="BE4872" s="51"/>
      <c r="BF4872" s="51"/>
      <c r="BG4872" s="51"/>
      <c r="BH4872" s="51"/>
      <c r="BI4872" s="51"/>
      <c r="BJ4872" s="51"/>
      <c r="BK4872" s="51"/>
      <c r="BL4872" s="51"/>
      <c r="BM4872" s="51"/>
      <c r="BN4872" s="51"/>
      <c r="BO4872" s="51"/>
      <c r="BP4872" s="51"/>
      <c r="BQ4872" s="51"/>
      <c r="BR4872" s="51"/>
      <c r="BS4872" s="51"/>
      <c r="BT4872" s="51"/>
      <c r="BU4872" s="51"/>
      <c r="BV4872" s="51"/>
      <c r="BW4872" s="51"/>
      <c r="BX4872" s="51"/>
      <c r="BY4872" s="51"/>
    </row>
    <row r="4873" spans="1:77" x14ac:dyDescent="0.25">
      <c r="A4873" s="49" t="s">
        <v>958</v>
      </c>
      <c r="B4873" s="50">
        <v>42337</v>
      </c>
      <c r="C4873" s="51" t="s">
        <v>956</v>
      </c>
      <c r="D4873" s="51"/>
      <c r="E4873" s="51">
        <v>450.23343750000004</v>
      </c>
      <c r="F4873" s="51">
        <v>0.16628124999999999</v>
      </c>
      <c r="G4873" s="51">
        <v>0.1983125</v>
      </c>
      <c r="H4873" s="51">
        <v>0.23561250000000003</v>
      </c>
      <c r="I4873" s="51">
        <v>0.23159375000000001</v>
      </c>
      <c r="J4873" s="51">
        <v>0.27614374999999997</v>
      </c>
      <c r="K4873" s="51">
        <v>0.34825</v>
      </c>
      <c r="L4873" s="51">
        <v>0.22688124999999998</v>
      </c>
      <c r="M4873" s="51"/>
      <c r="N4873" s="51"/>
      <c r="O4873" s="51"/>
      <c r="P4873" s="51"/>
      <c r="Q4873" s="51"/>
      <c r="R4873" s="51"/>
      <c r="S4873" s="51"/>
      <c r="T4873" s="51"/>
      <c r="U4873" s="51"/>
      <c r="V4873" s="51"/>
      <c r="W4873" s="51"/>
      <c r="X4873" s="51"/>
      <c r="Y4873" s="51"/>
      <c r="Z4873" s="51"/>
      <c r="AA4873" s="51"/>
      <c r="AB4873" s="51"/>
      <c r="AC4873" s="51"/>
      <c r="AD4873" s="51"/>
      <c r="AE4873" s="51"/>
      <c r="AF4873" s="51"/>
      <c r="AG4873" s="51"/>
      <c r="AH4873" s="51"/>
      <c r="AI4873" s="51"/>
      <c r="AJ4873" s="51"/>
      <c r="AK4873" s="51"/>
      <c r="AL4873" s="51"/>
      <c r="AM4873" s="51"/>
      <c r="AN4873" s="51"/>
      <c r="AO4873" s="51"/>
      <c r="AP4873" s="51"/>
      <c r="AQ4873" s="51"/>
      <c r="AR4873" s="51"/>
      <c r="AS4873" s="51"/>
      <c r="AT4873" s="51"/>
      <c r="AU4873" s="51"/>
      <c r="AV4873" s="51"/>
      <c r="AW4873" s="51"/>
      <c r="AX4873" s="51"/>
      <c r="AY4873" s="51"/>
      <c r="AZ4873" s="51"/>
      <c r="BA4873" s="51"/>
      <c r="BB4873" s="51"/>
      <c r="BC4873" s="51"/>
      <c r="BD4873" s="51"/>
      <c r="BE4873" s="51"/>
      <c r="BF4873" s="51"/>
      <c r="BG4873" s="51"/>
      <c r="BH4873" s="51"/>
      <c r="BI4873" s="51"/>
      <c r="BJ4873" s="51"/>
      <c r="BK4873" s="51"/>
      <c r="BL4873" s="51"/>
      <c r="BM4873" s="51"/>
      <c r="BN4873" s="51"/>
      <c r="BO4873" s="51"/>
      <c r="BP4873" s="51"/>
      <c r="BQ4873" s="51"/>
      <c r="BR4873" s="51"/>
      <c r="BS4873" s="51"/>
      <c r="BT4873" s="51"/>
      <c r="BU4873" s="51"/>
      <c r="BV4873" s="51"/>
      <c r="BW4873" s="51"/>
      <c r="BX4873" s="51"/>
      <c r="BY4873" s="51"/>
    </row>
    <row r="4874" spans="1:77" x14ac:dyDescent="0.25">
      <c r="A4874" s="49" t="s">
        <v>958</v>
      </c>
      <c r="B4874" s="50">
        <v>42338</v>
      </c>
      <c r="C4874" s="51" t="s">
        <v>956</v>
      </c>
      <c r="D4874" s="51"/>
      <c r="E4874" s="51">
        <v>446.59921874999998</v>
      </c>
      <c r="F4874" s="51">
        <v>0.15324062499999999</v>
      </c>
      <c r="G4874" s="51">
        <v>0.19368750000000001</v>
      </c>
      <c r="H4874" s="51">
        <v>0.23333124999999999</v>
      </c>
      <c r="I4874" s="51">
        <v>0.23058125000000002</v>
      </c>
      <c r="J4874" s="51">
        <v>0.2759875</v>
      </c>
      <c r="K4874" s="51">
        <v>0.348275</v>
      </c>
      <c r="L4874" s="51">
        <v>0.22702499999999998</v>
      </c>
      <c r="M4874" s="51"/>
      <c r="N4874" s="51"/>
      <c r="O4874" s="51"/>
      <c r="P4874" s="51"/>
      <c r="Q4874" s="51"/>
      <c r="R4874" s="51"/>
      <c r="S4874" s="51"/>
      <c r="T4874" s="51"/>
      <c r="U4874" s="51"/>
      <c r="V4874" s="51"/>
      <c r="W4874" s="51"/>
      <c r="X4874" s="51"/>
      <c r="Y4874" s="51"/>
      <c r="Z4874" s="51"/>
      <c r="AA4874" s="51"/>
      <c r="AB4874" s="51"/>
      <c r="AC4874" s="51">
        <v>0.81748887941301329</v>
      </c>
      <c r="AD4874" s="51">
        <v>0.86462852532633405</v>
      </c>
      <c r="AE4874" s="51"/>
      <c r="AF4874" s="51"/>
      <c r="AG4874" s="51"/>
      <c r="AH4874" s="51"/>
      <c r="AI4874" s="51"/>
      <c r="AJ4874" s="51"/>
      <c r="AK4874" s="51"/>
      <c r="AL4874" s="51"/>
      <c r="AM4874" s="51"/>
      <c r="AN4874" s="51"/>
      <c r="AO4874" s="51"/>
      <c r="AP4874" s="51"/>
      <c r="AQ4874" s="51"/>
      <c r="AR4874" s="51"/>
      <c r="AS4874" s="51"/>
      <c r="AT4874" s="51"/>
      <c r="AU4874" s="51"/>
      <c r="AV4874" s="51"/>
      <c r="AW4874" s="51"/>
      <c r="AX4874" s="51"/>
      <c r="AY4874" s="51"/>
      <c r="AZ4874" s="51"/>
      <c r="BA4874" s="51"/>
      <c r="BB4874" s="51"/>
      <c r="BC4874" s="51"/>
      <c r="BD4874" s="51"/>
      <c r="BE4874" s="51"/>
      <c r="BF4874" s="51"/>
      <c r="BG4874" s="51"/>
      <c r="BH4874" s="51"/>
      <c r="BI4874" s="51"/>
      <c r="BJ4874" s="51"/>
      <c r="BK4874" s="51"/>
      <c r="BL4874" s="51"/>
      <c r="BM4874" s="51"/>
      <c r="BN4874" s="51"/>
      <c r="BO4874" s="51"/>
      <c r="BP4874" s="51"/>
      <c r="BQ4874" s="51"/>
      <c r="BR4874" s="51"/>
      <c r="BS4874" s="51"/>
      <c r="BT4874" s="51"/>
      <c r="BU4874" s="51"/>
      <c r="BV4874" s="51"/>
      <c r="BW4874" s="51"/>
      <c r="BX4874" s="51"/>
      <c r="BY4874" s="51"/>
    </row>
    <row r="4875" spans="1:77" x14ac:dyDescent="0.25">
      <c r="A4875" s="49" t="s">
        <v>958</v>
      </c>
      <c r="B4875" s="50">
        <v>42339</v>
      </c>
      <c r="C4875" s="51" t="s">
        <v>956</v>
      </c>
      <c r="D4875" s="51"/>
      <c r="E4875" s="51">
        <v>442.69687499999998</v>
      </c>
      <c r="F4875" s="51">
        <v>0.14158124999999999</v>
      </c>
      <c r="G4875" s="51">
        <v>0.18834374999999998</v>
      </c>
      <c r="H4875" s="51">
        <v>0.23039375000000001</v>
      </c>
      <c r="I4875" s="51">
        <v>0.22918749999999999</v>
      </c>
      <c r="J4875" s="51">
        <v>0.27584375</v>
      </c>
      <c r="K4875" s="51">
        <v>0.34826249999999992</v>
      </c>
      <c r="L4875" s="51">
        <v>0.22700624999999997</v>
      </c>
      <c r="M4875" s="51"/>
      <c r="N4875" s="51"/>
      <c r="O4875" s="51"/>
      <c r="P4875" s="51"/>
      <c r="Q4875" s="51"/>
      <c r="R4875" s="51"/>
      <c r="S4875" s="51"/>
      <c r="T4875" s="51"/>
      <c r="U4875" s="51"/>
      <c r="V4875" s="51"/>
      <c r="W4875" s="51"/>
      <c r="X4875" s="51"/>
      <c r="Y4875" s="51"/>
      <c r="Z4875" s="51"/>
      <c r="AA4875" s="51"/>
      <c r="AB4875" s="51"/>
      <c r="AC4875" s="51"/>
      <c r="AD4875" s="51"/>
      <c r="AE4875" s="51"/>
      <c r="AF4875" s="51"/>
      <c r="AG4875" s="51"/>
      <c r="AH4875" s="51"/>
      <c r="AI4875" s="51"/>
      <c r="AJ4875" s="51"/>
      <c r="AK4875" s="51"/>
      <c r="AL4875" s="51"/>
      <c r="AM4875" s="51"/>
      <c r="AN4875" s="51"/>
      <c r="AO4875" s="51"/>
      <c r="AP4875" s="51"/>
      <c r="AQ4875" s="51"/>
      <c r="AR4875" s="51"/>
      <c r="AS4875" s="51"/>
      <c r="AT4875" s="51"/>
      <c r="AU4875" s="51"/>
      <c r="AV4875" s="51"/>
      <c r="AW4875" s="51"/>
      <c r="AX4875" s="51"/>
      <c r="AY4875" s="51"/>
      <c r="AZ4875" s="51"/>
      <c r="BA4875" s="51"/>
      <c r="BB4875" s="51"/>
      <c r="BC4875" s="51"/>
      <c r="BD4875" s="51"/>
      <c r="BE4875" s="51"/>
      <c r="BF4875" s="51"/>
      <c r="BG4875" s="51"/>
      <c r="BH4875" s="51"/>
      <c r="BI4875" s="51"/>
      <c r="BJ4875" s="51"/>
      <c r="BK4875" s="51"/>
      <c r="BL4875" s="51"/>
      <c r="BM4875" s="51"/>
      <c r="BN4875" s="51"/>
      <c r="BO4875" s="51"/>
      <c r="BP4875" s="51"/>
      <c r="BQ4875" s="51"/>
      <c r="BR4875" s="51"/>
      <c r="BS4875" s="51"/>
      <c r="BT4875" s="51"/>
      <c r="BU4875" s="51"/>
      <c r="BV4875" s="51"/>
      <c r="BW4875" s="51"/>
      <c r="BX4875" s="51"/>
      <c r="BY4875" s="51"/>
    </row>
    <row r="4876" spans="1:77" x14ac:dyDescent="0.25">
      <c r="A4876" s="49" t="s">
        <v>958</v>
      </c>
      <c r="B4876" s="50">
        <v>42340</v>
      </c>
      <c r="C4876" s="51" t="s">
        <v>956</v>
      </c>
      <c r="D4876" s="51"/>
      <c r="E4876" s="51">
        <v>435.30515625000004</v>
      </c>
      <c r="F4876" s="51">
        <v>0.12363437499999999</v>
      </c>
      <c r="G4876" s="51">
        <v>0.1774</v>
      </c>
      <c r="H4876" s="51">
        <v>0.22292500000000001</v>
      </c>
      <c r="I4876" s="51">
        <v>0.22689375000000001</v>
      </c>
      <c r="J4876" s="51">
        <v>0.2754375</v>
      </c>
      <c r="K4876" s="51">
        <v>0.34829374999999996</v>
      </c>
      <c r="L4876" s="51">
        <v>0.22694999999999999</v>
      </c>
      <c r="M4876" s="51"/>
      <c r="N4876" s="51"/>
      <c r="O4876" s="51"/>
      <c r="P4876" s="51"/>
      <c r="Q4876" s="51"/>
      <c r="R4876" s="51"/>
      <c r="S4876" s="51"/>
      <c r="T4876" s="51"/>
      <c r="U4876" s="51"/>
      <c r="V4876" s="51"/>
      <c r="W4876" s="51"/>
      <c r="X4876" s="51"/>
      <c r="Y4876" s="51"/>
      <c r="Z4876" s="51"/>
      <c r="AA4876" s="51"/>
      <c r="AB4876" s="51">
        <v>8.75</v>
      </c>
      <c r="AC4876" s="51"/>
      <c r="AD4876" s="51"/>
      <c r="AE4876" s="51"/>
      <c r="AF4876" s="51"/>
      <c r="AG4876" s="51"/>
      <c r="AH4876" s="51">
        <v>0.95</v>
      </c>
      <c r="AI4876" s="51">
        <v>8.75</v>
      </c>
      <c r="AJ4876" s="51"/>
      <c r="AK4876" s="51"/>
      <c r="AL4876" s="51"/>
      <c r="AM4876" s="51"/>
      <c r="AN4876" s="51"/>
      <c r="AO4876" s="51"/>
      <c r="AP4876" s="51"/>
      <c r="AQ4876" s="51"/>
      <c r="AR4876" s="51"/>
      <c r="AS4876" s="51"/>
      <c r="AT4876" s="51"/>
      <c r="AU4876" s="51"/>
      <c r="AV4876" s="51"/>
      <c r="AW4876" s="51"/>
      <c r="AX4876" s="51"/>
      <c r="AY4876" s="51"/>
      <c r="AZ4876" s="51"/>
      <c r="BA4876" s="51"/>
      <c r="BB4876" s="51"/>
      <c r="BC4876" s="51"/>
      <c r="BD4876" s="51"/>
      <c r="BE4876" s="51"/>
      <c r="BF4876" s="51"/>
      <c r="BG4876" s="51"/>
      <c r="BH4876" s="51"/>
      <c r="BI4876" s="51"/>
      <c r="BJ4876" s="51"/>
      <c r="BK4876" s="51"/>
      <c r="BL4876" s="51"/>
      <c r="BM4876" s="51"/>
      <c r="BN4876" s="51"/>
      <c r="BO4876" s="51"/>
      <c r="BP4876" s="51"/>
      <c r="BQ4876" s="51"/>
      <c r="BR4876" s="51"/>
      <c r="BS4876" s="51"/>
      <c r="BT4876" s="51"/>
      <c r="BU4876" s="51"/>
      <c r="BV4876" s="51"/>
      <c r="BW4876" s="51"/>
      <c r="BX4876" s="51"/>
      <c r="BY4876" s="51"/>
    </row>
    <row r="4877" spans="1:77" x14ac:dyDescent="0.25">
      <c r="A4877" s="49" t="s">
        <v>958</v>
      </c>
      <c r="B4877" s="50">
        <v>42341</v>
      </c>
      <c r="C4877" s="51" t="s">
        <v>956</v>
      </c>
      <c r="D4877" s="51"/>
      <c r="E4877" s="51">
        <v>466.83421874999999</v>
      </c>
      <c r="F4877" s="51">
        <v>0.262028125</v>
      </c>
      <c r="G4877" s="51">
        <v>0.20820000000000002</v>
      </c>
      <c r="H4877" s="51">
        <v>0.24466874999999999</v>
      </c>
      <c r="I4877" s="51">
        <v>0.22588750000000002</v>
      </c>
      <c r="J4877" s="51">
        <v>0.27523124999999998</v>
      </c>
      <c r="K4877" s="51">
        <v>0.34828124999999999</v>
      </c>
      <c r="L4877" s="51">
        <v>0.22693124999999997</v>
      </c>
      <c r="M4877" s="51"/>
      <c r="N4877" s="51"/>
      <c r="O4877" s="51"/>
      <c r="P4877" s="51"/>
      <c r="Q4877" s="51">
        <v>17.059922749999998</v>
      </c>
      <c r="R4877" s="51">
        <v>631.76824999999997</v>
      </c>
      <c r="S4877" s="51">
        <v>94.320000000000007</v>
      </c>
      <c r="T4877" s="51"/>
      <c r="U4877" s="51"/>
      <c r="V4877" s="51"/>
      <c r="W4877" s="51"/>
      <c r="X4877" s="51"/>
      <c r="Y4877" s="51"/>
      <c r="Z4877" s="51"/>
      <c r="AA4877" s="51">
        <v>0</v>
      </c>
      <c r="AB4877" s="51"/>
      <c r="AC4877" s="51"/>
      <c r="AD4877" s="51"/>
      <c r="AE4877" s="51"/>
      <c r="AF4877" s="51"/>
      <c r="AG4877" s="51">
        <v>2.5367500000000001</v>
      </c>
      <c r="AH4877" s="51"/>
      <c r="AI4877" s="51"/>
      <c r="AJ4877" s="51">
        <v>3.2725</v>
      </c>
      <c r="AK4877" s="51">
        <v>4.7133379903693227E-2</v>
      </c>
      <c r="AL4877" s="51">
        <v>8.5352894999999993</v>
      </c>
      <c r="AM4877" s="51">
        <v>181.08799999999999</v>
      </c>
      <c r="AN4877" s="51"/>
      <c r="AO4877" s="51"/>
      <c r="AP4877" s="51"/>
      <c r="AQ4877" s="51"/>
      <c r="AR4877" s="51"/>
      <c r="AS4877" s="51"/>
      <c r="AT4877" s="51"/>
      <c r="AU4877" s="51"/>
      <c r="AV4877" s="51"/>
      <c r="AW4877" s="51">
        <v>2.267945675</v>
      </c>
      <c r="AX4877" s="51"/>
      <c r="AY4877" s="51">
        <v>94.320000000000007</v>
      </c>
      <c r="AZ4877" s="51">
        <v>2.4045225561916878E-2</v>
      </c>
      <c r="BA4877" s="51">
        <v>1.7683075247969682E-2</v>
      </c>
      <c r="BB4877" s="51">
        <v>6.2566875750000008</v>
      </c>
      <c r="BC4877" s="51"/>
      <c r="BD4877" s="51">
        <v>353.82349999999997</v>
      </c>
      <c r="BE4877" s="51"/>
      <c r="BF4877" s="51"/>
      <c r="BG4877" s="51"/>
      <c r="BH4877" s="51"/>
      <c r="BI4877" s="51"/>
      <c r="BJ4877" s="51"/>
      <c r="BK4877" s="51"/>
      <c r="BL4877" s="51"/>
      <c r="BM4877" s="51"/>
      <c r="BN4877" s="51"/>
      <c r="BO4877" s="51"/>
      <c r="BP4877" s="51"/>
      <c r="BQ4877" s="51"/>
      <c r="BR4877" s="51"/>
      <c r="BS4877" s="51"/>
      <c r="BT4877" s="51"/>
      <c r="BU4877" s="51"/>
      <c r="BV4877" s="51"/>
      <c r="BW4877" s="51"/>
      <c r="BX4877" s="51"/>
      <c r="BY4877" s="51"/>
    </row>
    <row r="4878" spans="1:77" x14ac:dyDescent="0.25">
      <c r="A4878" s="49" t="s">
        <v>958</v>
      </c>
      <c r="B4878" s="50">
        <v>42342</v>
      </c>
      <c r="C4878" s="51" t="s">
        <v>956</v>
      </c>
      <c r="D4878" s="51"/>
      <c r="E4878" s="51">
        <v>461.17312500000003</v>
      </c>
      <c r="F4878" s="51">
        <v>0.23231250000000001</v>
      </c>
      <c r="G4878" s="51">
        <v>0.21132500000000004</v>
      </c>
      <c r="H4878" s="51">
        <v>0.23974375000000003</v>
      </c>
      <c r="I4878" s="51">
        <v>0.2252625</v>
      </c>
      <c r="J4878" s="51">
        <v>0.27512500000000001</v>
      </c>
      <c r="K4878" s="51">
        <v>0.348325</v>
      </c>
      <c r="L4878" s="51">
        <v>0.22696875</v>
      </c>
      <c r="M4878" s="51"/>
      <c r="N4878" s="51"/>
      <c r="O4878" s="51"/>
      <c r="P4878" s="51"/>
      <c r="Q4878" s="51"/>
      <c r="R4878" s="51"/>
      <c r="S4878" s="51"/>
      <c r="T4878" s="51"/>
      <c r="U4878" s="51"/>
      <c r="V4878" s="51"/>
      <c r="W4878" s="51"/>
      <c r="X4878" s="51"/>
      <c r="Y4878" s="51"/>
      <c r="Z4878" s="51"/>
      <c r="AA4878" s="51"/>
      <c r="AB4878" s="51"/>
      <c r="AC4878" s="51">
        <v>0.83587279404359172</v>
      </c>
      <c r="AD4878" s="51">
        <v>0.85920486872488733</v>
      </c>
      <c r="AE4878" s="51"/>
      <c r="AF4878" s="51"/>
      <c r="AG4878" s="51"/>
      <c r="AH4878" s="51"/>
      <c r="AI4878" s="51"/>
      <c r="AJ4878" s="51"/>
      <c r="AK4878" s="51"/>
      <c r="AL4878" s="51"/>
      <c r="AM4878" s="51"/>
      <c r="AN4878" s="51"/>
      <c r="AO4878" s="51"/>
      <c r="AP4878" s="51"/>
      <c r="AQ4878" s="51"/>
      <c r="AR4878" s="51"/>
      <c r="AS4878" s="51"/>
      <c r="AT4878" s="51"/>
      <c r="AU4878" s="51"/>
      <c r="AV4878" s="51"/>
      <c r="AW4878" s="51"/>
      <c r="AX4878" s="51"/>
      <c r="AY4878" s="51"/>
      <c r="AZ4878" s="51"/>
      <c r="BA4878" s="51"/>
      <c r="BB4878" s="51"/>
      <c r="BC4878" s="51"/>
      <c r="BD4878" s="51"/>
      <c r="BE4878" s="51"/>
      <c r="BF4878" s="51"/>
      <c r="BG4878" s="51"/>
      <c r="BH4878" s="51"/>
      <c r="BI4878" s="51"/>
      <c r="BJ4878" s="51"/>
      <c r="BK4878" s="51"/>
      <c r="BL4878" s="51"/>
      <c r="BM4878" s="51"/>
      <c r="BN4878" s="51"/>
      <c r="BO4878" s="51"/>
      <c r="BP4878" s="51"/>
      <c r="BQ4878" s="51"/>
      <c r="BR4878" s="51"/>
      <c r="BS4878" s="51"/>
      <c r="BT4878" s="51"/>
      <c r="BU4878" s="51"/>
      <c r="BV4878" s="51"/>
      <c r="BW4878" s="51"/>
      <c r="BX4878" s="51"/>
      <c r="BY4878" s="51"/>
    </row>
    <row r="4879" spans="1:77" x14ac:dyDescent="0.25">
      <c r="A4879" s="49" t="s">
        <v>958</v>
      </c>
      <c r="B4879" s="50">
        <v>42343</v>
      </c>
      <c r="C4879" s="51" t="s">
        <v>956</v>
      </c>
      <c r="D4879" s="51"/>
      <c r="E4879" s="51">
        <v>455.33906249999995</v>
      </c>
      <c r="F4879" s="51">
        <v>0.20558750000000001</v>
      </c>
      <c r="G4879" s="51">
        <v>0.20690625000000001</v>
      </c>
      <c r="H4879" s="51">
        <v>0.23649999999999999</v>
      </c>
      <c r="I4879" s="51">
        <v>0.22474374999999999</v>
      </c>
      <c r="J4879" s="51">
        <v>0.27502500000000002</v>
      </c>
      <c r="K4879" s="51">
        <v>0.34837499999999999</v>
      </c>
      <c r="L4879" s="51">
        <v>0.22690625</v>
      </c>
      <c r="M4879" s="51"/>
      <c r="N4879" s="51"/>
      <c r="O4879" s="51"/>
      <c r="P4879" s="51"/>
      <c r="Q4879" s="51"/>
      <c r="R4879" s="51"/>
      <c r="S4879" s="51"/>
      <c r="T4879" s="51"/>
      <c r="U4879" s="51"/>
      <c r="V4879" s="51"/>
      <c r="W4879" s="51"/>
      <c r="X4879" s="51"/>
      <c r="Y4879" s="51"/>
      <c r="Z4879" s="51"/>
      <c r="AA4879" s="51"/>
      <c r="AB4879" s="51"/>
      <c r="AC4879" s="51"/>
      <c r="AD4879" s="51"/>
      <c r="AE4879" s="51"/>
      <c r="AF4879" s="51"/>
      <c r="AG4879" s="51"/>
      <c r="AH4879" s="51"/>
      <c r="AI4879" s="51"/>
      <c r="AJ4879" s="51"/>
      <c r="AK4879" s="51"/>
      <c r="AL4879" s="51"/>
      <c r="AM4879" s="51"/>
      <c r="AN4879" s="51"/>
      <c r="AO4879" s="51"/>
      <c r="AP4879" s="51"/>
      <c r="AQ4879" s="51"/>
      <c r="AR4879" s="51"/>
      <c r="AS4879" s="51"/>
      <c r="AT4879" s="51"/>
      <c r="AU4879" s="51"/>
      <c r="AV4879" s="51"/>
      <c r="AW4879" s="51"/>
      <c r="AX4879" s="51"/>
      <c r="AY4879" s="51"/>
      <c r="AZ4879" s="51"/>
      <c r="BA4879" s="51"/>
      <c r="BB4879" s="51"/>
      <c r="BC4879" s="51"/>
      <c r="BD4879" s="51"/>
      <c r="BE4879" s="51"/>
      <c r="BF4879" s="51"/>
      <c r="BG4879" s="51"/>
      <c r="BH4879" s="51"/>
      <c r="BI4879" s="51"/>
      <c r="BJ4879" s="51"/>
      <c r="BK4879" s="51"/>
      <c r="BL4879" s="51"/>
      <c r="BM4879" s="51"/>
      <c r="BN4879" s="51"/>
      <c r="BO4879" s="51"/>
      <c r="BP4879" s="51"/>
      <c r="BQ4879" s="51"/>
      <c r="BR4879" s="51"/>
      <c r="BS4879" s="51"/>
      <c r="BT4879" s="51"/>
      <c r="BU4879" s="51"/>
      <c r="BV4879" s="51"/>
      <c r="BW4879" s="51"/>
      <c r="BX4879" s="51"/>
      <c r="BY4879" s="51"/>
    </row>
    <row r="4880" spans="1:77" x14ac:dyDescent="0.25">
      <c r="A4880" s="49" t="s">
        <v>958</v>
      </c>
      <c r="B4880" s="50">
        <v>42344</v>
      </c>
      <c r="C4880" s="51" t="s">
        <v>956</v>
      </c>
      <c r="D4880" s="51"/>
      <c r="E4880" s="51">
        <v>450.93937499999998</v>
      </c>
      <c r="F4880" s="51">
        <v>0.1865</v>
      </c>
      <c r="G4880" s="51">
        <v>0.20306249999999998</v>
      </c>
      <c r="H4880" s="51">
        <v>0.23403125</v>
      </c>
      <c r="I4880" s="51">
        <v>0.22411874999999998</v>
      </c>
      <c r="J4880" s="51">
        <v>0.27488750000000001</v>
      </c>
      <c r="K4880" s="51">
        <v>0.34841875</v>
      </c>
      <c r="L4880" s="51">
        <v>0.22689375000000001</v>
      </c>
      <c r="M4880" s="51"/>
      <c r="N4880" s="51"/>
      <c r="O4880" s="51"/>
      <c r="P4880" s="51"/>
      <c r="Q4880" s="51"/>
      <c r="R4880" s="51"/>
      <c r="S4880" s="51"/>
      <c r="T4880" s="51"/>
      <c r="U4880" s="51"/>
      <c r="V4880" s="51"/>
      <c r="W4880" s="51"/>
      <c r="X4880" s="51"/>
      <c r="Y4880" s="51"/>
      <c r="Z4880" s="51"/>
      <c r="AA4880" s="51"/>
      <c r="AB4880" s="51"/>
      <c r="AC4880" s="51"/>
      <c r="AD4880" s="51"/>
      <c r="AE4880" s="51"/>
      <c r="AF4880" s="51"/>
      <c r="AG4880" s="51"/>
      <c r="AH4880" s="51"/>
      <c r="AI4880" s="51"/>
      <c r="AJ4880" s="51"/>
      <c r="AK4880" s="51"/>
      <c r="AL4880" s="51"/>
      <c r="AM4880" s="51"/>
      <c r="AN4880" s="51"/>
      <c r="AO4880" s="51"/>
      <c r="AP4880" s="51"/>
      <c r="AQ4880" s="51"/>
      <c r="AR4880" s="51"/>
      <c r="AS4880" s="51"/>
      <c r="AT4880" s="51"/>
      <c r="AU4880" s="51"/>
      <c r="AV4880" s="51"/>
      <c r="AW4880" s="51"/>
      <c r="AX4880" s="51"/>
      <c r="AY4880" s="51"/>
      <c r="AZ4880" s="51"/>
      <c r="BA4880" s="51"/>
      <c r="BB4880" s="51"/>
      <c r="BC4880" s="51"/>
      <c r="BD4880" s="51"/>
      <c r="BE4880" s="51"/>
      <c r="BF4880" s="51"/>
      <c r="BG4880" s="51"/>
      <c r="BH4880" s="51"/>
      <c r="BI4880" s="51"/>
      <c r="BJ4880" s="51"/>
      <c r="BK4880" s="51"/>
      <c r="BL4880" s="51"/>
      <c r="BM4880" s="51"/>
      <c r="BN4880" s="51"/>
      <c r="BO4880" s="51"/>
      <c r="BP4880" s="51"/>
      <c r="BQ4880" s="51"/>
      <c r="BR4880" s="51"/>
      <c r="BS4880" s="51"/>
      <c r="BT4880" s="51"/>
      <c r="BU4880" s="51"/>
      <c r="BV4880" s="51"/>
      <c r="BW4880" s="51"/>
      <c r="BX4880" s="51"/>
      <c r="BY4880" s="51"/>
    </row>
    <row r="4881" spans="1:77" x14ac:dyDescent="0.25">
      <c r="A4881" s="49" t="s">
        <v>958</v>
      </c>
      <c r="B4881" s="50">
        <v>42345</v>
      </c>
      <c r="C4881" s="51" t="s">
        <v>956</v>
      </c>
      <c r="D4881" s="51"/>
      <c r="E4881" s="51">
        <v>445.89937499999996</v>
      </c>
      <c r="F4881" s="51">
        <v>0.16702500000000001</v>
      </c>
      <c r="G4881" s="51">
        <v>0.19717499999999999</v>
      </c>
      <c r="H4881" s="51">
        <v>0.23104999999999998</v>
      </c>
      <c r="I4881" s="51">
        <v>0.22329375000000001</v>
      </c>
      <c r="J4881" s="51">
        <v>0.27463124999999999</v>
      </c>
      <c r="K4881" s="51">
        <v>0.34839999999999999</v>
      </c>
      <c r="L4881" s="51">
        <v>0.22685624999999998</v>
      </c>
      <c r="M4881" s="51"/>
      <c r="N4881" s="51"/>
      <c r="O4881" s="51"/>
      <c r="P4881" s="51"/>
      <c r="Q4881" s="51"/>
      <c r="R4881" s="51"/>
      <c r="S4881" s="51"/>
      <c r="T4881" s="51"/>
      <c r="U4881" s="51"/>
      <c r="V4881" s="51"/>
      <c r="W4881" s="51"/>
      <c r="X4881" s="51"/>
      <c r="Y4881" s="51"/>
      <c r="Z4881" s="51"/>
      <c r="AA4881" s="51"/>
      <c r="AB4881" s="51"/>
      <c r="AC4881" s="51">
        <v>0.78647558426738506</v>
      </c>
      <c r="AD4881" s="51">
        <v>0.85586997196876413</v>
      </c>
      <c r="AE4881" s="51"/>
      <c r="AF4881" s="51"/>
      <c r="AG4881" s="51"/>
      <c r="AH4881" s="51"/>
      <c r="AI4881" s="51"/>
      <c r="AJ4881" s="51"/>
      <c r="AK4881" s="51"/>
      <c r="AL4881" s="51"/>
      <c r="AM4881" s="51"/>
      <c r="AN4881" s="51"/>
      <c r="AO4881" s="51"/>
      <c r="AP4881" s="51"/>
      <c r="AQ4881" s="51"/>
      <c r="AR4881" s="51"/>
      <c r="AS4881" s="51"/>
      <c r="AT4881" s="51"/>
      <c r="AU4881" s="51"/>
      <c r="AV4881" s="51"/>
      <c r="AW4881" s="51"/>
      <c r="AX4881" s="51"/>
      <c r="AY4881" s="51"/>
      <c r="AZ4881" s="51"/>
      <c r="BA4881" s="51"/>
      <c r="BB4881" s="51"/>
      <c r="BC4881" s="51"/>
      <c r="BD4881" s="51"/>
      <c r="BE4881" s="51"/>
      <c r="BF4881" s="51"/>
      <c r="BG4881" s="51"/>
      <c r="BH4881" s="51"/>
      <c r="BI4881" s="51"/>
      <c r="BJ4881" s="51"/>
      <c r="BK4881" s="51"/>
      <c r="BL4881" s="51"/>
      <c r="BM4881" s="51"/>
      <c r="BN4881" s="51"/>
      <c r="BO4881" s="51"/>
      <c r="BP4881" s="51"/>
      <c r="BQ4881" s="51"/>
      <c r="BR4881" s="51"/>
      <c r="BS4881" s="51"/>
      <c r="BT4881" s="51"/>
      <c r="BU4881" s="51"/>
      <c r="BV4881" s="51"/>
      <c r="BW4881" s="51"/>
      <c r="BX4881" s="51"/>
      <c r="BY4881" s="51"/>
    </row>
    <row r="4882" spans="1:77" x14ac:dyDescent="0.25">
      <c r="A4882" s="49" t="s">
        <v>958</v>
      </c>
      <c r="B4882" s="50">
        <v>42346</v>
      </c>
      <c r="C4882" s="51" t="s">
        <v>956</v>
      </c>
      <c r="D4882" s="51"/>
      <c r="E4882" s="51">
        <v>439.72406249999995</v>
      </c>
      <c r="F4882" s="51">
        <v>0.14628749999999996</v>
      </c>
      <c r="G4882" s="51">
        <v>0.18923124999999999</v>
      </c>
      <c r="H4882" s="51">
        <v>0.22665625</v>
      </c>
      <c r="I4882" s="51">
        <v>0.22183750000000002</v>
      </c>
      <c r="J4882" s="51">
        <v>0.27433750000000001</v>
      </c>
      <c r="K4882" s="51">
        <v>0.34837499999999999</v>
      </c>
      <c r="L4882" s="51">
        <v>0.22678124999999999</v>
      </c>
      <c r="M4882" s="51"/>
      <c r="N4882" s="51"/>
      <c r="O4882" s="51"/>
      <c r="P4882" s="51"/>
      <c r="Q4882" s="51"/>
      <c r="R4882" s="51"/>
      <c r="S4882" s="51"/>
      <c r="T4882" s="51"/>
      <c r="U4882" s="51"/>
      <c r="V4882" s="51"/>
      <c r="W4882" s="51"/>
      <c r="X4882" s="51"/>
      <c r="Y4882" s="51"/>
      <c r="Z4882" s="51"/>
      <c r="AA4882" s="51"/>
      <c r="AB4882" s="51">
        <v>8.75</v>
      </c>
      <c r="AC4882" s="51"/>
      <c r="AD4882" s="51"/>
      <c r="AE4882" s="51"/>
      <c r="AF4882" s="51"/>
      <c r="AG4882" s="51"/>
      <c r="AH4882" s="51">
        <v>2.8</v>
      </c>
      <c r="AI4882" s="51">
        <v>8.75</v>
      </c>
      <c r="AJ4882" s="51"/>
      <c r="AK4882" s="51"/>
      <c r="AL4882" s="51"/>
      <c r="AM4882" s="51"/>
      <c r="AN4882" s="51"/>
      <c r="AO4882" s="51"/>
      <c r="AP4882" s="51"/>
      <c r="AQ4882" s="51"/>
      <c r="AR4882" s="51"/>
      <c r="AS4882" s="51"/>
      <c r="AT4882" s="51"/>
      <c r="AU4882" s="51"/>
      <c r="AV4882" s="51"/>
      <c r="AW4882" s="51"/>
      <c r="AX4882" s="51"/>
      <c r="AY4882" s="51"/>
      <c r="AZ4882" s="51"/>
      <c r="BA4882" s="51"/>
      <c r="BB4882" s="51"/>
      <c r="BC4882" s="51"/>
      <c r="BD4882" s="51"/>
      <c r="BE4882" s="51"/>
      <c r="BF4882" s="51"/>
      <c r="BG4882" s="51"/>
      <c r="BH4882" s="51"/>
      <c r="BI4882" s="51"/>
      <c r="BJ4882" s="51"/>
      <c r="BK4882" s="51"/>
      <c r="BL4882" s="51"/>
      <c r="BM4882" s="51"/>
      <c r="BN4882" s="51"/>
      <c r="BO4882" s="51"/>
      <c r="BP4882" s="51"/>
      <c r="BQ4882" s="51"/>
      <c r="BR4882" s="51"/>
      <c r="BS4882" s="51"/>
      <c r="BT4882" s="51"/>
      <c r="BU4882" s="51"/>
      <c r="BV4882" s="51"/>
      <c r="BW4882" s="51"/>
      <c r="BX4882" s="51"/>
      <c r="BY4882" s="51"/>
    </row>
    <row r="4883" spans="1:77" x14ac:dyDescent="0.25">
      <c r="A4883" s="49" t="s">
        <v>958</v>
      </c>
      <c r="B4883" s="50">
        <v>42347</v>
      </c>
      <c r="C4883" s="51" t="s">
        <v>956</v>
      </c>
      <c r="D4883" s="51"/>
      <c r="E4883" s="51">
        <v>434.76046874999997</v>
      </c>
      <c r="F4883" s="51">
        <v>0.13297187500000002</v>
      </c>
      <c r="G4883" s="51">
        <v>0.18236875</v>
      </c>
      <c r="H4883" s="51">
        <v>0.22232499999999999</v>
      </c>
      <c r="I4883" s="51">
        <v>0.22026249999999997</v>
      </c>
      <c r="J4883" s="51">
        <v>0.27385000000000004</v>
      </c>
      <c r="K4883" s="51">
        <v>0.34839375</v>
      </c>
      <c r="L4883" s="51">
        <v>0.22670000000000001</v>
      </c>
      <c r="M4883" s="51"/>
      <c r="N4883" s="51"/>
      <c r="O4883" s="51"/>
      <c r="P4883" s="51"/>
      <c r="Q4883" s="51"/>
      <c r="R4883" s="51"/>
      <c r="S4883" s="51"/>
      <c r="T4883" s="51"/>
      <c r="U4883" s="51"/>
      <c r="V4883" s="51"/>
      <c r="W4883" s="51"/>
      <c r="X4883" s="51"/>
      <c r="Y4883" s="51"/>
      <c r="Z4883" s="51"/>
      <c r="AA4883" s="51"/>
      <c r="AB4883" s="51"/>
      <c r="AC4883" s="51"/>
      <c r="AD4883" s="51"/>
      <c r="AE4883" s="51"/>
      <c r="AF4883" s="51"/>
      <c r="AG4883" s="51"/>
      <c r="AH4883" s="51"/>
      <c r="AI4883" s="51"/>
      <c r="AJ4883" s="51"/>
      <c r="AK4883" s="51"/>
      <c r="AL4883" s="51"/>
      <c r="AM4883" s="51"/>
      <c r="AN4883" s="51"/>
      <c r="AO4883" s="51"/>
      <c r="AP4883" s="51"/>
      <c r="AQ4883" s="51"/>
      <c r="AR4883" s="51"/>
      <c r="AS4883" s="51"/>
      <c r="AT4883" s="51"/>
      <c r="AU4883" s="51"/>
      <c r="AV4883" s="51"/>
      <c r="AW4883" s="51"/>
      <c r="AX4883" s="51"/>
      <c r="AY4883" s="51"/>
      <c r="AZ4883" s="51"/>
      <c r="BA4883" s="51"/>
      <c r="BB4883" s="51"/>
      <c r="BC4883" s="51"/>
      <c r="BD4883" s="51"/>
      <c r="BE4883" s="51"/>
      <c r="BF4883" s="51"/>
      <c r="BG4883" s="51"/>
      <c r="BH4883" s="51"/>
      <c r="BI4883" s="51"/>
      <c r="BJ4883" s="51"/>
      <c r="BK4883" s="51"/>
      <c r="BL4883" s="51"/>
      <c r="BM4883" s="51"/>
      <c r="BN4883" s="51"/>
      <c r="BO4883" s="51"/>
      <c r="BP4883" s="51"/>
      <c r="BQ4883" s="51"/>
      <c r="BR4883" s="51"/>
      <c r="BS4883" s="51"/>
      <c r="BT4883" s="51"/>
      <c r="BU4883" s="51"/>
      <c r="BV4883" s="51"/>
      <c r="BW4883" s="51"/>
      <c r="BX4883" s="51"/>
      <c r="BY4883" s="51"/>
    </row>
    <row r="4884" spans="1:77" x14ac:dyDescent="0.25">
      <c r="A4884" s="49" t="s">
        <v>958</v>
      </c>
      <c r="B4884" s="50">
        <v>42348</v>
      </c>
      <c r="C4884" s="51" t="s">
        <v>956</v>
      </c>
      <c r="D4884" s="51"/>
      <c r="E4884" s="51">
        <v>461.33250000000004</v>
      </c>
      <c r="F4884" s="51">
        <v>0.25449374999999996</v>
      </c>
      <c r="G4884" s="51">
        <v>0.20760624999999999</v>
      </c>
      <c r="H4884" s="51">
        <v>0.24012500000000003</v>
      </c>
      <c r="I4884" s="51">
        <v>0.21807499999999999</v>
      </c>
      <c r="J4884" s="51">
        <v>0.27340625000000002</v>
      </c>
      <c r="K4884" s="51">
        <v>0.34834375000000001</v>
      </c>
      <c r="L4884" s="51">
        <v>0.226775</v>
      </c>
      <c r="M4884" s="51"/>
      <c r="N4884" s="51"/>
      <c r="O4884" s="51"/>
      <c r="P4884" s="51"/>
      <c r="Q4884" s="51"/>
      <c r="R4884" s="51"/>
      <c r="S4884" s="51"/>
      <c r="T4884" s="51"/>
      <c r="U4884" s="51"/>
      <c r="V4884" s="51"/>
      <c r="W4884" s="51"/>
      <c r="X4884" s="51"/>
      <c r="Y4884" s="51"/>
      <c r="Z4884" s="51"/>
      <c r="AA4884" s="51"/>
      <c r="AB4884" s="51"/>
      <c r="AC4884" s="51"/>
      <c r="AD4884" s="51"/>
      <c r="AE4884" s="51"/>
      <c r="AF4884" s="51"/>
      <c r="AG4884" s="51"/>
      <c r="AH4884" s="51"/>
      <c r="AI4884" s="51"/>
      <c r="AJ4884" s="51"/>
      <c r="AK4884" s="51"/>
      <c r="AL4884" s="51"/>
      <c r="AM4884" s="51"/>
      <c r="AN4884" s="51"/>
      <c r="AO4884" s="51"/>
      <c r="AP4884" s="51"/>
      <c r="AQ4884" s="51"/>
      <c r="AR4884" s="51"/>
      <c r="AS4884" s="51"/>
      <c r="AT4884" s="51"/>
      <c r="AU4884" s="51"/>
      <c r="AV4884" s="51"/>
      <c r="AW4884" s="51"/>
      <c r="AX4884" s="51"/>
      <c r="AY4884" s="51"/>
      <c r="AZ4884" s="51"/>
      <c r="BA4884" s="51"/>
      <c r="BB4884" s="51"/>
      <c r="BC4884" s="51"/>
      <c r="BD4884" s="51"/>
      <c r="BE4884" s="51"/>
      <c r="BF4884" s="51"/>
      <c r="BG4884" s="51"/>
      <c r="BH4884" s="51"/>
      <c r="BI4884" s="51"/>
      <c r="BJ4884" s="51"/>
      <c r="BK4884" s="51"/>
      <c r="BL4884" s="51"/>
      <c r="BM4884" s="51"/>
      <c r="BN4884" s="51"/>
      <c r="BO4884" s="51"/>
      <c r="BP4884" s="51"/>
      <c r="BQ4884" s="51"/>
      <c r="BR4884" s="51"/>
      <c r="BS4884" s="51"/>
      <c r="BT4884" s="51"/>
      <c r="BU4884" s="51"/>
      <c r="BV4884" s="51"/>
      <c r="BW4884" s="51"/>
      <c r="BX4884" s="51"/>
      <c r="BY4884" s="51"/>
    </row>
    <row r="4885" spans="1:77" x14ac:dyDescent="0.25">
      <c r="A4885" s="49" t="s">
        <v>958</v>
      </c>
      <c r="B4885" s="50">
        <v>42349</v>
      </c>
      <c r="C4885" s="51" t="s">
        <v>956</v>
      </c>
      <c r="D4885" s="51"/>
      <c r="E4885" s="51">
        <v>461.22843749999998</v>
      </c>
      <c r="F4885" s="51">
        <v>0.24781875</v>
      </c>
      <c r="G4885" s="51">
        <v>0.21633750000000002</v>
      </c>
      <c r="H4885" s="51">
        <v>0.2391375</v>
      </c>
      <c r="I4885" s="51">
        <v>0.21789375</v>
      </c>
      <c r="J4885" s="51">
        <v>0.27328750000000002</v>
      </c>
      <c r="K4885" s="51">
        <v>0.348325</v>
      </c>
      <c r="L4885" s="51">
        <v>0.22670625</v>
      </c>
      <c r="M4885" s="51"/>
      <c r="N4885" s="51"/>
      <c r="O4885" s="51"/>
      <c r="P4885" s="51"/>
      <c r="Q4885" s="51"/>
      <c r="R4885" s="51"/>
      <c r="S4885" s="51"/>
      <c r="T4885" s="51"/>
      <c r="U4885" s="51"/>
      <c r="V4885" s="51"/>
      <c r="W4885" s="51"/>
      <c r="X4885" s="51"/>
      <c r="Y4885" s="51"/>
      <c r="Z4885" s="51"/>
      <c r="AA4885" s="51"/>
      <c r="AB4885" s="51"/>
      <c r="AC4885" s="51">
        <v>0.95098403168875911</v>
      </c>
      <c r="AD4885" s="51">
        <v>0.8495654510637245</v>
      </c>
      <c r="AE4885" s="51"/>
      <c r="AF4885" s="51"/>
      <c r="AG4885" s="51"/>
      <c r="AH4885" s="51"/>
      <c r="AI4885" s="51"/>
      <c r="AJ4885" s="51"/>
      <c r="AK4885" s="51"/>
      <c r="AL4885" s="51"/>
      <c r="AM4885" s="51"/>
      <c r="AN4885" s="51"/>
      <c r="AO4885" s="51"/>
      <c r="AP4885" s="51"/>
      <c r="AQ4885" s="51"/>
      <c r="AR4885" s="51"/>
      <c r="AS4885" s="51"/>
      <c r="AT4885" s="51"/>
      <c r="AU4885" s="51"/>
      <c r="AV4885" s="51"/>
      <c r="AW4885" s="51"/>
      <c r="AX4885" s="51"/>
      <c r="AY4885" s="51"/>
      <c r="AZ4885" s="51"/>
      <c r="BA4885" s="51"/>
      <c r="BB4885" s="51"/>
      <c r="BC4885" s="51"/>
      <c r="BD4885" s="51"/>
      <c r="BE4885" s="51"/>
      <c r="BF4885" s="51"/>
      <c r="BG4885" s="51"/>
      <c r="BH4885" s="51"/>
      <c r="BI4885" s="51"/>
      <c r="BJ4885" s="51"/>
      <c r="BK4885" s="51"/>
      <c r="BL4885" s="51"/>
      <c r="BM4885" s="51"/>
      <c r="BN4885" s="51"/>
      <c r="BO4885" s="51"/>
      <c r="BP4885" s="51"/>
      <c r="BQ4885" s="51"/>
      <c r="BR4885" s="51"/>
      <c r="BS4885" s="51"/>
      <c r="BT4885" s="51"/>
      <c r="BU4885" s="51"/>
      <c r="BV4885" s="51"/>
      <c r="BW4885" s="51"/>
      <c r="BX4885" s="51"/>
      <c r="BY4885" s="51"/>
    </row>
    <row r="4886" spans="1:77" x14ac:dyDescent="0.25">
      <c r="A4886" s="49" t="s">
        <v>958</v>
      </c>
      <c r="B4886" s="50">
        <v>42350</v>
      </c>
      <c r="C4886" s="51" t="s">
        <v>956</v>
      </c>
      <c r="D4886" s="51"/>
      <c r="E4886" s="51">
        <v>455.94656250000003</v>
      </c>
      <c r="F4886" s="51">
        <v>0.22650624999999999</v>
      </c>
      <c r="G4886" s="51">
        <v>0.21216249999999998</v>
      </c>
      <c r="H4886" s="51">
        <v>0.23515625000000001</v>
      </c>
      <c r="I4886" s="51">
        <v>0.21738125</v>
      </c>
      <c r="J4886" s="51">
        <v>0.27302500000000002</v>
      </c>
      <c r="K4886" s="51">
        <v>0.34829375000000001</v>
      </c>
      <c r="L4886" s="51">
        <v>0.22663125000000001</v>
      </c>
      <c r="M4886" s="51"/>
      <c r="N4886" s="51"/>
      <c r="O4886" s="51"/>
      <c r="P4886" s="51"/>
      <c r="Q4886" s="51"/>
      <c r="R4886" s="51"/>
      <c r="S4886" s="51"/>
      <c r="T4886" s="51"/>
      <c r="U4886" s="51"/>
      <c r="V4886" s="51"/>
      <c r="W4886" s="51"/>
      <c r="X4886" s="51"/>
      <c r="Y4886" s="51"/>
      <c r="Z4886" s="51"/>
      <c r="AA4886" s="51"/>
      <c r="AB4886" s="51"/>
      <c r="AC4886" s="51"/>
      <c r="AD4886" s="51"/>
      <c r="AE4886" s="51"/>
      <c r="AF4886" s="51"/>
      <c r="AG4886" s="51"/>
      <c r="AH4886" s="51"/>
      <c r="AI4886" s="51"/>
      <c r="AJ4886" s="51"/>
      <c r="AK4886" s="51"/>
      <c r="AL4886" s="51"/>
      <c r="AM4886" s="51"/>
      <c r="AN4886" s="51"/>
      <c r="AO4886" s="51"/>
      <c r="AP4886" s="51"/>
      <c r="AQ4886" s="51"/>
      <c r="AR4886" s="51"/>
      <c r="AS4886" s="51"/>
      <c r="AT4886" s="51"/>
      <c r="AU4886" s="51"/>
      <c r="AV4886" s="51"/>
      <c r="AW4886" s="51"/>
      <c r="AX4886" s="51"/>
      <c r="AY4886" s="51"/>
      <c r="AZ4886" s="51"/>
      <c r="BA4886" s="51"/>
      <c r="BB4886" s="51"/>
      <c r="BC4886" s="51"/>
      <c r="BD4886" s="51"/>
      <c r="BE4886" s="51"/>
      <c r="BF4886" s="51"/>
      <c r="BG4886" s="51"/>
      <c r="BH4886" s="51"/>
      <c r="BI4886" s="51"/>
      <c r="BJ4886" s="51"/>
      <c r="BK4886" s="51"/>
      <c r="BL4886" s="51"/>
      <c r="BM4886" s="51"/>
      <c r="BN4886" s="51"/>
      <c r="BO4886" s="51"/>
      <c r="BP4886" s="51"/>
      <c r="BQ4886" s="51"/>
      <c r="BR4886" s="51"/>
      <c r="BS4886" s="51"/>
      <c r="BT4886" s="51"/>
      <c r="BU4886" s="51"/>
      <c r="BV4886" s="51"/>
      <c r="BW4886" s="51"/>
      <c r="BX4886" s="51"/>
      <c r="BY4886" s="51"/>
    </row>
    <row r="4887" spans="1:77" x14ac:dyDescent="0.25">
      <c r="A4887" s="49" t="s">
        <v>958</v>
      </c>
      <c r="B4887" s="50">
        <v>42351</v>
      </c>
      <c r="C4887" s="51" t="s">
        <v>956</v>
      </c>
      <c r="D4887" s="51"/>
      <c r="E4887" s="51">
        <v>452.01421875</v>
      </c>
      <c r="F4887" s="51">
        <v>0.20985937500000001</v>
      </c>
      <c r="G4887" s="51">
        <v>0.20890624999999999</v>
      </c>
      <c r="H4887" s="51">
        <v>0.23249999999999998</v>
      </c>
      <c r="I4887" s="51">
        <v>0.21703749999999999</v>
      </c>
      <c r="J4887" s="51">
        <v>0.27288750000000001</v>
      </c>
      <c r="K4887" s="51">
        <v>0.34826874999999996</v>
      </c>
      <c r="L4887" s="51">
        <v>0.22663749999999999</v>
      </c>
      <c r="M4887" s="51"/>
      <c r="N4887" s="51"/>
      <c r="O4887" s="51"/>
      <c r="P4887" s="51"/>
      <c r="Q4887" s="51"/>
      <c r="R4887" s="51"/>
      <c r="S4887" s="51"/>
      <c r="T4887" s="51"/>
      <c r="U4887" s="51"/>
      <c r="V4887" s="51"/>
      <c r="W4887" s="51"/>
      <c r="X4887" s="51"/>
      <c r="Y4887" s="51"/>
      <c r="Z4887" s="51"/>
      <c r="AA4887" s="51"/>
      <c r="AB4887" s="51"/>
      <c r="AC4887" s="51"/>
      <c r="AD4887" s="51"/>
      <c r="AE4887" s="51"/>
      <c r="AF4887" s="51"/>
      <c r="AG4887" s="51"/>
      <c r="AH4887" s="51"/>
      <c r="AI4887" s="51"/>
      <c r="AJ4887" s="51"/>
      <c r="AK4887" s="51"/>
      <c r="AL4887" s="51"/>
      <c r="AM4887" s="51"/>
      <c r="AN4887" s="51"/>
      <c r="AO4887" s="51"/>
      <c r="AP4887" s="51"/>
      <c r="AQ4887" s="51"/>
      <c r="AR4887" s="51"/>
      <c r="AS4887" s="51"/>
      <c r="AT4887" s="51"/>
      <c r="AU4887" s="51"/>
      <c r="AV4887" s="51"/>
      <c r="AW4887" s="51"/>
      <c r="AX4887" s="51"/>
      <c r="AY4887" s="51"/>
      <c r="AZ4887" s="51"/>
      <c r="BA4887" s="51"/>
      <c r="BB4887" s="51"/>
      <c r="BC4887" s="51"/>
      <c r="BD4887" s="51"/>
      <c r="BE4887" s="51"/>
      <c r="BF4887" s="51"/>
      <c r="BG4887" s="51"/>
      <c r="BH4887" s="51"/>
      <c r="BI4887" s="51"/>
      <c r="BJ4887" s="51"/>
      <c r="BK4887" s="51"/>
      <c r="BL4887" s="51"/>
      <c r="BM4887" s="51"/>
      <c r="BN4887" s="51"/>
      <c r="BO4887" s="51"/>
      <c r="BP4887" s="51"/>
      <c r="BQ4887" s="51"/>
      <c r="BR4887" s="51"/>
      <c r="BS4887" s="51"/>
      <c r="BT4887" s="51"/>
      <c r="BU4887" s="51"/>
      <c r="BV4887" s="51"/>
      <c r="BW4887" s="51"/>
      <c r="BX4887" s="51"/>
      <c r="BY4887" s="51"/>
    </row>
    <row r="4888" spans="1:77" x14ac:dyDescent="0.25">
      <c r="A4888" s="49" t="s">
        <v>958</v>
      </c>
      <c r="B4888" s="50">
        <v>42352</v>
      </c>
      <c r="C4888" s="51" t="s">
        <v>956</v>
      </c>
      <c r="D4888" s="51"/>
      <c r="E4888" s="51">
        <v>446.27812500000005</v>
      </c>
      <c r="F4888" s="51">
        <v>0.18717500000000001</v>
      </c>
      <c r="G4888" s="51">
        <v>0.20228750000000001</v>
      </c>
      <c r="H4888" s="51">
        <v>0.22917500000000002</v>
      </c>
      <c r="I4888" s="51">
        <v>0.21624374999999998</v>
      </c>
      <c r="J4888" s="51">
        <v>0.27259375000000002</v>
      </c>
      <c r="K4888" s="51">
        <v>0.34828124999999999</v>
      </c>
      <c r="L4888" s="51">
        <v>0.22656875000000001</v>
      </c>
      <c r="M4888" s="51"/>
      <c r="N4888" s="51"/>
      <c r="O4888" s="51"/>
      <c r="P4888" s="51"/>
      <c r="Q4888" s="51"/>
      <c r="R4888" s="51"/>
      <c r="S4888" s="51"/>
      <c r="T4888" s="51"/>
      <c r="U4888" s="51"/>
      <c r="V4888" s="51"/>
      <c r="W4888" s="51"/>
      <c r="X4888" s="51"/>
      <c r="Y4888" s="51"/>
      <c r="Z4888" s="51"/>
      <c r="AA4888" s="51"/>
      <c r="AB4888" s="51"/>
      <c r="AC4888" s="51">
        <v>0.84226381993127886</v>
      </c>
      <c r="AD4888" s="51">
        <v>0.82254632146409112</v>
      </c>
      <c r="AE4888" s="51"/>
      <c r="AF4888" s="51"/>
      <c r="AG4888" s="51"/>
      <c r="AH4888" s="51"/>
      <c r="AI4888" s="51"/>
      <c r="AJ4888" s="51"/>
      <c r="AK4888" s="51"/>
      <c r="AL4888" s="51"/>
      <c r="AM4888" s="51"/>
      <c r="AN4888" s="51"/>
      <c r="AO4888" s="51"/>
      <c r="AP4888" s="51"/>
      <c r="AQ4888" s="51"/>
      <c r="AR4888" s="51"/>
      <c r="AS4888" s="51"/>
      <c r="AT4888" s="51"/>
      <c r="AU4888" s="51"/>
      <c r="AV4888" s="51"/>
      <c r="AW4888" s="51"/>
      <c r="AX4888" s="51"/>
      <c r="AY4888" s="51"/>
      <c r="AZ4888" s="51"/>
      <c r="BA4888" s="51"/>
      <c r="BB4888" s="51"/>
      <c r="BC4888" s="51"/>
      <c r="BD4888" s="51"/>
      <c r="BE4888" s="51"/>
      <c r="BF4888" s="51"/>
      <c r="BG4888" s="51"/>
      <c r="BH4888" s="51"/>
      <c r="BI4888" s="51"/>
      <c r="BJ4888" s="51"/>
      <c r="BK4888" s="51"/>
      <c r="BL4888" s="51"/>
      <c r="BM4888" s="51"/>
      <c r="BN4888" s="51"/>
      <c r="BO4888" s="51"/>
      <c r="BP4888" s="51"/>
      <c r="BQ4888" s="51"/>
      <c r="BR4888" s="51"/>
      <c r="BS4888" s="51"/>
      <c r="BT4888" s="51"/>
      <c r="BU4888" s="51"/>
      <c r="BV4888" s="51"/>
      <c r="BW4888" s="51"/>
      <c r="BX4888" s="51"/>
      <c r="BY4888" s="51"/>
    </row>
    <row r="4889" spans="1:77" x14ac:dyDescent="0.25">
      <c r="A4889" s="49" t="s">
        <v>958</v>
      </c>
      <c r="B4889" s="50">
        <v>42353</v>
      </c>
      <c r="C4889" s="51" t="s">
        <v>956</v>
      </c>
      <c r="D4889" s="51"/>
      <c r="E4889" s="51">
        <v>441.67031250000002</v>
      </c>
      <c r="F4889" s="51">
        <v>0.16819999999999999</v>
      </c>
      <c r="G4889" s="51">
        <v>0.19714375000000001</v>
      </c>
      <c r="H4889" s="51">
        <v>0.22712500000000002</v>
      </c>
      <c r="I4889" s="51">
        <v>0.2154625</v>
      </c>
      <c r="J4889" s="51">
        <v>0.27223750000000002</v>
      </c>
      <c r="K4889" s="51">
        <v>0.34823750000000003</v>
      </c>
      <c r="L4889" s="51">
        <v>0.22649999999999998</v>
      </c>
      <c r="M4889" s="51"/>
      <c r="N4889" s="51"/>
      <c r="O4889" s="51"/>
      <c r="P4889" s="51"/>
      <c r="Q4889" s="51">
        <v>19.339032999999997</v>
      </c>
      <c r="R4889" s="51">
        <v>940.49349999999993</v>
      </c>
      <c r="S4889" s="51">
        <v>237.16499999999996</v>
      </c>
      <c r="T4889" s="51"/>
      <c r="U4889" s="51"/>
      <c r="V4889" s="51"/>
      <c r="W4889" s="51"/>
      <c r="X4889" s="51"/>
      <c r="Y4889" s="51"/>
      <c r="Z4889" s="51"/>
      <c r="AA4889" s="51">
        <v>0</v>
      </c>
      <c r="AB4889" s="51"/>
      <c r="AC4889" s="51"/>
      <c r="AD4889" s="51"/>
      <c r="AE4889" s="51"/>
      <c r="AF4889" s="51"/>
      <c r="AG4889" s="51">
        <v>5.6087499999999997</v>
      </c>
      <c r="AH4889" s="51"/>
      <c r="AI4889" s="51"/>
      <c r="AJ4889" s="51">
        <v>3.2625000000000002</v>
      </c>
      <c r="AK4889" s="51">
        <v>4.4265449269675537E-2</v>
      </c>
      <c r="AL4889" s="51">
        <v>7.7839243249999992</v>
      </c>
      <c r="AM4889" s="51">
        <v>175.84649999999999</v>
      </c>
      <c r="AN4889" s="51"/>
      <c r="AO4889" s="51"/>
      <c r="AP4889" s="51"/>
      <c r="AQ4889" s="51"/>
      <c r="AR4889" s="51"/>
      <c r="AS4889" s="51"/>
      <c r="AT4889" s="51"/>
      <c r="AU4889" s="51"/>
      <c r="AV4889" s="51"/>
      <c r="AW4889" s="51">
        <v>5.1810182999999999</v>
      </c>
      <c r="AX4889" s="51"/>
      <c r="AY4889" s="51">
        <v>237.16499999999996</v>
      </c>
      <c r="AZ4889" s="51">
        <v>2.1845627727531469E-2</v>
      </c>
      <c r="BA4889" s="51">
        <v>1.2213866824942647E-2</v>
      </c>
      <c r="BB4889" s="51">
        <v>6.3740903750000006</v>
      </c>
      <c r="BC4889" s="51"/>
      <c r="BD4889" s="51">
        <v>521.87324999999998</v>
      </c>
      <c r="BE4889" s="51"/>
      <c r="BF4889" s="51"/>
      <c r="BG4889" s="51"/>
      <c r="BH4889" s="51"/>
      <c r="BI4889" s="51"/>
      <c r="BJ4889" s="51"/>
      <c r="BK4889" s="51"/>
      <c r="BL4889" s="51"/>
      <c r="BM4889" s="51"/>
      <c r="BN4889" s="51"/>
      <c r="BO4889" s="51"/>
      <c r="BP4889" s="51"/>
      <c r="BQ4889" s="51"/>
      <c r="BR4889" s="51"/>
      <c r="BS4889" s="51"/>
      <c r="BT4889" s="51"/>
      <c r="BU4889" s="51"/>
      <c r="BV4889" s="51"/>
      <c r="BW4889" s="51"/>
      <c r="BX4889" s="51"/>
      <c r="BY4889" s="51"/>
    </row>
    <row r="4890" spans="1:77" x14ac:dyDescent="0.25">
      <c r="A4890" s="49" t="s">
        <v>958</v>
      </c>
      <c r="B4890" s="50">
        <v>42354</v>
      </c>
      <c r="C4890" s="51" t="s">
        <v>956</v>
      </c>
      <c r="D4890" s="51"/>
      <c r="E4890" s="51">
        <v>439.39546874999996</v>
      </c>
      <c r="F4890" s="51">
        <v>0.15974687500000001</v>
      </c>
      <c r="G4890" s="51">
        <v>0.19446875</v>
      </c>
      <c r="H4890" s="51">
        <v>0.22586875000000001</v>
      </c>
      <c r="I4890" s="51">
        <v>0.215225</v>
      </c>
      <c r="J4890" s="51">
        <v>0.27195625000000001</v>
      </c>
      <c r="K4890" s="51">
        <v>0.34811874999999998</v>
      </c>
      <c r="L4890" s="51">
        <v>0.22637499999999999</v>
      </c>
      <c r="M4890" s="51"/>
      <c r="N4890" s="51"/>
      <c r="O4890" s="51"/>
      <c r="P4890" s="51"/>
      <c r="Q4890" s="51"/>
      <c r="R4890" s="51"/>
      <c r="S4890" s="51"/>
      <c r="T4890" s="51"/>
      <c r="U4890" s="51"/>
      <c r="V4890" s="51"/>
      <c r="W4890" s="51"/>
      <c r="X4890" s="51"/>
      <c r="Y4890" s="51"/>
      <c r="Z4890" s="51"/>
      <c r="AA4890" s="51"/>
      <c r="AB4890" s="51">
        <v>8.75</v>
      </c>
      <c r="AC4890" s="51"/>
      <c r="AD4890" s="51"/>
      <c r="AE4890" s="51"/>
      <c r="AF4890" s="51"/>
      <c r="AG4890" s="51"/>
      <c r="AH4890" s="51">
        <v>3.25</v>
      </c>
      <c r="AI4890" s="51">
        <v>8.75</v>
      </c>
      <c r="AJ4890" s="51"/>
      <c r="AK4890" s="51"/>
      <c r="AL4890" s="51"/>
      <c r="AM4890" s="51"/>
      <c r="AN4890" s="51"/>
      <c r="AO4890" s="51"/>
      <c r="AP4890" s="51"/>
      <c r="AQ4890" s="51"/>
      <c r="AR4890" s="51"/>
      <c r="AS4890" s="51"/>
      <c r="AT4890" s="51"/>
      <c r="AU4890" s="51"/>
      <c r="AV4890" s="51"/>
      <c r="AW4890" s="51"/>
      <c r="AX4890" s="51"/>
      <c r="AY4890" s="51"/>
      <c r="AZ4890" s="51"/>
      <c r="BA4890" s="51"/>
      <c r="BB4890" s="51"/>
      <c r="BC4890" s="51"/>
      <c r="BD4890" s="51"/>
      <c r="BE4890" s="51"/>
      <c r="BF4890" s="51"/>
      <c r="BG4890" s="51"/>
      <c r="BH4890" s="51"/>
      <c r="BI4890" s="51"/>
      <c r="BJ4890" s="51"/>
      <c r="BK4890" s="51"/>
      <c r="BL4890" s="51"/>
      <c r="BM4890" s="51"/>
      <c r="BN4890" s="51"/>
      <c r="BO4890" s="51"/>
      <c r="BP4890" s="51"/>
      <c r="BQ4890" s="51"/>
      <c r="BR4890" s="51"/>
      <c r="BS4890" s="51"/>
      <c r="BT4890" s="51"/>
      <c r="BU4890" s="51"/>
      <c r="BV4890" s="51"/>
      <c r="BW4890" s="51"/>
      <c r="BX4890" s="51"/>
      <c r="BY4890" s="51"/>
    </row>
    <row r="4891" spans="1:77" x14ac:dyDescent="0.25">
      <c r="A4891" s="49" t="s">
        <v>958</v>
      </c>
      <c r="B4891" s="50">
        <v>42355</v>
      </c>
      <c r="C4891" s="51" t="s">
        <v>956</v>
      </c>
      <c r="D4891" s="51"/>
      <c r="E4891" s="51">
        <v>491.66578125000001</v>
      </c>
      <c r="F4891" s="51">
        <v>0.30777812500000001</v>
      </c>
      <c r="G4891" s="51">
        <v>0.30196875000000001</v>
      </c>
      <c r="H4891" s="51">
        <v>0.2591</v>
      </c>
      <c r="I4891" s="51">
        <v>0.22873750000000001</v>
      </c>
      <c r="J4891" s="51">
        <v>0.27166875000000001</v>
      </c>
      <c r="K4891" s="51">
        <v>0.34805000000000003</v>
      </c>
      <c r="L4891" s="51">
        <v>0.22645625000000003</v>
      </c>
      <c r="M4891" s="51"/>
      <c r="N4891" s="51"/>
      <c r="O4891" s="51"/>
      <c r="P4891" s="51"/>
      <c r="Q4891" s="51"/>
      <c r="R4891" s="51"/>
      <c r="S4891" s="51"/>
      <c r="T4891" s="51"/>
      <c r="U4891" s="51"/>
      <c r="V4891" s="51"/>
      <c r="W4891" s="51"/>
      <c r="X4891" s="51"/>
      <c r="Y4891" s="51"/>
      <c r="Z4891" s="51"/>
      <c r="AA4891" s="51"/>
      <c r="AB4891" s="51"/>
      <c r="AC4891" s="51"/>
      <c r="AD4891" s="51"/>
      <c r="AE4891" s="51"/>
      <c r="AF4891" s="51"/>
      <c r="AG4891" s="51"/>
      <c r="AH4891" s="51"/>
      <c r="AI4891" s="51"/>
      <c r="AJ4891" s="51"/>
      <c r="AK4891" s="51"/>
      <c r="AL4891" s="51"/>
      <c r="AM4891" s="51"/>
      <c r="AN4891" s="51"/>
      <c r="AO4891" s="51"/>
      <c r="AP4891" s="51"/>
      <c r="AQ4891" s="51"/>
      <c r="AR4891" s="51"/>
      <c r="AS4891" s="51"/>
      <c r="AT4891" s="51"/>
      <c r="AU4891" s="51"/>
      <c r="AV4891" s="51"/>
      <c r="AW4891" s="51"/>
      <c r="AX4891" s="51"/>
      <c r="AY4891" s="51"/>
      <c r="AZ4891" s="51"/>
      <c r="BA4891" s="51"/>
      <c r="BB4891" s="51"/>
      <c r="BC4891" s="51"/>
      <c r="BD4891" s="51"/>
      <c r="BE4891" s="51"/>
      <c r="BF4891" s="51"/>
      <c r="BG4891" s="51"/>
      <c r="BH4891" s="51"/>
      <c r="BI4891" s="51"/>
      <c r="BJ4891" s="51"/>
      <c r="BK4891" s="51"/>
      <c r="BL4891" s="51"/>
      <c r="BM4891" s="51"/>
      <c r="BN4891" s="51"/>
      <c r="BO4891" s="51"/>
      <c r="BP4891" s="51"/>
      <c r="BQ4891" s="51"/>
      <c r="BR4891" s="51"/>
      <c r="BS4891" s="51"/>
      <c r="BT4891" s="51"/>
      <c r="BU4891" s="51"/>
      <c r="BV4891" s="51"/>
      <c r="BW4891" s="51"/>
      <c r="BX4891" s="51"/>
      <c r="BY4891" s="51"/>
    </row>
    <row r="4892" spans="1:77" x14ac:dyDescent="0.25">
      <c r="A4892" s="49" t="s">
        <v>958</v>
      </c>
      <c r="B4892" s="50">
        <v>42356</v>
      </c>
      <c r="C4892" s="51" t="s">
        <v>956</v>
      </c>
      <c r="D4892" s="51"/>
      <c r="E4892" s="51">
        <v>485.37890625</v>
      </c>
      <c r="F4892" s="51">
        <v>0.28891562500000001</v>
      </c>
      <c r="G4892" s="51">
        <v>0.29523125</v>
      </c>
      <c r="H4892" s="51">
        <v>0.25808750000000003</v>
      </c>
      <c r="I4892" s="51">
        <v>0.22223124999999999</v>
      </c>
      <c r="J4892" s="51">
        <v>0.27130625000000003</v>
      </c>
      <c r="K4892" s="51">
        <v>0.34798125000000002</v>
      </c>
      <c r="L4892" s="51">
        <v>0.22625000000000001</v>
      </c>
      <c r="M4892" s="51"/>
      <c r="N4892" s="51"/>
      <c r="O4892" s="51"/>
      <c r="P4892" s="51"/>
      <c r="Q4892" s="51"/>
      <c r="R4892" s="51"/>
      <c r="S4892" s="51"/>
      <c r="T4892" s="51"/>
      <c r="U4892" s="51"/>
      <c r="V4892" s="51"/>
      <c r="W4892" s="51"/>
      <c r="X4892" s="51"/>
      <c r="Y4892" s="51"/>
      <c r="Z4892" s="51"/>
      <c r="AA4892" s="51"/>
      <c r="AB4892" s="51"/>
      <c r="AC4892" s="51"/>
      <c r="AD4892" s="51"/>
      <c r="AE4892" s="51"/>
      <c r="AF4892" s="51"/>
      <c r="AG4892" s="51"/>
      <c r="AH4892" s="51"/>
      <c r="AI4892" s="51"/>
      <c r="AJ4892" s="51"/>
      <c r="AK4892" s="51"/>
      <c r="AL4892" s="51"/>
      <c r="AM4892" s="51"/>
      <c r="AN4892" s="51"/>
      <c r="AO4892" s="51"/>
      <c r="AP4892" s="51"/>
      <c r="AQ4892" s="51"/>
      <c r="AR4892" s="51"/>
      <c r="AS4892" s="51"/>
      <c r="AT4892" s="51"/>
      <c r="AU4892" s="51"/>
      <c r="AV4892" s="51"/>
      <c r="AW4892" s="51"/>
      <c r="AX4892" s="51"/>
      <c r="AY4892" s="51"/>
      <c r="AZ4892" s="51"/>
      <c r="BA4892" s="51"/>
      <c r="BB4892" s="51"/>
      <c r="BC4892" s="51"/>
      <c r="BD4892" s="51"/>
      <c r="BE4892" s="51"/>
      <c r="BF4892" s="51"/>
      <c r="BG4892" s="51"/>
      <c r="BH4892" s="51"/>
      <c r="BI4892" s="51"/>
      <c r="BJ4892" s="51"/>
      <c r="BK4892" s="51"/>
      <c r="BL4892" s="51"/>
      <c r="BM4892" s="51"/>
      <c r="BN4892" s="51"/>
      <c r="BO4892" s="51"/>
      <c r="BP4892" s="51"/>
      <c r="BQ4892" s="51"/>
      <c r="BR4892" s="51"/>
      <c r="BS4892" s="51"/>
      <c r="BT4892" s="51"/>
      <c r="BU4892" s="51"/>
      <c r="BV4892" s="51"/>
      <c r="BW4892" s="51"/>
      <c r="BX4892" s="51"/>
      <c r="BY4892" s="51"/>
    </row>
    <row r="4893" spans="1:77" x14ac:dyDescent="0.25">
      <c r="A4893" s="49" t="s">
        <v>958</v>
      </c>
      <c r="B4893" s="50">
        <v>42357</v>
      </c>
      <c r="C4893" s="51" t="s">
        <v>956</v>
      </c>
      <c r="D4893" s="51"/>
      <c r="E4893" s="51">
        <v>481.42312500000003</v>
      </c>
      <c r="F4893" s="51">
        <v>0.27481250000000002</v>
      </c>
      <c r="G4893" s="51">
        <v>0.28788750000000002</v>
      </c>
      <c r="H4893" s="51">
        <v>0.25680000000000003</v>
      </c>
      <c r="I4893" s="51">
        <v>0.22125</v>
      </c>
      <c r="J4893" s="51">
        <v>0.27119375000000001</v>
      </c>
      <c r="K4893" s="51">
        <v>0.34794999999999998</v>
      </c>
      <c r="L4893" s="51">
        <v>0.22620000000000001</v>
      </c>
      <c r="M4893" s="51"/>
      <c r="N4893" s="51"/>
      <c r="O4893" s="51"/>
      <c r="P4893" s="51"/>
      <c r="Q4893" s="51"/>
      <c r="R4893" s="51"/>
      <c r="S4893" s="51"/>
      <c r="T4893" s="51"/>
      <c r="U4893" s="51"/>
      <c r="V4893" s="51"/>
      <c r="W4893" s="51"/>
      <c r="X4893" s="51"/>
      <c r="Y4893" s="51"/>
      <c r="Z4893" s="51"/>
      <c r="AA4893" s="51"/>
      <c r="AB4893" s="51"/>
      <c r="AC4893" s="51"/>
      <c r="AD4893" s="51"/>
      <c r="AE4893" s="51"/>
      <c r="AF4893" s="51"/>
      <c r="AG4893" s="51"/>
      <c r="AH4893" s="51"/>
      <c r="AI4893" s="51"/>
      <c r="AJ4893" s="51"/>
      <c r="AK4893" s="51"/>
      <c r="AL4893" s="51"/>
      <c r="AM4893" s="51"/>
      <c r="AN4893" s="51"/>
      <c r="AO4893" s="51"/>
      <c r="AP4893" s="51"/>
      <c r="AQ4893" s="51"/>
      <c r="AR4893" s="51"/>
      <c r="AS4893" s="51"/>
      <c r="AT4893" s="51"/>
      <c r="AU4893" s="51"/>
      <c r="AV4893" s="51"/>
      <c r="AW4893" s="51"/>
      <c r="AX4893" s="51"/>
      <c r="AY4893" s="51"/>
      <c r="AZ4893" s="51"/>
      <c r="BA4893" s="51"/>
      <c r="BB4893" s="51"/>
      <c r="BC4893" s="51"/>
      <c r="BD4893" s="51"/>
      <c r="BE4893" s="51"/>
      <c r="BF4893" s="51"/>
      <c r="BG4893" s="51"/>
      <c r="BH4893" s="51"/>
      <c r="BI4893" s="51"/>
      <c r="BJ4893" s="51"/>
      <c r="BK4893" s="51"/>
      <c r="BL4893" s="51"/>
      <c r="BM4893" s="51"/>
      <c r="BN4893" s="51"/>
      <c r="BO4893" s="51"/>
      <c r="BP4893" s="51"/>
      <c r="BQ4893" s="51"/>
      <c r="BR4893" s="51"/>
      <c r="BS4893" s="51"/>
      <c r="BT4893" s="51"/>
      <c r="BU4893" s="51"/>
      <c r="BV4893" s="51"/>
      <c r="BW4893" s="51"/>
      <c r="BX4893" s="51"/>
      <c r="BY4893" s="51"/>
    </row>
    <row r="4894" spans="1:77" x14ac:dyDescent="0.25">
      <c r="A4894" s="49" t="s">
        <v>958</v>
      </c>
      <c r="B4894" s="50">
        <v>42358</v>
      </c>
      <c r="C4894" s="51" t="s">
        <v>956</v>
      </c>
      <c r="D4894" s="51"/>
      <c r="E4894" s="51">
        <v>477.88312500000006</v>
      </c>
      <c r="F4894" s="51">
        <v>0.26226874999999999</v>
      </c>
      <c r="G4894" s="51">
        <v>0.28075625000000004</v>
      </c>
      <c r="H4894" s="51">
        <v>0.25523125000000002</v>
      </c>
      <c r="I4894" s="51">
        <v>0.22118749999999998</v>
      </c>
      <c r="J4894" s="51">
        <v>0.27092500000000003</v>
      </c>
      <c r="K4894" s="51">
        <v>0.34788125000000003</v>
      </c>
      <c r="L4894" s="51">
        <v>0.22620625</v>
      </c>
      <c r="M4894" s="51"/>
      <c r="N4894" s="51"/>
      <c r="O4894" s="51"/>
      <c r="P4894" s="51"/>
      <c r="Q4894" s="51"/>
      <c r="R4894" s="51"/>
      <c r="S4894" s="51"/>
      <c r="T4894" s="51"/>
      <c r="U4894" s="51"/>
      <c r="V4894" s="51"/>
      <c r="W4894" s="51"/>
      <c r="X4894" s="51"/>
      <c r="Y4894" s="51"/>
      <c r="Z4894" s="51"/>
      <c r="AA4894" s="51"/>
      <c r="AB4894" s="51"/>
      <c r="AC4894" s="51"/>
      <c r="AD4894" s="51"/>
      <c r="AE4894" s="51"/>
      <c r="AF4894" s="51"/>
      <c r="AG4894" s="51"/>
      <c r="AH4894" s="51"/>
      <c r="AI4894" s="51"/>
      <c r="AJ4894" s="51"/>
      <c r="AK4894" s="51"/>
      <c r="AL4894" s="51"/>
      <c r="AM4894" s="51"/>
      <c r="AN4894" s="51"/>
      <c r="AO4894" s="51"/>
      <c r="AP4894" s="51"/>
      <c r="AQ4894" s="51"/>
      <c r="AR4894" s="51"/>
      <c r="AS4894" s="51"/>
      <c r="AT4894" s="51"/>
      <c r="AU4894" s="51"/>
      <c r="AV4894" s="51"/>
      <c r="AW4894" s="51"/>
      <c r="AX4894" s="51"/>
      <c r="AY4894" s="51"/>
      <c r="AZ4894" s="51"/>
      <c r="BA4894" s="51"/>
      <c r="BB4894" s="51"/>
      <c r="BC4894" s="51"/>
      <c r="BD4894" s="51"/>
      <c r="BE4894" s="51"/>
      <c r="BF4894" s="51"/>
      <c r="BG4894" s="51"/>
      <c r="BH4894" s="51"/>
      <c r="BI4894" s="51"/>
      <c r="BJ4894" s="51"/>
      <c r="BK4894" s="51"/>
      <c r="BL4894" s="51"/>
      <c r="BM4894" s="51"/>
      <c r="BN4894" s="51"/>
      <c r="BO4894" s="51"/>
      <c r="BP4894" s="51"/>
      <c r="BQ4894" s="51"/>
      <c r="BR4894" s="51"/>
      <c r="BS4894" s="51"/>
      <c r="BT4894" s="51"/>
      <c r="BU4894" s="51"/>
      <c r="BV4894" s="51"/>
      <c r="BW4894" s="51"/>
      <c r="BX4894" s="51"/>
      <c r="BY4894" s="51"/>
    </row>
    <row r="4895" spans="1:77" x14ac:dyDescent="0.25">
      <c r="A4895" s="49" t="s">
        <v>958</v>
      </c>
      <c r="B4895" s="50">
        <v>42359</v>
      </c>
      <c r="C4895" s="51" t="s">
        <v>956</v>
      </c>
      <c r="D4895" s="51"/>
      <c r="E4895" s="51">
        <v>468.15562499999999</v>
      </c>
      <c r="F4895" s="51">
        <v>0.22596250000000001</v>
      </c>
      <c r="G4895" s="51">
        <v>0.26287499999999997</v>
      </c>
      <c r="H4895" s="51">
        <v>0.25096249999999998</v>
      </c>
      <c r="I4895" s="51">
        <v>0.22062500000000002</v>
      </c>
      <c r="J4895" s="51">
        <v>0.27053125</v>
      </c>
      <c r="K4895" s="51">
        <v>0.34791250000000007</v>
      </c>
      <c r="L4895" s="51">
        <v>0.22606875000000001</v>
      </c>
      <c r="M4895" s="51"/>
      <c r="N4895" s="51"/>
      <c r="O4895" s="51"/>
      <c r="P4895" s="51"/>
      <c r="Q4895" s="51"/>
      <c r="R4895" s="51"/>
      <c r="S4895" s="51"/>
      <c r="T4895" s="51"/>
      <c r="U4895" s="51"/>
      <c r="V4895" s="51"/>
      <c r="W4895" s="51"/>
      <c r="X4895" s="51"/>
      <c r="Y4895" s="51"/>
      <c r="Z4895" s="51"/>
      <c r="AA4895" s="51"/>
      <c r="AB4895" s="51"/>
      <c r="AC4895" s="51">
        <v>0.80759510203944529</v>
      </c>
      <c r="AD4895" s="51">
        <v>0.77898086501438679</v>
      </c>
      <c r="AE4895" s="51"/>
      <c r="AF4895" s="51"/>
      <c r="AG4895" s="51"/>
      <c r="AH4895" s="51"/>
      <c r="AI4895" s="51"/>
      <c r="AJ4895" s="51"/>
      <c r="AK4895" s="51"/>
      <c r="AL4895" s="51"/>
      <c r="AM4895" s="51"/>
      <c r="AN4895" s="51"/>
      <c r="AO4895" s="51"/>
      <c r="AP4895" s="51"/>
      <c r="AQ4895" s="51"/>
      <c r="AR4895" s="51"/>
      <c r="AS4895" s="51"/>
      <c r="AT4895" s="51"/>
      <c r="AU4895" s="51"/>
      <c r="AV4895" s="51"/>
      <c r="AW4895" s="51"/>
      <c r="AX4895" s="51"/>
      <c r="AY4895" s="51"/>
      <c r="AZ4895" s="51"/>
      <c r="BA4895" s="51"/>
      <c r="BB4895" s="51"/>
      <c r="BC4895" s="51"/>
      <c r="BD4895" s="51"/>
      <c r="BE4895" s="51"/>
      <c r="BF4895" s="51"/>
      <c r="BG4895" s="51"/>
      <c r="BH4895" s="51"/>
      <c r="BI4895" s="51"/>
      <c r="BJ4895" s="51"/>
      <c r="BK4895" s="51"/>
      <c r="BL4895" s="51"/>
      <c r="BM4895" s="51"/>
      <c r="BN4895" s="51"/>
      <c r="BO4895" s="51"/>
      <c r="BP4895" s="51"/>
      <c r="BQ4895" s="51"/>
      <c r="BR4895" s="51"/>
      <c r="BS4895" s="51"/>
      <c r="BT4895" s="51"/>
      <c r="BU4895" s="51"/>
      <c r="BV4895" s="51"/>
      <c r="BW4895" s="51"/>
      <c r="BX4895" s="51"/>
      <c r="BY4895" s="51"/>
    </row>
    <row r="4896" spans="1:77" x14ac:dyDescent="0.25">
      <c r="A4896" s="49" t="s">
        <v>958</v>
      </c>
      <c r="B4896" s="50">
        <v>42360</v>
      </c>
      <c r="C4896" s="51" t="s">
        <v>956</v>
      </c>
      <c r="D4896" s="51"/>
      <c r="E4896" s="51">
        <v>466.14046874999997</v>
      </c>
      <c r="F4896" s="51">
        <v>0.21698437499999998</v>
      </c>
      <c r="G4896" s="51">
        <v>0.25804375000000002</v>
      </c>
      <c r="H4896" s="51">
        <v>0.25048124999999999</v>
      </c>
      <c r="I4896" s="51">
        <v>0.22149374999999999</v>
      </c>
      <c r="J4896" s="51">
        <v>0.27048749999999999</v>
      </c>
      <c r="K4896" s="51">
        <v>0.34775624999999999</v>
      </c>
      <c r="L4896" s="51">
        <v>0.22606875000000001</v>
      </c>
      <c r="M4896" s="51"/>
      <c r="N4896" s="51"/>
      <c r="O4896" s="51"/>
      <c r="P4896" s="51"/>
      <c r="Q4896" s="51"/>
      <c r="R4896" s="51"/>
      <c r="S4896" s="51"/>
      <c r="T4896" s="51"/>
      <c r="U4896" s="51"/>
      <c r="V4896" s="51"/>
      <c r="W4896" s="51"/>
      <c r="X4896" s="51"/>
      <c r="Y4896" s="51"/>
      <c r="Z4896" s="51"/>
      <c r="AA4896" s="51"/>
      <c r="AB4896" s="51">
        <v>8.75</v>
      </c>
      <c r="AC4896" s="51"/>
      <c r="AD4896" s="51"/>
      <c r="AE4896" s="51"/>
      <c r="AF4896" s="51"/>
      <c r="AG4896" s="51"/>
      <c r="AH4896" s="51">
        <v>3.25</v>
      </c>
      <c r="AI4896" s="51">
        <v>8.75</v>
      </c>
      <c r="AJ4896" s="51"/>
      <c r="AK4896" s="51"/>
      <c r="AL4896" s="51"/>
      <c r="AM4896" s="51"/>
      <c r="AN4896" s="51"/>
      <c r="AO4896" s="51"/>
      <c r="AP4896" s="51"/>
      <c r="AQ4896" s="51"/>
      <c r="AR4896" s="51"/>
      <c r="AS4896" s="51"/>
      <c r="AT4896" s="51"/>
      <c r="AU4896" s="51"/>
      <c r="AV4896" s="51"/>
      <c r="AW4896" s="51"/>
      <c r="AX4896" s="51"/>
      <c r="AY4896" s="51"/>
      <c r="AZ4896" s="51"/>
      <c r="BA4896" s="51"/>
      <c r="BB4896" s="51"/>
      <c r="BC4896" s="51"/>
      <c r="BD4896" s="51"/>
      <c r="BE4896" s="51"/>
      <c r="BF4896" s="51"/>
      <c r="BG4896" s="51"/>
      <c r="BH4896" s="51"/>
      <c r="BI4896" s="51"/>
      <c r="BJ4896" s="51"/>
      <c r="BK4896" s="51"/>
      <c r="BL4896" s="51"/>
      <c r="BM4896" s="51"/>
      <c r="BN4896" s="51"/>
      <c r="BO4896" s="51"/>
      <c r="BP4896" s="51"/>
      <c r="BQ4896" s="51"/>
      <c r="BR4896" s="51"/>
      <c r="BS4896" s="51"/>
      <c r="BT4896" s="51"/>
      <c r="BU4896" s="51"/>
      <c r="BV4896" s="51"/>
      <c r="BW4896" s="51"/>
      <c r="BX4896" s="51"/>
      <c r="BY4896" s="51"/>
    </row>
    <row r="4897" spans="1:77" x14ac:dyDescent="0.25">
      <c r="A4897" s="49" t="s">
        <v>958</v>
      </c>
      <c r="B4897" s="50">
        <v>42361</v>
      </c>
      <c r="C4897" s="51" t="s">
        <v>956</v>
      </c>
      <c r="D4897" s="51"/>
      <c r="E4897" s="51">
        <v>461.06203125000002</v>
      </c>
      <c r="F4897" s="51">
        <v>0.19967812499999998</v>
      </c>
      <c r="G4897" s="51">
        <v>0.24830625000000001</v>
      </c>
      <c r="H4897" s="51">
        <v>0.24727500000000002</v>
      </c>
      <c r="I4897" s="51">
        <v>0.22163125</v>
      </c>
      <c r="J4897" s="51">
        <v>0.27025624999999998</v>
      </c>
      <c r="K4897" s="51">
        <v>0.34770000000000001</v>
      </c>
      <c r="L4897" s="51">
        <v>0.22601875000000002</v>
      </c>
      <c r="M4897" s="51"/>
      <c r="N4897" s="51"/>
      <c r="O4897" s="51"/>
      <c r="P4897" s="51"/>
      <c r="Q4897" s="51"/>
      <c r="R4897" s="51"/>
      <c r="S4897" s="51"/>
      <c r="T4897" s="51"/>
      <c r="U4897" s="51"/>
      <c r="V4897" s="51"/>
      <c r="W4897" s="51"/>
      <c r="X4897" s="51"/>
      <c r="Y4897" s="51"/>
      <c r="Z4897" s="51"/>
      <c r="AA4897" s="51"/>
      <c r="AB4897" s="51"/>
      <c r="AC4897" s="51"/>
      <c r="AD4897" s="51"/>
      <c r="AE4897" s="51"/>
      <c r="AF4897" s="51"/>
      <c r="AG4897" s="51"/>
      <c r="AH4897" s="51"/>
      <c r="AI4897" s="51"/>
      <c r="AJ4897" s="51"/>
      <c r="AK4897" s="51"/>
      <c r="AL4897" s="51"/>
      <c r="AM4897" s="51"/>
      <c r="AN4897" s="51"/>
      <c r="AO4897" s="51"/>
      <c r="AP4897" s="51"/>
      <c r="AQ4897" s="51"/>
      <c r="AR4897" s="51"/>
      <c r="AS4897" s="51"/>
      <c r="AT4897" s="51"/>
      <c r="AU4897" s="51"/>
      <c r="AV4897" s="51"/>
      <c r="AW4897" s="51"/>
      <c r="AX4897" s="51"/>
      <c r="AY4897" s="51"/>
      <c r="AZ4897" s="51"/>
      <c r="BA4897" s="51"/>
      <c r="BB4897" s="51"/>
      <c r="BC4897" s="51"/>
      <c r="BD4897" s="51"/>
      <c r="BE4897" s="51"/>
      <c r="BF4897" s="51"/>
      <c r="BG4897" s="51"/>
      <c r="BH4897" s="51"/>
      <c r="BI4897" s="51"/>
      <c r="BJ4897" s="51"/>
      <c r="BK4897" s="51"/>
      <c r="BL4897" s="51"/>
      <c r="BM4897" s="51"/>
      <c r="BN4897" s="51"/>
      <c r="BO4897" s="51"/>
      <c r="BP4897" s="51"/>
      <c r="BQ4897" s="51"/>
      <c r="BR4897" s="51"/>
      <c r="BS4897" s="51"/>
      <c r="BT4897" s="51"/>
      <c r="BU4897" s="51"/>
      <c r="BV4897" s="51"/>
      <c r="BW4897" s="51"/>
      <c r="BX4897" s="51"/>
      <c r="BY4897" s="51"/>
    </row>
    <row r="4898" spans="1:77" x14ac:dyDescent="0.25">
      <c r="A4898" s="49" t="s">
        <v>958</v>
      </c>
      <c r="B4898" s="50">
        <v>42362</v>
      </c>
      <c r="C4898" s="51" t="s">
        <v>956</v>
      </c>
      <c r="D4898" s="51"/>
      <c r="E4898" s="51">
        <v>500.31703125000001</v>
      </c>
      <c r="F4898" s="51">
        <v>0.31324687499999998</v>
      </c>
      <c r="G4898" s="51">
        <v>0.31516250000000001</v>
      </c>
      <c r="H4898" s="51">
        <v>0.28026249999999997</v>
      </c>
      <c r="I4898" s="51">
        <v>0.22974375</v>
      </c>
      <c r="J4898" s="51">
        <v>0.26995000000000002</v>
      </c>
      <c r="K4898" s="51">
        <v>0.34761249999999999</v>
      </c>
      <c r="L4898" s="51">
        <v>0.22595000000000001</v>
      </c>
      <c r="M4898" s="51"/>
      <c r="N4898" s="51"/>
      <c r="O4898" s="51"/>
      <c r="P4898" s="51"/>
      <c r="Q4898" s="51"/>
      <c r="R4898" s="51"/>
      <c r="S4898" s="51"/>
      <c r="T4898" s="51"/>
      <c r="U4898" s="51"/>
      <c r="V4898" s="51"/>
      <c r="W4898" s="51"/>
      <c r="X4898" s="51"/>
      <c r="Y4898" s="51"/>
      <c r="Z4898" s="51"/>
      <c r="AA4898" s="51"/>
      <c r="AB4898" s="51"/>
      <c r="AC4898" s="51"/>
      <c r="AD4898" s="51"/>
      <c r="AE4898" s="51"/>
      <c r="AF4898" s="51"/>
      <c r="AG4898" s="51"/>
      <c r="AH4898" s="51"/>
      <c r="AI4898" s="51"/>
      <c r="AJ4898" s="51"/>
      <c r="AK4898" s="51"/>
      <c r="AL4898" s="51"/>
      <c r="AM4898" s="51"/>
      <c r="AN4898" s="51"/>
      <c r="AO4898" s="51"/>
      <c r="AP4898" s="51"/>
      <c r="AQ4898" s="51"/>
      <c r="AR4898" s="51"/>
      <c r="AS4898" s="51"/>
      <c r="AT4898" s="51"/>
      <c r="AU4898" s="51"/>
      <c r="AV4898" s="51"/>
      <c r="AW4898" s="51"/>
      <c r="AX4898" s="51"/>
      <c r="AY4898" s="51"/>
      <c r="AZ4898" s="51"/>
      <c r="BA4898" s="51"/>
      <c r="BB4898" s="51"/>
      <c r="BC4898" s="51"/>
      <c r="BD4898" s="51"/>
      <c r="BE4898" s="51"/>
      <c r="BF4898" s="51"/>
      <c r="BG4898" s="51"/>
      <c r="BH4898" s="51"/>
      <c r="BI4898" s="51"/>
      <c r="BJ4898" s="51"/>
      <c r="BK4898" s="51"/>
      <c r="BL4898" s="51"/>
      <c r="BM4898" s="51"/>
      <c r="BN4898" s="51"/>
      <c r="BO4898" s="51"/>
      <c r="BP4898" s="51"/>
      <c r="BQ4898" s="51"/>
      <c r="BR4898" s="51"/>
      <c r="BS4898" s="51"/>
      <c r="BT4898" s="51"/>
      <c r="BU4898" s="51"/>
      <c r="BV4898" s="51"/>
      <c r="BW4898" s="51"/>
      <c r="BX4898" s="51"/>
      <c r="BY4898" s="51"/>
    </row>
    <row r="4899" spans="1:77" x14ac:dyDescent="0.25">
      <c r="A4899" s="49" t="s">
        <v>958</v>
      </c>
      <c r="B4899" s="50">
        <v>42363</v>
      </c>
      <c r="C4899" s="51" t="s">
        <v>956</v>
      </c>
      <c r="D4899" s="51"/>
      <c r="E4899" s="51">
        <v>492.38343750000001</v>
      </c>
      <c r="F4899" s="51">
        <v>0.28759374999999998</v>
      </c>
      <c r="G4899" s="51">
        <v>0.3047125</v>
      </c>
      <c r="H4899" s="51">
        <v>0.2752</v>
      </c>
      <c r="I4899" s="51">
        <v>0.2265875</v>
      </c>
      <c r="J4899" s="51">
        <v>0.26985625000000002</v>
      </c>
      <c r="K4899" s="51">
        <v>0.3475125</v>
      </c>
      <c r="L4899" s="51">
        <v>0.22596875</v>
      </c>
      <c r="M4899" s="51"/>
      <c r="N4899" s="51"/>
      <c r="O4899" s="51"/>
      <c r="P4899" s="51"/>
      <c r="Q4899" s="51"/>
      <c r="R4899" s="51"/>
      <c r="S4899" s="51"/>
      <c r="T4899" s="51"/>
      <c r="U4899" s="51"/>
      <c r="V4899" s="51"/>
      <c r="W4899" s="51"/>
      <c r="X4899" s="51"/>
      <c r="Y4899" s="51"/>
      <c r="Z4899" s="51"/>
      <c r="AA4899" s="51"/>
      <c r="AB4899" s="51"/>
      <c r="AC4899" s="51"/>
      <c r="AD4899" s="51"/>
      <c r="AE4899" s="51"/>
      <c r="AF4899" s="51"/>
      <c r="AG4899" s="51"/>
      <c r="AH4899" s="51"/>
      <c r="AI4899" s="51"/>
      <c r="AJ4899" s="51"/>
      <c r="AK4899" s="51"/>
      <c r="AL4899" s="51"/>
      <c r="AM4899" s="51"/>
      <c r="AN4899" s="51"/>
      <c r="AO4899" s="51"/>
      <c r="AP4899" s="51"/>
      <c r="AQ4899" s="51"/>
      <c r="AR4899" s="51"/>
      <c r="AS4899" s="51"/>
      <c r="AT4899" s="51"/>
      <c r="AU4899" s="51"/>
      <c r="AV4899" s="51"/>
      <c r="AW4899" s="51"/>
      <c r="AX4899" s="51"/>
      <c r="AY4899" s="51"/>
      <c r="AZ4899" s="51"/>
      <c r="BA4899" s="51"/>
      <c r="BB4899" s="51"/>
      <c r="BC4899" s="51"/>
      <c r="BD4899" s="51"/>
      <c r="BE4899" s="51"/>
      <c r="BF4899" s="51"/>
      <c r="BG4899" s="51"/>
      <c r="BH4899" s="51"/>
      <c r="BI4899" s="51"/>
      <c r="BJ4899" s="51"/>
      <c r="BK4899" s="51"/>
      <c r="BL4899" s="51"/>
      <c r="BM4899" s="51"/>
      <c r="BN4899" s="51"/>
      <c r="BO4899" s="51"/>
      <c r="BP4899" s="51"/>
      <c r="BQ4899" s="51"/>
      <c r="BR4899" s="51"/>
      <c r="BS4899" s="51"/>
      <c r="BT4899" s="51"/>
      <c r="BU4899" s="51"/>
      <c r="BV4899" s="51"/>
      <c r="BW4899" s="51"/>
      <c r="BX4899" s="51"/>
      <c r="BY4899" s="51"/>
    </row>
    <row r="4900" spans="1:77" x14ac:dyDescent="0.25">
      <c r="A4900" s="49" t="s">
        <v>958</v>
      </c>
      <c r="B4900" s="50">
        <v>42364</v>
      </c>
      <c r="C4900" s="51" t="s">
        <v>956</v>
      </c>
      <c r="D4900" s="51"/>
      <c r="E4900" s="51">
        <v>485.68921875000001</v>
      </c>
      <c r="F4900" s="51">
        <v>0.26444062499999998</v>
      </c>
      <c r="G4900" s="51">
        <v>0.29251250000000001</v>
      </c>
      <c r="H4900" s="51">
        <v>0.27111249999999998</v>
      </c>
      <c r="I4900" s="51">
        <v>0.2265375</v>
      </c>
      <c r="J4900" s="51">
        <v>0.26959375000000002</v>
      </c>
      <c r="K4900" s="51">
        <v>0.34753124999999996</v>
      </c>
      <c r="L4900" s="51">
        <v>0.22571250000000004</v>
      </c>
      <c r="M4900" s="51"/>
      <c r="N4900" s="51"/>
      <c r="O4900" s="51"/>
      <c r="P4900" s="51"/>
      <c r="Q4900" s="51"/>
      <c r="R4900" s="51"/>
      <c r="S4900" s="51"/>
      <c r="T4900" s="51"/>
      <c r="U4900" s="51"/>
      <c r="V4900" s="51"/>
      <c r="W4900" s="51"/>
      <c r="X4900" s="51"/>
      <c r="Y4900" s="51"/>
      <c r="Z4900" s="51"/>
      <c r="AA4900" s="51"/>
      <c r="AB4900" s="51"/>
      <c r="AC4900" s="51"/>
      <c r="AD4900" s="51"/>
      <c r="AE4900" s="51"/>
      <c r="AF4900" s="51"/>
      <c r="AG4900" s="51"/>
      <c r="AH4900" s="51"/>
      <c r="AI4900" s="51"/>
      <c r="AJ4900" s="51"/>
      <c r="AK4900" s="51"/>
      <c r="AL4900" s="51"/>
      <c r="AM4900" s="51"/>
      <c r="AN4900" s="51"/>
      <c r="AO4900" s="51"/>
      <c r="AP4900" s="51"/>
      <c r="AQ4900" s="51"/>
      <c r="AR4900" s="51"/>
      <c r="AS4900" s="51"/>
      <c r="AT4900" s="51"/>
      <c r="AU4900" s="51"/>
      <c r="AV4900" s="51"/>
      <c r="AW4900" s="51"/>
      <c r="AX4900" s="51"/>
      <c r="AY4900" s="51"/>
      <c r="AZ4900" s="51"/>
      <c r="BA4900" s="51"/>
      <c r="BB4900" s="51"/>
      <c r="BC4900" s="51"/>
      <c r="BD4900" s="51"/>
      <c r="BE4900" s="51"/>
      <c r="BF4900" s="51"/>
      <c r="BG4900" s="51"/>
      <c r="BH4900" s="51"/>
      <c r="BI4900" s="51"/>
      <c r="BJ4900" s="51"/>
      <c r="BK4900" s="51"/>
      <c r="BL4900" s="51"/>
      <c r="BM4900" s="51"/>
      <c r="BN4900" s="51"/>
      <c r="BO4900" s="51"/>
      <c r="BP4900" s="51"/>
      <c r="BQ4900" s="51"/>
      <c r="BR4900" s="51"/>
      <c r="BS4900" s="51"/>
      <c r="BT4900" s="51"/>
      <c r="BU4900" s="51"/>
      <c r="BV4900" s="51"/>
      <c r="BW4900" s="51"/>
      <c r="BX4900" s="51"/>
      <c r="BY4900" s="51"/>
    </row>
    <row r="4901" spans="1:77" x14ac:dyDescent="0.25">
      <c r="A4901" s="49" t="s">
        <v>958</v>
      </c>
      <c r="B4901" s="50">
        <v>42365</v>
      </c>
      <c r="C4901" s="51" t="s">
        <v>956</v>
      </c>
      <c r="D4901" s="51"/>
      <c r="E4901" s="51">
        <v>478.34812500000004</v>
      </c>
      <c r="F4901" s="51">
        <v>0.23867500000000003</v>
      </c>
      <c r="G4901" s="51">
        <v>0.27849999999999997</v>
      </c>
      <c r="H4901" s="51">
        <v>0.26660624999999999</v>
      </c>
      <c r="I4901" s="51">
        <v>0.22675624999999999</v>
      </c>
      <c r="J4901" s="51">
        <v>0.2694375</v>
      </c>
      <c r="K4901" s="51">
        <v>0.34739999999999999</v>
      </c>
      <c r="L4901" s="51">
        <v>0.22570625</v>
      </c>
      <c r="M4901" s="51"/>
      <c r="N4901" s="51"/>
      <c r="O4901" s="51"/>
      <c r="P4901" s="51"/>
      <c r="Q4901" s="51"/>
      <c r="R4901" s="51"/>
      <c r="S4901" s="51"/>
      <c r="T4901" s="51"/>
      <c r="U4901" s="51"/>
      <c r="V4901" s="51"/>
      <c r="W4901" s="51"/>
      <c r="X4901" s="51"/>
      <c r="Y4901" s="51"/>
      <c r="Z4901" s="51"/>
      <c r="AA4901" s="51"/>
      <c r="AB4901" s="51"/>
      <c r="AC4901" s="51"/>
      <c r="AD4901" s="51"/>
      <c r="AE4901" s="51"/>
      <c r="AF4901" s="51"/>
      <c r="AG4901" s="51"/>
      <c r="AH4901" s="51"/>
      <c r="AI4901" s="51"/>
      <c r="AJ4901" s="51"/>
      <c r="AK4901" s="51"/>
      <c r="AL4901" s="51"/>
      <c r="AM4901" s="51"/>
      <c r="AN4901" s="51"/>
      <c r="AO4901" s="51"/>
      <c r="AP4901" s="51"/>
      <c r="AQ4901" s="51"/>
      <c r="AR4901" s="51"/>
      <c r="AS4901" s="51"/>
      <c r="AT4901" s="51"/>
      <c r="AU4901" s="51"/>
      <c r="AV4901" s="51"/>
      <c r="AW4901" s="51"/>
      <c r="AX4901" s="51"/>
      <c r="AY4901" s="51"/>
      <c r="AZ4901" s="51"/>
      <c r="BA4901" s="51"/>
      <c r="BB4901" s="51"/>
      <c r="BC4901" s="51"/>
      <c r="BD4901" s="51"/>
      <c r="BE4901" s="51"/>
      <c r="BF4901" s="51"/>
      <c r="BG4901" s="51"/>
      <c r="BH4901" s="51"/>
      <c r="BI4901" s="51"/>
      <c r="BJ4901" s="51"/>
      <c r="BK4901" s="51"/>
      <c r="BL4901" s="51"/>
      <c r="BM4901" s="51"/>
      <c r="BN4901" s="51"/>
      <c r="BO4901" s="51"/>
      <c r="BP4901" s="51"/>
      <c r="BQ4901" s="51"/>
      <c r="BR4901" s="51"/>
      <c r="BS4901" s="51"/>
      <c r="BT4901" s="51"/>
      <c r="BU4901" s="51"/>
      <c r="BV4901" s="51"/>
      <c r="BW4901" s="51"/>
      <c r="BX4901" s="51"/>
      <c r="BY4901" s="51"/>
    </row>
    <row r="4902" spans="1:77" x14ac:dyDescent="0.25">
      <c r="A4902" s="49" t="s">
        <v>958</v>
      </c>
      <c r="B4902" s="50">
        <v>42366</v>
      </c>
      <c r="C4902" s="51" t="s">
        <v>956</v>
      </c>
      <c r="D4902" s="51"/>
      <c r="E4902" s="51">
        <v>470.74265624999998</v>
      </c>
      <c r="F4902" s="51">
        <v>0.21259687499999999</v>
      </c>
      <c r="G4902" s="51">
        <v>0.26403750000000004</v>
      </c>
      <c r="H4902" s="51">
        <v>0.26161250000000003</v>
      </c>
      <c r="I4902" s="51">
        <v>0.22690625</v>
      </c>
      <c r="J4902" s="51">
        <v>0.26931875</v>
      </c>
      <c r="K4902" s="51">
        <v>0.34734374999999995</v>
      </c>
      <c r="L4902" s="51">
        <v>0.22564375</v>
      </c>
      <c r="M4902" s="51"/>
      <c r="N4902" s="51"/>
      <c r="O4902" s="51"/>
      <c r="P4902" s="51"/>
      <c r="Q4902" s="51"/>
      <c r="R4902" s="51"/>
      <c r="S4902" s="51"/>
      <c r="T4902" s="51"/>
      <c r="U4902" s="51"/>
      <c r="V4902" s="51"/>
      <c r="W4902" s="51"/>
      <c r="X4902" s="51"/>
      <c r="Y4902" s="51"/>
      <c r="Z4902" s="51"/>
      <c r="AA4902" s="51"/>
      <c r="AB4902" s="51"/>
      <c r="AC4902" s="51"/>
      <c r="AD4902" s="51"/>
      <c r="AE4902" s="51"/>
      <c r="AF4902" s="51"/>
      <c r="AG4902" s="51"/>
      <c r="AH4902" s="51"/>
      <c r="AI4902" s="51"/>
      <c r="AJ4902" s="51"/>
      <c r="AK4902" s="51"/>
      <c r="AL4902" s="51"/>
      <c r="AM4902" s="51"/>
      <c r="AN4902" s="51"/>
      <c r="AO4902" s="51"/>
      <c r="AP4902" s="51"/>
      <c r="AQ4902" s="51"/>
      <c r="AR4902" s="51"/>
      <c r="AS4902" s="51"/>
      <c r="AT4902" s="51"/>
      <c r="AU4902" s="51"/>
      <c r="AV4902" s="51"/>
      <c r="AW4902" s="51"/>
      <c r="AX4902" s="51"/>
      <c r="AY4902" s="51"/>
      <c r="AZ4902" s="51"/>
      <c r="BA4902" s="51"/>
      <c r="BB4902" s="51"/>
      <c r="BC4902" s="51"/>
      <c r="BD4902" s="51"/>
      <c r="BE4902" s="51"/>
      <c r="BF4902" s="51"/>
      <c r="BG4902" s="51"/>
      <c r="BH4902" s="51"/>
      <c r="BI4902" s="51"/>
      <c r="BJ4902" s="51"/>
      <c r="BK4902" s="51"/>
      <c r="BL4902" s="51"/>
      <c r="BM4902" s="51"/>
      <c r="BN4902" s="51"/>
      <c r="BO4902" s="51"/>
      <c r="BP4902" s="51"/>
      <c r="BQ4902" s="51"/>
      <c r="BR4902" s="51"/>
      <c r="BS4902" s="51"/>
      <c r="BT4902" s="51"/>
      <c r="BU4902" s="51"/>
      <c r="BV4902" s="51"/>
      <c r="BW4902" s="51"/>
      <c r="BX4902" s="51"/>
      <c r="BY4902" s="51"/>
    </row>
    <row r="4903" spans="1:77" x14ac:dyDescent="0.25">
      <c r="A4903" s="49" t="s">
        <v>958</v>
      </c>
      <c r="B4903" s="50">
        <v>42367</v>
      </c>
      <c r="C4903" s="51" t="s">
        <v>956</v>
      </c>
      <c r="D4903" s="51"/>
      <c r="E4903" s="51">
        <v>463.1953125</v>
      </c>
      <c r="F4903" s="51">
        <v>0.18798124999999999</v>
      </c>
      <c r="G4903" s="51">
        <v>0.24986249999999999</v>
      </c>
      <c r="H4903" s="51">
        <v>0.25634374999999998</v>
      </c>
      <c r="I4903" s="51">
        <v>0.22673750000000001</v>
      </c>
      <c r="J4903" s="51">
        <v>0.26911875000000002</v>
      </c>
      <c r="K4903" s="51">
        <v>0.34726875000000001</v>
      </c>
      <c r="L4903" s="51">
        <v>0.22559375000000001</v>
      </c>
      <c r="M4903" s="51"/>
      <c r="N4903" s="51"/>
      <c r="O4903" s="51"/>
      <c r="P4903" s="51"/>
      <c r="Q4903" s="51"/>
      <c r="R4903" s="51"/>
      <c r="S4903" s="51"/>
      <c r="T4903" s="51"/>
      <c r="U4903" s="51"/>
      <c r="V4903" s="51"/>
      <c r="W4903" s="51"/>
      <c r="X4903" s="51"/>
      <c r="Y4903" s="51"/>
      <c r="Z4903" s="51"/>
      <c r="AA4903" s="51"/>
      <c r="AB4903" s="51"/>
      <c r="AC4903" s="51"/>
      <c r="AD4903" s="51"/>
      <c r="AE4903" s="51"/>
      <c r="AF4903" s="51"/>
      <c r="AG4903" s="51"/>
      <c r="AH4903" s="51"/>
      <c r="AI4903" s="51"/>
      <c r="AJ4903" s="51"/>
      <c r="AK4903" s="51"/>
      <c r="AL4903" s="51"/>
      <c r="AM4903" s="51"/>
      <c r="AN4903" s="51"/>
      <c r="AO4903" s="51"/>
      <c r="AP4903" s="51"/>
      <c r="AQ4903" s="51"/>
      <c r="AR4903" s="51"/>
      <c r="AS4903" s="51"/>
      <c r="AT4903" s="51"/>
      <c r="AU4903" s="51"/>
      <c r="AV4903" s="51"/>
      <c r="AW4903" s="51"/>
      <c r="AX4903" s="51"/>
      <c r="AY4903" s="51"/>
      <c r="AZ4903" s="51"/>
      <c r="BA4903" s="51"/>
      <c r="BB4903" s="51"/>
      <c r="BC4903" s="51"/>
      <c r="BD4903" s="51"/>
      <c r="BE4903" s="51"/>
      <c r="BF4903" s="51"/>
      <c r="BG4903" s="51"/>
      <c r="BH4903" s="51"/>
      <c r="BI4903" s="51"/>
      <c r="BJ4903" s="51"/>
      <c r="BK4903" s="51"/>
      <c r="BL4903" s="51"/>
      <c r="BM4903" s="51"/>
      <c r="BN4903" s="51"/>
      <c r="BO4903" s="51"/>
      <c r="BP4903" s="51"/>
      <c r="BQ4903" s="51"/>
      <c r="BR4903" s="51"/>
      <c r="BS4903" s="51"/>
      <c r="BT4903" s="51"/>
      <c r="BU4903" s="51"/>
      <c r="BV4903" s="51"/>
      <c r="BW4903" s="51"/>
      <c r="BX4903" s="51"/>
      <c r="BY4903" s="51"/>
    </row>
    <row r="4904" spans="1:77" x14ac:dyDescent="0.25">
      <c r="A4904" s="49" t="s">
        <v>958</v>
      </c>
      <c r="B4904" s="50">
        <v>42368</v>
      </c>
      <c r="C4904" s="51" t="s">
        <v>956</v>
      </c>
      <c r="D4904" s="51"/>
      <c r="E4904" s="51">
        <v>459.20062500000006</v>
      </c>
      <c r="F4904" s="51">
        <v>0.17708125000000002</v>
      </c>
      <c r="G4904" s="51">
        <v>0.24104375</v>
      </c>
      <c r="H4904" s="51">
        <v>0.25280625000000001</v>
      </c>
      <c r="I4904" s="51">
        <v>0.22691250000000002</v>
      </c>
      <c r="J4904" s="51">
        <v>0.26909375000000002</v>
      </c>
      <c r="K4904" s="51">
        <v>0.34728124999999999</v>
      </c>
      <c r="L4904" s="51">
        <v>0.2255125</v>
      </c>
      <c r="M4904" s="51"/>
      <c r="N4904" s="51"/>
      <c r="O4904" s="51"/>
      <c r="P4904" s="51"/>
      <c r="Q4904" s="51"/>
      <c r="R4904" s="51"/>
      <c r="S4904" s="51"/>
      <c r="T4904" s="51"/>
      <c r="U4904" s="51"/>
      <c r="V4904" s="51"/>
      <c r="W4904" s="51"/>
      <c r="X4904" s="51"/>
      <c r="Y4904" s="51"/>
      <c r="Z4904" s="51"/>
      <c r="AA4904" s="51"/>
      <c r="AB4904" s="51">
        <v>8.75</v>
      </c>
      <c r="AC4904" s="51">
        <v>0.91486160449588372</v>
      </c>
      <c r="AD4904" s="51">
        <v>0.78350209419039962</v>
      </c>
      <c r="AE4904" s="51"/>
      <c r="AF4904" s="51"/>
      <c r="AG4904" s="51"/>
      <c r="AH4904" s="51">
        <v>3.8</v>
      </c>
      <c r="AI4904" s="51">
        <v>8.75</v>
      </c>
      <c r="AJ4904" s="51"/>
      <c r="AK4904" s="51"/>
      <c r="AL4904" s="51"/>
      <c r="AM4904" s="51"/>
      <c r="AN4904" s="51"/>
      <c r="AO4904" s="51"/>
      <c r="AP4904" s="51"/>
      <c r="AQ4904" s="51"/>
      <c r="AR4904" s="51"/>
      <c r="AS4904" s="51"/>
      <c r="AT4904" s="51"/>
      <c r="AU4904" s="51"/>
      <c r="AV4904" s="51"/>
      <c r="AW4904" s="51"/>
      <c r="AX4904" s="51"/>
      <c r="AY4904" s="51"/>
      <c r="AZ4904" s="51"/>
      <c r="BA4904" s="51"/>
      <c r="BB4904" s="51"/>
      <c r="BC4904" s="51"/>
      <c r="BD4904" s="51"/>
      <c r="BE4904" s="51"/>
      <c r="BF4904" s="51"/>
      <c r="BG4904" s="51"/>
      <c r="BH4904" s="51"/>
      <c r="BI4904" s="51"/>
      <c r="BJ4904" s="51"/>
      <c r="BK4904" s="51"/>
      <c r="BL4904" s="51"/>
      <c r="BM4904" s="51"/>
      <c r="BN4904" s="51"/>
      <c r="BO4904" s="51"/>
      <c r="BP4904" s="51"/>
      <c r="BQ4904" s="51"/>
      <c r="BR4904" s="51"/>
      <c r="BS4904" s="51"/>
      <c r="BT4904" s="51"/>
      <c r="BU4904" s="51"/>
      <c r="BV4904" s="51"/>
      <c r="BW4904" s="51"/>
      <c r="BX4904" s="51"/>
      <c r="BY4904" s="51"/>
    </row>
    <row r="4905" spans="1:77" x14ac:dyDescent="0.25">
      <c r="A4905" s="49" t="s">
        <v>958</v>
      </c>
      <c r="B4905" s="50">
        <v>42369</v>
      </c>
      <c r="C4905" s="51" t="s">
        <v>956</v>
      </c>
      <c r="D4905" s="51"/>
      <c r="E4905" s="51">
        <v>486.85921875000003</v>
      </c>
      <c r="F4905" s="51">
        <v>0.284559375</v>
      </c>
      <c r="G4905" s="51">
        <v>0.28075624999999998</v>
      </c>
      <c r="H4905" s="51">
        <v>0.27056875000000002</v>
      </c>
      <c r="I4905" s="51">
        <v>0.22807499999999997</v>
      </c>
      <c r="J4905" s="51">
        <v>0.26883125000000002</v>
      </c>
      <c r="K4905" s="51">
        <v>0.34727499999999994</v>
      </c>
      <c r="L4905" s="51">
        <v>0.22545625000000002</v>
      </c>
      <c r="M4905" s="51"/>
      <c r="N4905" s="51"/>
      <c r="O4905" s="51"/>
      <c r="P4905" s="51"/>
      <c r="Q4905" s="51"/>
      <c r="R4905" s="51"/>
      <c r="S4905" s="51"/>
      <c r="T4905" s="51"/>
      <c r="U4905" s="51"/>
      <c r="V4905" s="51"/>
      <c r="W4905" s="51"/>
      <c r="X4905" s="51"/>
      <c r="Y4905" s="51"/>
      <c r="Z4905" s="51"/>
      <c r="AA4905" s="51"/>
      <c r="AB4905" s="51"/>
      <c r="AC4905" s="51"/>
      <c r="AD4905" s="51"/>
      <c r="AE4905" s="51"/>
      <c r="AF4905" s="51"/>
      <c r="AG4905" s="51"/>
      <c r="AH4905" s="51"/>
      <c r="AI4905" s="51"/>
      <c r="AJ4905" s="51"/>
      <c r="AK4905" s="51"/>
      <c r="AL4905" s="51"/>
      <c r="AM4905" s="51"/>
      <c r="AN4905" s="51"/>
      <c r="AO4905" s="51"/>
      <c r="AP4905" s="51"/>
      <c r="AQ4905" s="51"/>
      <c r="AR4905" s="51"/>
      <c r="AS4905" s="51"/>
      <c r="AT4905" s="51"/>
      <c r="AU4905" s="51"/>
      <c r="AV4905" s="51"/>
      <c r="AW4905" s="51"/>
      <c r="AX4905" s="51"/>
      <c r="AY4905" s="51"/>
      <c r="AZ4905" s="51"/>
      <c r="BA4905" s="51"/>
      <c r="BB4905" s="51"/>
      <c r="BC4905" s="51"/>
      <c r="BD4905" s="51"/>
      <c r="BE4905" s="51"/>
      <c r="BF4905" s="51"/>
      <c r="BG4905" s="51"/>
      <c r="BH4905" s="51"/>
      <c r="BI4905" s="51"/>
      <c r="BJ4905" s="51"/>
      <c r="BK4905" s="51"/>
      <c r="BL4905" s="51"/>
      <c r="BM4905" s="51"/>
      <c r="BN4905" s="51"/>
      <c r="BO4905" s="51"/>
      <c r="BP4905" s="51"/>
      <c r="BQ4905" s="51"/>
      <c r="BR4905" s="51"/>
      <c r="BS4905" s="51"/>
      <c r="BT4905" s="51"/>
      <c r="BU4905" s="51"/>
      <c r="BV4905" s="51"/>
      <c r="BW4905" s="51"/>
      <c r="BX4905" s="51"/>
      <c r="BY4905" s="51"/>
    </row>
    <row r="4906" spans="1:77" x14ac:dyDescent="0.25">
      <c r="A4906" s="49" t="s">
        <v>958</v>
      </c>
      <c r="B4906" s="50">
        <v>42370</v>
      </c>
      <c r="C4906" s="51" t="s">
        <v>956</v>
      </c>
      <c r="D4906" s="51"/>
      <c r="E4906" s="51">
        <v>479.73140624999996</v>
      </c>
      <c r="F4906" s="51">
        <v>0.25734062499999999</v>
      </c>
      <c r="G4906" s="51">
        <v>0.27295625000000001</v>
      </c>
      <c r="H4906" s="51">
        <v>0.26574375</v>
      </c>
      <c r="I4906" s="51">
        <v>0.22709374999999998</v>
      </c>
      <c r="J4906" s="51">
        <v>0.268625</v>
      </c>
      <c r="K4906" s="51">
        <v>0.34709999999999996</v>
      </c>
      <c r="L4906" s="51">
        <v>0.22539375</v>
      </c>
      <c r="M4906" s="51"/>
      <c r="N4906" s="51"/>
      <c r="O4906" s="51"/>
      <c r="P4906" s="51"/>
      <c r="Q4906" s="51"/>
      <c r="R4906" s="51"/>
      <c r="S4906" s="51"/>
      <c r="T4906" s="51"/>
      <c r="U4906" s="51"/>
      <c r="V4906" s="51"/>
      <c r="W4906" s="51"/>
      <c r="X4906" s="51"/>
      <c r="Y4906" s="51"/>
      <c r="Z4906" s="51"/>
      <c r="AA4906" s="51"/>
      <c r="AB4906" s="51"/>
      <c r="AC4906" s="51"/>
      <c r="AD4906" s="51"/>
      <c r="AE4906" s="51"/>
      <c r="AF4906" s="51"/>
      <c r="AG4906" s="51"/>
      <c r="AH4906" s="51"/>
      <c r="AI4906" s="51"/>
      <c r="AJ4906" s="51"/>
      <c r="AK4906" s="51"/>
      <c r="AL4906" s="51"/>
      <c r="AM4906" s="51"/>
      <c r="AN4906" s="51"/>
      <c r="AO4906" s="51"/>
      <c r="AP4906" s="51"/>
      <c r="AQ4906" s="51"/>
      <c r="AR4906" s="51"/>
      <c r="AS4906" s="51"/>
      <c r="AT4906" s="51"/>
      <c r="AU4906" s="51"/>
      <c r="AV4906" s="51"/>
      <c r="AW4906" s="51"/>
      <c r="AX4906" s="51"/>
      <c r="AY4906" s="51"/>
      <c r="AZ4906" s="51"/>
      <c r="BA4906" s="51"/>
      <c r="BB4906" s="51"/>
      <c r="BC4906" s="51"/>
      <c r="BD4906" s="51"/>
      <c r="BE4906" s="51"/>
      <c r="BF4906" s="51"/>
      <c r="BG4906" s="51"/>
      <c r="BH4906" s="51"/>
      <c r="BI4906" s="51"/>
      <c r="BJ4906" s="51"/>
      <c r="BK4906" s="51"/>
      <c r="BL4906" s="51"/>
      <c r="BM4906" s="51"/>
      <c r="BN4906" s="51"/>
      <c r="BO4906" s="51"/>
      <c r="BP4906" s="51"/>
      <c r="BQ4906" s="51"/>
      <c r="BR4906" s="51"/>
      <c r="BS4906" s="51"/>
      <c r="BT4906" s="51"/>
      <c r="BU4906" s="51"/>
      <c r="BV4906" s="51"/>
      <c r="BW4906" s="51"/>
      <c r="BX4906" s="51"/>
      <c r="BY4906" s="51"/>
    </row>
    <row r="4907" spans="1:77" x14ac:dyDescent="0.25">
      <c r="A4907" s="49" t="s">
        <v>958</v>
      </c>
      <c r="B4907" s="50">
        <v>42371</v>
      </c>
      <c r="C4907" s="51" t="s">
        <v>956</v>
      </c>
      <c r="D4907" s="51"/>
      <c r="E4907" s="51">
        <v>477.96187500000002</v>
      </c>
      <c r="F4907" s="51">
        <v>0.25031875000000003</v>
      </c>
      <c r="G4907" s="51">
        <v>0.27078124999999997</v>
      </c>
      <c r="H4907" s="51">
        <v>0.26421250000000002</v>
      </c>
      <c r="I4907" s="51">
        <v>0.2275875</v>
      </c>
      <c r="J4907" s="51">
        <v>0.26848749999999999</v>
      </c>
      <c r="K4907" s="51">
        <v>0.34711250000000005</v>
      </c>
      <c r="L4907" s="51">
        <v>0.22525624999999999</v>
      </c>
      <c r="M4907" s="51"/>
      <c r="N4907" s="51"/>
      <c r="O4907" s="51"/>
      <c r="P4907" s="51"/>
      <c r="Q4907" s="51"/>
      <c r="R4907" s="51"/>
      <c r="S4907" s="51"/>
      <c r="T4907" s="51"/>
      <c r="U4907" s="51"/>
      <c r="V4907" s="51"/>
      <c r="W4907" s="51"/>
      <c r="X4907" s="51"/>
      <c r="Y4907" s="51"/>
      <c r="Z4907" s="51"/>
      <c r="AA4907" s="51"/>
      <c r="AB4907" s="51"/>
      <c r="AC4907" s="51"/>
      <c r="AD4907" s="51"/>
      <c r="AE4907" s="51"/>
      <c r="AF4907" s="51"/>
      <c r="AG4907" s="51"/>
      <c r="AH4907" s="51"/>
      <c r="AI4907" s="51"/>
      <c r="AJ4907" s="51"/>
      <c r="AK4907" s="51"/>
      <c r="AL4907" s="51"/>
      <c r="AM4907" s="51"/>
      <c r="AN4907" s="51"/>
      <c r="AO4907" s="51"/>
      <c r="AP4907" s="51"/>
      <c r="AQ4907" s="51"/>
      <c r="AR4907" s="51"/>
      <c r="AS4907" s="51"/>
      <c r="AT4907" s="51"/>
      <c r="AU4907" s="51"/>
      <c r="AV4907" s="51"/>
      <c r="AW4907" s="51"/>
      <c r="AX4907" s="51"/>
      <c r="AY4907" s="51"/>
      <c r="AZ4907" s="51"/>
      <c r="BA4907" s="51"/>
      <c r="BB4907" s="51"/>
      <c r="BC4907" s="51"/>
      <c r="BD4907" s="51"/>
      <c r="BE4907" s="51"/>
      <c r="BF4907" s="51"/>
      <c r="BG4907" s="51"/>
      <c r="BH4907" s="51"/>
      <c r="BI4907" s="51"/>
      <c r="BJ4907" s="51"/>
      <c r="BK4907" s="51"/>
      <c r="BL4907" s="51"/>
      <c r="BM4907" s="51"/>
      <c r="BN4907" s="51"/>
      <c r="BO4907" s="51"/>
      <c r="BP4907" s="51"/>
      <c r="BQ4907" s="51"/>
      <c r="BR4907" s="51"/>
      <c r="BS4907" s="51"/>
      <c r="BT4907" s="51"/>
      <c r="BU4907" s="51"/>
      <c r="BV4907" s="51"/>
      <c r="BW4907" s="51"/>
      <c r="BX4907" s="51"/>
      <c r="BY4907" s="51"/>
    </row>
    <row r="4908" spans="1:77" x14ac:dyDescent="0.25">
      <c r="A4908" s="49" t="s">
        <v>958</v>
      </c>
      <c r="B4908" s="50">
        <v>42372</v>
      </c>
      <c r="C4908" s="51" t="s">
        <v>956</v>
      </c>
      <c r="D4908" s="51"/>
      <c r="E4908" s="51">
        <v>476.36156249999999</v>
      </c>
      <c r="F4908" s="51">
        <v>0.24403749999999999</v>
      </c>
      <c r="G4908" s="51">
        <v>0.26870624999999998</v>
      </c>
      <c r="H4908" s="51">
        <v>0.26266250000000002</v>
      </c>
      <c r="I4908" s="51">
        <v>0.22798124999999997</v>
      </c>
      <c r="J4908" s="51">
        <v>0.26851875000000003</v>
      </c>
      <c r="K4908" s="51">
        <v>0.34708125000000001</v>
      </c>
      <c r="L4908" s="51">
        <v>0.22525624999999999</v>
      </c>
      <c r="M4908" s="51"/>
      <c r="N4908" s="51"/>
      <c r="O4908" s="51"/>
      <c r="P4908" s="51"/>
      <c r="Q4908" s="51"/>
      <c r="R4908" s="51"/>
      <c r="S4908" s="51"/>
      <c r="T4908" s="51"/>
      <c r="U4908" s="51"/>
      <c r="V4908" s="51"/>
      <c r="W4908" s="51"/>
      <c r="X4908" s="51"/>
      <c r="Y4908" s="51"/>
      <c r="Z4908" s="51"/>
      <c r="AA4908" s="51"/>
      <c r="AB4908" s="51"/>
      <c r="AC4908" s="51"/>
      <c r="AD4908" s="51"/>
      <c r="AE4908" s="51"/>
      <c r="AF4908" s="51"/>
      <c r="AG4908" s="51"/>
      <c r="AH4908" s="51"/>
      <c r="AI4908" s="51"/>
      <c r="AJ4908" s="51"/>
      <c r="AK4908" s="51"/>
      <c r="AL4908" s="51"/>
      <c r="AM4908" s="51"/>
      <c r="AN4908" s="51"/>
      <c r="AO4908" s="51"/>
      <c r="AP4908" s="51"/>
      <c r="AQ4908" s="51"/>
      <c r="AR4908" s="51"/>
      <c r="AS4908" s="51"/>
      <c r="AT4908" s="51"/>
      <c r="AU4908" s="51"/>
      <c r="AV4908" s="51"/>
      <c r="AW4908" s="51"/>
      <c r="AX4908" s="51"/>
      <c r="AY4908" s="51"/>
      <c r="AZ4908" s="51"/>
      <c r="BA4908" s="51"/>
      <c r="BB4908" s="51"/>
      <c r="BC4908" s="51"/>
      <c r="BD4908" s="51"/>
      <c r="BE4908" s="51"/>
      <c r="BF4908" s="51"/>
      <c r="BG4908" s="51"/>
      <c r="BH4908" s="51"/>
      <c r="BI4908" s="51"/>
      <c r="BJ4908" s="51"/>
      <c r="BK4908" s="51"/>
      <c r="BL4908" s="51"/>
      <c r="BM4908" s="51"/>
      <c r="BN4908" s="51"/>
      <c r="BO4908" s="51"/>
      <c r="BP4908" s="51"/>
      <c r="BQ4908" s="51"/>
      <c r="BR4908" s="51"/>
      <c r="BS4908" s="51"/>
      <c r="BT4908" s="51"/>
      <c r="BU4908" s="51"/>
      <c r="BV4908" s="51"/>
      <c r="BW4908" s="51"/>
      <c r="BX4908" s="51"/>
      <c r="BY4908" s="51"/>
    </row>
    <row r="4909" spans="1:77" x14ac:dyDescent="0.25">
      <c r="A4909" s="49" t="s">
        <v>958</v>
      </c>
      <c r="B4909" s="50">
        <v>42373</v>
      </c>
      <c r="C4909" s="51" t="s">
        <v>956</v>
      </c>
      <c r="D4909" s="51"/>
      <c r="E4909" s="51">
        <v>471.24328125</v>
      </c>
      <c r="F4909" s="51">
        <v>0.22637812499999999</v>
      </c>
      <c r="G4909" s="51">
        <v>0.26113125000000004</v>
      </c>
      <c r="H4909" s="51">
        <v>0.25891874999999998</v>
      </c>
      <c r="I4909" s="51">
        <v>0.22763124999999998</v>
      </c>
      <c r="J4909" s="51">
        <v>0.26836874999999999</v>
      </c>
      <c r="K4909" s="51">
        <v>0.34700624999999996</v>
      </c>
      <c r="L4909" s="51">
        <v>0.22513125</v>
      </c>
      <c r="M4909" s="51"/>
      <c r="N4909" s="51"/>
      <c r="O4909" s="51"/>
      <c r="P4909" s="51"/>
      <c r="Q4909" s="51"/>
      <c r="R4909" s="51"/>
      <c r="S4909" s="51"/>
      <c r="T4909" s="51"/>
      <c r="U4909" s="51"/>
      <c r="V4909" s="51"/>
      <c r="W4909" s="51"/>
      <c r="X4909" s="51"/>
      <c r="Y4909" s="51"/>
      <c r="Z4909" s="51"/>
      <c r="AA4909" s="51"/>
      <c r="AB4909" s="51"/>
      <c r="AC4909" s="51"/>
      <c r="AD4909" s="51"/>
      <c r="AE4909" s="51"/>
      <c r="AF4909" s="51"/>
      <c r="AG4909" s="51"/>
      <c r="AH4909" s="51"/>
      <c r="AI4909" s="51"/>
      <c r="AJ4909" s="51"/>
      <c r="AK4909" s="51"/>
      <c r="AL4909" s="51"/>
      <c r="AM4909" s="51"/>
      <c r="AN4909" s="51"/>
      <c r="AO4909" s="51"/>
      <c r="AP4909" s="51"/>
      <c r="AQ4909" s="51"/>
      <c r="AR4909" s="51"/>
      <c r="AS4909" s="51"/>
      <c r="AT4909" s="51"/>
      <c r="AU4909" s="51"/>
      <c r="AV4909" s="51"/>
      <c r="AW4909" s="51"/>
      <c r="AX4909" s="51"/>
      <c r="AY4909" s="51"/>
      <c r="AZ4909" s="51"/>
      <c r="BA4909" s="51"/>
      <c r="BB4909" s="51"/>
      <c r="BC4909" s="51"/>
      <c r="BD4909" s="51"/>
      <c r="BE4909" s="51"/>
      <c r="BF4909" s="51"/>
      <c r="BG4909" s="51"/>
      <c r="BH4909" s="51"/>
      <c r="BI4909" s="51"/>
      <c r="BJ4909" s="51"/>
      <c r="BK4909" s="51"/>
      <c r="BL4909" s="51"/>
      <c r="BM4909" s="51"/>
      <c r="BN4909" s="51"/>
      <c r="BO4909" s="51"/>
      <c r="BP4909" s="51"/>
      <c r="BQ4909" s="51"/>
      <c r="BR4909" s="51"/>
      <c r="BS4909" s="51"/>
      <c r="BT4909" s="51"/>
      <c r="BU4909" s="51"/>
      <c r="BV4909" s="51"/>
      <c r="BW4909" s="51"/>
      <c r="BX4909" s="51"/>
      <c r="BY4909" s="51"/>
    </row>
    <row r="4910" spans="1:77" x14ac:dyDescent="0.25">
      <c r="A4910" s="49" t="s">
        <v>958</v>
      </c>
      <c r="B4910" s="50">
        <v>42374</v>
      </c>
      <c r="C4910" s="51" t="s">
        <v>956</v>
      </c>
      <c r="D4910" s="51"/>
      <c r="E4910" s="51">
        <v>465.17953124999997</v>
      </c>
      <c r="F4910" s="51">
        <v>0.20478437500000002</v>
      </c>
      <c r="G4910" s="51">
        <v>0.25163750000000001</v>
      </c>
      <c r="H4910" s="51">
        <v>0.25500624999999999</v>
      </c>
      <c r="I4910" s="51">
        <v>0.22723749999999998</v>
      </c>
      <c r="J4910" s="51">
        <v>0.26818750000000002</v>
      </c>
      <c r="K4910" s="51">
        <v>0.34697500000000003</v>
      </c>
      <c r="L4910" s="51">
        <v>0.22498124999999999</v>
      </c>
      <c r="M4910" s="51"/>
      <c r="N4910" s="51"/>
      <c r="O4910" s="51"/>
      <c r="P4910" s="51"/>
      <c r="Q4910" s="51"/>
      <c r="R4910" s="51"/>
      <c r="S4910" s="51"/>
      <c r="T4910" s="51"/>
      <c r="U4910" s="51"/>
      <c r="V4910" s="51"/>
      <c r="W4910" s="51"/>
      <c r="X4910" s="51"/>
      <c r="Y4910" s="51"/>
      <c r="Z4910" s="51"/>
      <c r="AA4910" s="51"/>
      <c r="AB4910" s="51"/>
      <c r="AC4910" s="51"/>
      <c r="AD4910" s="51">
        <v>0.71804195124701264</v>
      </c>
      <c r="AE4910" s="51"/>
      <c r="AF4910" s="51"/>
      <c r="AG4910" s="51"/>
      <c r="AH4910" s="51"/>
      <c r="AI4910" s="51"/>
      <c r="AJ4910" s="51"/>
      <c r="AK4910" s="51"/>
      <c r="AL4910" s="51"/>
      <c r="AM4910" s="51"/>
      <c r="AN4910" s="51"/>
      <c r="AO4910" s="51"/>
      <c r="AP4910" s="51"/>
      <c r="AQ4910" s="51"/>
      <c r="AR4910" s="51"/>
      <c r="AS4910" s="51"/>
      <c r="AT4910" s="51"/>
      <c r="AU4910" s="51"/>
      <c r="AV4910" s="51"/>
      <c r="AW4910" s="51"/>
      <c r="AX4910" s="51"/>
      <c r="AY4910" s="51"/>
      <c r="AZ4910" s="51"/>
      <c r="BA4910" s="51"/>
      <c r="BB4910" s="51"/>
      <c r="BC4910" s="51"/>
      <c r="BD4910" s="51"/>
      <c r="BE4910" s="51"/>
      <c r="BF4910" s="51"/>
      <c r="BG4910" s="51"/>
      <c r="BH4910" s="51"/>
      <c r="BI4910" s="51"/>
      <c r="BJ4910" s="51"/>
      <c r="BK4910" s="51"/>
      <c r="BL4910" s="51"/>
      <c r="BM4910" s="51"/>
      <c r="BN4910" s="51"/>
      <c r="BO4910" s="51"/>
      <c r="BP4910" s="51"/>
      <c r="BQ4910" s="51"/>
      <c r="BR4910" s="51"/>
      <c r="BS4910" s="51"/>
      <c r="BT4910" s="51"/>
      <c r="BU4910" s="51"/>
      <c r="BV4910" s="51"/>
      <c r="BW4910" s="51"/>
      <c r="BX4910" s="51"/>
      <c r="BY4910" s="51"/>
    </row>
    <row r="4911" spans="1:77" x14ac:dyDescent="0.25">
      <c r="A4911" s="49" t="s">
        <v>958</v>
      </c>
      <c r="B4911" s="50">
        <v>42375</v>
      </c>
      <c r="C4911" s="51" t="s">
        <v>956</v>
      </c>
      <c r="D4911" s="51"/>
      <c r="E4911" s="51">
        <v>459.08156250000002</v>
      </c>
      <c r="F4911" s="51">
        <v>0.18385000000000001</v>
      </c>
      <c r="G4911" s="51">
        <v>0.24121874999999998</v>
      </c>
      <c r="H4911" s="51">
        <v>0.25105625000000004</v>
      </c>
      <c r="I4911" s="51">
        <v>0.22683125000000001</v>
      </c>
      <c r="J4911" s="51">
        <v>0.26802500000000001</v>
      </c>
      <c r="K4911" s="51">
        <v>0.34682499999999994</v>
      </c>
      <c r="L4911" s="51">
        <v>0.22499999999999998</v>
      </c>
      <c r="M4911" s="51"/>
      <c r="N4911" s="51"/>
      <c r="O4911" s="51"/>
      <c r="P4911" s="51"/>
      <c r="Q4911" s="51">
        <v>26.381934125000004</v>
      </c>
      <c r="R4911" s="51">
        <v>1553.8807499999998</v>
      </c>
      <c r="S4911" s="51">
        <v>831.24499999999989</v>
      </c>
      <c r="T4911" s="51"/>
      <c r="U4911" s="51">
        <v>15.946351100000001</v>
      </c>
      <c r="V4911" s="51">
        <v>2.1512007993275239E-2</v>
      </c>
      <c r="W4911" s="51"/>
      <c r="X4911" s="51">
        <v>13.058009350000001</v>
      </c>
      <c r="Y4911" s="51"/>
      <c r="Z4911" s="51"/>
      <c r="AA4911" s="51">
        <v>607.01024999999993</v>
      </c>
      <c r="AB4911" s="51">
        <v>8.75</v>
      </c>
      <c r="AC4911" s="51">
        <v>0.85983975217848707</v>
      </c>
      <c r="AD4911" s="51"/>
      <c r="AE4911" s="51"/>
      <c r="AF4911" s="51"/>
      <c r="AG4911" s="51">
        <v>5.9042499999999993</v>
      </c>
      <c r="AH4911" s="51">
        <v>4.45</v>
      </c>
      <c r="AI4911" s="51">
        <v>8.75</v>
      </c>
      <c r="AJ4911" s="51">
        <v>2.9074999999999998</v>
      </c>
      <c r="AK4911" s="51">
        <v>3.3427292194360171E-2</v>
      </c>
      <c r="AL4911" s="51">
        <v>5.5064861999999994</v>
      </c>
      <c r="AM4911" s="51">
        <v>164.73024999999998</v>
      </c>
      <c r="AN4911" s="51"/>
      <c r="AO4911" s="51"/>
      <c r="AP4911" s="51"/>
      <c r="AQ4911" s="51"/>
      <c r="AR4911" s="51"/>
      <c r="AS4911" s="51"/>
      <c r="AT4911" s="51"/>
      <c r="AU4911" s="51"/>
      <c r="AV4911" s="51"/>
      <c r="AW4911" s="51">
        <v>2.8883417499999999</v>
      </c>
      <c r="AX4911" s="51"/>
      <c r="AY4911" s="51">
        <v>224.23474999999999</v>
      </c>
      <c r="AZ4911" s="51">
        <v>1.2880883761326021E-2</v>
      </c>
      <c r="BA4911" s="51">
        <v>8.9295030129007864E-3</v>
      </c>
      <c r="BB4911" s="51">
        <v>4.9290968250000002</v>
      </c>
      <c r="BC4911" s="51"/>
      <c r="BD4911" s="51">
        <v>552.00125000000003</v>
      </c>
      <c r="BE4911" s="51"/>
      <c r="BF4911" s="51"/>
      <c r="BG4911" s="51"/>
      <c r="BH4911" s="51"/>
      <c r="BI4911" s="51"/>
      <c r="BJ4911" s="51"/>
      <c r="BK4911" s="51"/>
      <c r="BL4911" s="51"/>
      <c r="BM4911" s="51"/>
      <c r="BN4911" s="51"/>
      <c r="BO4911" s="51"/>
      <c r="BP4911" s="51"/>
      <c r="BQ4911" s="51"/>
      <c r="BR4911" s="51"/>
      <c r="BS4911" s="51"/>
      <c r="BT4911" s="51"/>
      <c r="BU4911" s="51"/>
      <c r="BV4911" s="51"/>
      <c r="BW4911" s="51"/>
      <c r="BX4911" s="51"/>
      <c r="BY4911" s="51"/>
    </row>
    <row r="4912" spans="1:77" x14ac:dyDescent="0.25">
      <c r="A4912" s="49" t="s">
        <v>958</v>
      </c>
      <c r="B4912" s="50">
        <v>42376</v>
      </c>
      <c r="C4912" s="51" t="s">
        <v>956</v>
      </c>
      <c r="D4912" s="51"/>
      <c r="E4912" s="51">
        <v>486.54093749999993</v>
      </c>
      <c r="F4912" s="51">
        <v>0.30098749999999996</v>
      </c>
      <c r="G4912" s="51">
        <v>0.27053125</v>
      </c>
      <c r="H4912" s="51">
        <v>0.26577499999999998</v>
      </c>
      <c r="I4912" s="51">
        <v>0.23097499999999999</v>
      </c>
      <c r="J4912" s="51">
        <v>0.26765624999999998</v>
      </c>
      <c r="K4912" s="51">
        <v>0.34676874999999996</v>
      </c>
      <c r="L4912" s="51">
        <v>0.22486874999999998</v>
      </c>
      <c r="M4912" s="51"/>
      <c r="N4912" s="51"/>
      <c r="O4912" s="51"/>
      <c r="P4912" s="51"/>
      <c r="Q4912" s="51"/>
      <c r="R4912" s="51"/>
      <c r="S4912" s="51"/>
      <c r="T4912" s="51"/>
      <c r="U4912" s="51"/>
      <c r="V4912" s="51"/>
      <c r="W4912" s="51"/>
      <c r="X4912" s="51"/>
      <c r="Y4912" s="51"/>
      <c r="Z4912" s="51"/>
      <c r="AA4912" s="51"/>
      <c r="AB4912" s="51"/>
      <c r="AC4912" s="51"/>
      <c r="AD4912" s="51"/>
      <c r="AE4912" s="51"/>
      <c r="AF4912" s="51"/>
      <c r="AG4912" s="51"/>
      <c r="AH4912" s="51"/>
      <c r="AI4912" s="51"/>
      <c r="AJ4912" s="51"/>
      <c r="AK4912" s="51"/>
      <c r="AL4912" s="51"/>
      <c r="AM4912" s="51"/>
      <c r="AN4912" s="51"/>
      <c r="AO4912" s="51"/>
      <c r="AP4912" s="51"/>
      <c r="AQ4912" s="51"/>
      <c r="AR4912" s="51"/>
      <c r="AS4912" s="51"/>
      <c r="AT4912" s="51"/>
      <c r="AU4912" s="51"/>
      <c r="AV4912" s="51"/>
      <c r="AW4912" s="51"/>
      <c r="AX4912" s="51"/>
      <c r="AY4912" s="51"/>
      <c r="AZ4912" s="51"/>
      <c r="BA4912" s="51"/>
      <c r="BB4912" s="51"/>
      <c r="BC4912" s="51"/>
      <c r="BD4912" s="51"/>
      <c r="BE4912" s="51"/>
      <c r="BF4912" s="51"/>
      <c r="BG4912" s="51"/>
      <c r="BH4912" s="51"/>
      <c r="BI4912" s="51"/>
      <c r="BJ4912" s="51"/>
      <c r="BK4912" s="51"/>
      <c r="BL4912" s="51"/>
      <c r="BM4912" s="51"/>
      <c r="BN4912" s="51"/>
      <c r="BO4912" s="51"/>
      <c r="BP4912" s="51"/>
      <c r="BQ4912" s="51"/>
      <c r="BR4912" s="51"/>
      <c r="BS4912" s="51"/>
      <c r="BT4912" s="51"/>
      <c r="BU4912" s="51"/>
      <c r="BV4912" s="51"/>
      <c r="BW4912" s="51"/>
      <c r="BX4912" s="51"/>
      <c r="BY4912" s="51"/>
    </row>
    <row r="4913" spans="1:77" x14ac:dyDescent="0.25">
      <c r="A4913" s="49" t="s">
        <v>958</v>
      </c>
      <c r="B4913" s="50">
        <v>42377</v>
      </c>
      <c r="C4913" s="51" t="s">
        <v>956</v>
      </c>
      <c r="D4913" s="51"/>
      <c r="E4913" s="51">
        <v>482.42296875</v>
      </c>
      <c r="F4913" s="51">
        <v>0.27726562500000002</v>
      </c>
      <c r="G4913" s="51">
        <v>0.2744625</v>
      </c>
      <c r="H4913" s="51">
        <v>0.26490625000000001</v>
      </c>
      <c r="I4913" s="51">
        <v>0.22850000000000004</v>
      </c>
      <c r="J4913" s="51">
        <v>0.26747500000000002</v>
      </c>
      <c r="K4913" s="51">
        <v>0.34659374999999998</v>
      </c>
      <c r="L4913" s="51">
        <v>0.22473750000000001</v>
      </c>
      <c r="M4913" s="51"/>
      <c r="N4913" s="51"/>
      <c r="O4913" s="51"/>
      <c r="P4913" s="51"/>
      <c r="Q4913" s="51"/>
      <c r="R4913" s="51"/>
      <c r="S4913" s="51"/>
      <c r="T4913" s="51"/>
      <c r="U4913" s="51"/>
      <c r="V4913" s="51"/>
      <c r="W4913" s="51"/>
      <c r="X4913" s="51"/>
      <c r="Y4913" s="51"/>
      <c r="Z4913" s="51"/>
      <c r="AA4913" s="51"/>
      <c r="AB4913" s="51"/>
      <c r="AC4913" s="51"/>
      <c r="AD4913" s="51"/>
      <c r="AE4913" s="51"/>
      <c r="AF4913" s="51"/>
      <c r="AG4913" s="51"/>
      <c r="AH4913" s="51"/>
      <c r="AI4913" s="51"/>
      <c r="AJ4913" s="51"/>
      <c r="AK4913" s="51"/>
      <c r="AL4913" s="51"/>
      <c r="AM4913" s="51"/>
      <c r="AN4913" s="51"/>
      <c r="AO4913" s="51"/>
      <c r="AP4913" s="51"/>
      <c r="AQ4913" s="51"/>
      <c r="AR4913" s="51"/>
      <c r="AS4913" s="51"/>
      <c r="AT4913" s="51"/>
      <c r="AU4913" s="51"/>
      <c r="AV4913" s="51"/>
      <c r="AW4913" s="51"/>
      <c r="AX4913" s="51"/>
      <c r="AY4913" s="51"/>
      <c r="AZ4913" s="51"/>
      <c r="BA4913" s="51"/>
      <c r="BB4913" s="51"/>
      <c r="BC4913" s="51"/>
      <c r="BD4913" s="51"/>
      <c r="BE4913" s="51"/>
      <c r="BF4913" s="51"/>
      <c r="BG4913" s="51"/>
      <c r="BH4913" s="51"/>
      <c r="BI4913" s="51"/>
      <c r="BJ4913" s="51"/>
      <c r="BK4913" s="51"/>
      <c r="BL4913" s="51"/>
      <c r="BM4913" s="51"/>
      <c r="BN4913" s="51"/>
      <c r="BO4913" s="51"/>
      <c r="BP4913" s="51"/>
      <c r="BQ4913" s="51"/>
      <c r="BR4913" s="51"/>
      <c r="BS4913" s="51"/>
      <c r="BT4913" s="51"/>
      <c r="BU4913" s="51"/>
      <c r="BV4913" s="51"/>
      <c r="BW4913" s="51"/>
      <c r="BX4913" s="51"/>
      <c r="BY4913" s="51"/>
    </row>
    <row r="4914" spans="1:77" x14ac:dyDescent="0.25">
      <c r="A4914" s="49" t="s">
        <v>958</v>
      </c>
      <c r="B4914" s="50">
        <v>42378</v>
      </c>
      <c r="C4914" s="51" t="s">
        <v>956</v>
      </c>
      <c r="D4914" s="51"/>
      <c r="E4914" s="51">
        <v>477.02906250000001</v>
      </c>
      <c r="F4914" s="51">
        <v>0.25459375000000001</v>
      </c>
      <c r="G4914" s="51">
        <v>0.26851250000000004</v>
      </c>
      <c r="H4914" s="51">
        <v>0.26201874999999997</v>
      </c>
      <c r="I4914" s="51">
        <v>0.22798125</v>
      </c>
      <c r="J4914" s="51">
        <v>0.26733125000000002</v>
      </c>
      <c r="K4914" s="51">
        <v>0.3465375</v>
      </c>
      <c r="L4914" s="51">
        <v>0.22467500000000001</v>
      </c>
      <c r="M4914" s="51"/>
      <c r="N4914" s="51"/>
      <c r="O4914" s="51"/>
      <c r="P4914" s="51"/>
      <c r="Q4914" s="51"/>
      <c r="R4914" s="51"/>
      <c r="S4914" s="51"/>
      <c r="T4914" s="51"/>
      <c r="U4914" s="51"/>
      <c r="V4914" s="51"/>
      <c r="W4914" s="51"/>
      <c r="X4914" s="51"/>
      <c r="Y4914" s="51"/>
      <c r="Z4914" s="51"/>
      <c r="AA4914" s="51"/>
      <c r="AB4914" s="51"/>
      <c r="AC4914" s="51"/>
      <c r="AD4914" s="51"/>
      <c r="AE4914" s="51"/>
      <c r="AF4914" s="51"/>
      <c r="AG4914" s="51"/>
      <c r="AH4914" s="51"/>
      <c r="AI4914" s="51"/>
      <c r="AJ4914" s="51"/>
      <c r="AK4914" s="51"/>
      <c r="AL4914" s="51"/>
      <c r="AM4914" s="51"/>
      <c r="AN4914" s="51"/>
      <c r="AO4914" s="51"/>
      <c r="AP4914" s="51"/>
      <c r="AQ4914" s="51"/>
      <c r="AR4914" s="51"/>
      <c r="AS4914" s="51"/>
      <c r="AT4914" s="51"/>
      <c r="AU4914" s="51"/>
      <c r="AV4914" s="51"/>
      <c r="AW4914" s="51"/>
      <c r="AX4914" s="51"/>
      <c r="AY4914" s="51"/>
      <c r="AZ4914" s="51"/>
      <c r="BA4914" s="51"/>
      <c r="BB4914" s="51"/>
      <c r="BC4914" s="51"/>
      <c r="BD4914" s="51"/>
      <c r="BE4914" s="51"/>
      <c r="BF4914" s="51"/>
      <c r="BG4914" s="51"/>
      <c r="BH4914" s="51"/>
      <c r="BI4914" s="51"/>
      <c r="BJ4914" s="51"/>
      <c r="BK4914" s="51"/>
      <c r="BL4914" s="51"/>
      <c r="BM4914" s="51"/>
      <c r="BN4914" s="51"/>
      <c r="BO4914" s="51"/>
      <c r="BP4914" s="51"/>
      <c r="BQ4914" s="51"/>
      <c r="BR4914" s="51"/>
      <c r="BS4914" s="51"/>
      <c r="BT4914" s="51"/>
      <c r="BU4914" s="51"/>
      <c r="BV4914" s="51"/>
      <c r="BW4914" s="51"/>
      <c r="BX4914" s="51"/>
      <c r="BY4914" s="51"/>
    </row>
    <row r="4915" spans="1:77" x14ac:dyDescent="0.25">
      <c r="A4915" s="49" t="s">
        <v>958</v>
      </c>
      <c r="B4915" s="50">
        <v>42379</v>
      </c>
      <c r="C4915" s="51" t="s">
        <v>956</v>
      </c>
      <c r="D4915" s="51"/>
      <c r="E4915" s="51">
        <v>470.72859375000002</v>
      </c>
      <c r="F4915" s="51">
        <v>0.23059062499999999</v>
      </c>
      <c r="G4915" s="51">
        <v>0.25987499999999997</v>
      </c>
      <c r="H4915" s="51">
        <v>0.25820624999999997</v>
      </c>
      <c r="I4915" s="51">
        <v>0.22747500000000001</v>
      </c>
      <c r="J4915" s="51">
        <v>0.267175</v>
      </c>
      <c r="K4915" s="51">
        <v>0.34643124999999997</v>
      </c>
      <c r="L4915" s="51">
        <v>0.22457500000000002</v>
      </c>
      <c r="M4915" s="51"/>
      <c r="N4915" s="51"/>
      <c r="O4915" s="51"/>
      <c r="P4915" s="51"/>
      <c r="Q4915" s="51"/>
      <c r="R4915" s="51"/>
      <c r="S4915" s="51"/>
      <c r="T4915" s="51"/>
      <c r="U4915" s="51"/>
      <c r="V4915" s="51"/>
      <c r="W4915" s="51"/>
      <c r="X4915" s="51"/>
      <c r="Y4915" s="51"/>
      <c r="Z4915" s="51"/>
      <c r="AA4915" s="51"/>
      <c r="AB4915" s="51"/>
      <c r="AC4915" s="51"/>
      <c r="AD4915" s="51"/>
      <c r="AE4915" s="51"/>
      <c r="AF4915" s="51"/>
      <c r="AG4915" s="51"/>
      <c r="AH4915" s="51"/>
      <c r="AI4915" s="51"/>
      <c r="AJ4915" s="51"/>
      <c r="AK4915" s="51"/>
      <c r="AL4915" s="51"/>
      <c r="AM4915" s="51"/>
      <c r="AN4915" s="51"/>
      <c r="AO4915" s="51"/>
      <c r="AP4915" s="51"/>
      <c r="AQ4915" s="51"/>
      <c r="AR4915" s="51"/>
      <c r="AS4915" s="51"/>
      <c r="AT4915" s="51"/>
      <c r="AU4915" s="51"/>
      <c r="AV4915" s="51"/>
      <c r="AW4915" s="51"/>
      <c r="AX4915" s="51"/>
      <c r="AY4915" s="51"/>
      <c r="AZ4915" s="51"/>
      <c r="BA4915" s="51"/>
      <c r="BB4915" s="51"/>
      <c r="BC4915" s="51"/>
      <c r="BD4915" s="51"/>
      <c r="BE4915" s="51"/>
      <c r="BF4915" s="51"/>
      <c r="BG4915" s="51"/>
      <c r="BH4915" s="51"/>
      <c r="BI4915" s="51"/>
      <c r="BJ4915" s="51"/>
      <c r="BK4915" s="51"/>
      <c r="BL4915" s="51"/>
      <c r="BM4915" s="51"/>
      <c r="BN4915" s="51"/>
      <c r="BO4915" s="51"/>
      <c r="BP4915" s="51"/>
      <c r="BQ4915" s="51"/>
      <c r="BR4915" s="51"/>
      <c r="BS4915" s="51"/>
      <c r="BT4915" s="51"/>
      <c r="BU4915" s="51"/>
      <c r="BV4915" s="51"/>
      <c r="BW4915" s="51"/>
      <c r="BX4915" s="51"/>
      <c r="BY4915" s="51"/>
    </row>
    <row r="4916" spans="1:77" x14ac:dyDescent="0.25">
      <c r="A4916" s="49" t="s">
        <v>958</v>
      </c>
      <c r="B4916" s="50">
        <v>42380</v>
      </c>
      <c r="C4916" s="51" t="s">
        <v>956</v>
      </c>
      <c r="D4916" s="51"/>
      <c r="E4916" s="51">
        <v>464.5284375</v>
      </c>
      <c r="F4916" s="51">
        <v>0.2079125</v>
      </c>
      <c r="G4916" s="51">
        <v>0.25105625000000004</v>
      </c>
      <c r="H4916" s="51">
        <v>0.25430625000000001</v>
      </c>
      <c r="I4916" s="51">
        <v>0.22694999999999999</v>
      </c>
      <c r="J4916" s="51">
        <v>0.26691874999999998</v>
      </c>
      <c r="K4916" s="51">
        <v>0.34631875000000001</v>
      </c>
      <c r="L4916" s="51">
        <v>0.22445000000000004</v>
      </c>
      <c r="M4916" s="51"/>
      <c r="N4916" s="51"/>
      <c r="O4916" s="51"/>
      <c r="P4916" s="51"/>
      <c r="Q4916" s="51"/>
      <c r="R4916" s="51"/>
      <c r="S4916" s="51"/>
      <c r="T4916" s="51"/>
      <c r="U4916" s="51"/>
      <c r="V4916" s="51"/>
      <c r="W4916" s="51"/>
      <c r="X4916" s="51"/>
      <c r="Y4916" s="51"/>
      <c r="Z4916" s="51"/>
      <c r="AA4916" s="51"/>
      <c r="AB4916" s="51"/>
      <c r="AC4916" s="51">
        <v>0.89377874606564234</v>
      </c>
      <c r="AD4916" s="51">
        <v>0.65982725476298798</v>
      </c>
      <c r="AE4916" s="51"/>
      <c r="AF4916" s="51"/>
      <c r="AG4916" s="51"/>
      <c r="AH4916" s="51"/>
      <c r="AI4916" s="51"/>
      <c r="AJ4916" s="51"/>
      <c r="AK4916" s="51"/>
      <c r="AL4916" s="51"/>
      <c r="AM4916" s="51"/>
      <c r="AN4916" s="51"/>
      <c r="AO4916" s="51"/>
      <c r="AP4916" s="51"/>
      <c r="AQ4916" s="51"/>
      <c r="AR4916" s="51"/>
      <c r="AS4916" s="51"/>
      <c r="AT4916" s="51"/>
      <c r="AU4916" s="51"/>
      <c r="AV4916" s="51"/>
      <c r="AW4916" s="51"/>
      <c r="AX4916" s="51"/>
      <c r="AY4916" s="51"/>
      <c r="AZ4916" s="51"/>
      <c r="BA4916" s="51"/>
      <c r="BB4916" s="51"/>
      <c r="BC4916" s="51"/>
      <c r="BD4916" s="51"/>
      <c r="BE4916" s="51"/>
      <c r="BF4916" s="51"/>
      <c r="BG4916" s="51"/>
      <c r="BH4916" s="51"/>
      <c r="BI4916" s="51"/>
      <c r="BJ4916" s="51"/>
      <c r="BK4916" s="51"/>
      <c r="BL4916" s="51"/>
      <c r="BM4916" s="51"/>
      <c r="BN4916" s="51"/>
      <c r="BO4916" s="51"/>
      <c r="BP4916" s="51"/>
      <c r="BQ4916" s="51"/>
      <c r="BR4916" s="51"/>
      <c r="BS4916" s="51"/>
      <c r="BT4916" s="51"/>
      <c r="BU4916" s="51"/>
      <c r="BV4916" s="51"/>
      <c r="BW4916" s="51"/>
      <c r="BX4916" s="51"/>
      <c r="BY4916" s="51"/>
    </row>
    <row r="4917" spans="1:77" x14ac:dyDescent="0.25">
      <c r="A4917" s="49" t="s">
        <v>958</v>
      </c>
      <c r="B4917" s="50">
        <v>42381</v>
      </c>
      <c r="C4917" s="51" t="s">
        <v>956</v>
      </c>
      <c r="D4917" s="51"/>
      <c r="E4917" s="51">
        <v>457.80796874999999</v>
      </c>
      <c r="F4917" s="51">
        <v>0.184628125</v>
      </c>
      <c r="G4917" s="51">
        <v>0.24027499999999999</v>
      </c>
      <c r="H4917" s="51">
        <v>0.250025</v>
      </c>
      <c r="I4917" s="51">
        <v>0.22633750000000002</v>
      </c>
      <c r="J4917" s="51">
        <v>0.26665625000000004</v>
      </c>
      <c r="K4917" s="51">
        <v>0.34616875000000003</v>
      </c>
      <c r="L4917" s="51">
        <v>0.22438750000000002</v>
      </c>
      <c r="M4917" s="51"/>
      <c r="N4917" s="51"/>
      <c r="O4917" s="51"/>
      <c r="P4917" s="51"/>
      <c r="Q4917" s="51"/>
      <c r="R4917" s="51"/>
      <c r="S4917" s="51"/>
      <c r="T4917" s="51"/>
      <c r="U4917" s="51"/>
      <c r="V4917" s="51"/>
      <c r="W4917" s="51"/>
      <c r="X4917" s="51"/>
      <c r="Y4917" s="51"/>
      <c r="Z4917" s="51"/>
      <c r="AA4917" s="51"/>
      <c r="AB4917" s="51"/>
      <c r="AC4917" s="51"/>
      <c r="AD4917" s="51"/>
      <c r="AE4917" s="51"/>
      <c r="AF4917" s="51"/>
      <c r="AG4917" s="51"/>
      <c r="AH4917" s="51"/>
      <c r="AI4917" s="51"/>
      <c r="AJ4917" s="51"/>
      <c r="AK4917" s="51"/>
      <c r="AL4917" s="51"/>
      <c r="AM4917" s="51"/>
      <c r="AN4917" s="51"/>
      <c r="AO4917" s="51"/>
      <c r="AP4917" s="51"/>
      <c r="AQ4917" s="51"/>
      <c r="AR4917" s="51"/>
      <c r="AS4917" s="51"/>
      <c r="AT4917" s="51"/>
      <c r="AU4917" s="51"/>
      <c r="AV4917" s="51"/>
      <c r="AW4917" s="51"/>
      <c r="AX4917" s="51"/>
      <c r="AY4917" s="51"/>
      <c r="AZ4917" s="51"/>
      <c r="BA4917" s="51"/>
      <c r="BB4917" s="51"/>
      <c r="BC4917" s="51"/>
      <c r="BD4917" s="51"/>
      <c r="BE4917" s="51"/>
      <c r="BF4917" s="51"/>
      <c r="BG4917" s="51"/>
      <c r="BH4917" s="51"/>
      <c r="BI4917" s="51"/>
      <c r="BJ4917" s="51"/>
      <c r="BK4917" s="51"/>
      <c r="BL4917" s="51"/>
      <c r="BM4917" s="51"/>
      <c r="BN4917" s="51"/>
      <c r="BO4917" s="51"/>
      <c r="BP4917" s="51"/>
      <c r="BQ4917" s="51"/>
      <c r="BR4917" s="51"/>
      <c r="BS4917" s="51"/>
      <c r="BT4917" s="51"/>
      <c r="BU4917" s="51"/>
      <c r="BV4917" s="51"/>
      <c r="BW4917" s="51"/>
      <c r="BX4917" s="51"/>
      <c r="BY4917" s="51"/>
    </row>
    <row r="4918" spans="1:77" x14ac:dyDescent="0.25">
      <c r="A4918" s="49" t="s">
        <v>958</v>
      </c>
      <c r="B4918" s="50">
        <v>42382</v>
      </c>
      <c r="C4918" s="51" t="s">
        <v>956</v>
      </c>
      <c r="D4918" s="51"/>
      <c r="E4918" s="51">
        <v>454.00218749999999</v>
      </c>
      <c r="F4918" s="51">
        <v>0.17276874999999997</v>
      </c>
      <c r="G4918" s="51">
        <v>0.2333375</v>
      </c>
      <c r="H4918" s="51">
        <v>0.24756875</v>
      </c>
      <c r="I4918" s="51">
        <v>0.22606875000000001</v>
      </c>
      <c r="J4918" s="51">
        <v>0.26639999999999997</v>
      </c>
      <c r="K4918" s="51">
        <v>0.34608749999999999</v>
      </c>
      <c r="L4918" s="51">
        <v>0.22416249999999999</v>
      </c>
      <c r="M4918" s="51"/>
      <c r="N4918" s="51"/>
      <c r="O4918" s="51"/>
      <c r="P4918" s="51"/>
      <c r="Q4918" s="51"/>
      <c r="R4918" s="51"/>
      <c r="S4918" s="51"/>
      <c r="T4918" s="51"/>
      <c r="U4918" s="51"/>
      <c r="V4918" s="51"/>
      <c r="W4918" s="51"/>
      <c r="X4918" s="51"/>
      <c r="Y4918" s="51"/>
      <c r="Z4918" s="51"/>
      <c r="AA4918" s="51"/>
      <c r="AB4918" s="51">
        <v>8.75</v>
      </c>
      <c r="AC4918" s="51"/>
      <c r="AD4918" s="51"/>
      <c r="AE4918" s="51"/>
      <c r="AF4918" s="51"/>
      <c r="AG4918" s="51"/>
      <c r="AH4918" s="51">
        <v>5.65</v>
      </c>
      <c r="AI4918" s="51">
        <v>8.75</v>
      </c>
      <c r="AJ4918" s="51"/>
      <c r="AK4918" s="51"/>
      <c r="AL4918" s="51"/>
      <c r="AM4918" s="51"/>
      <c r="AN4918" s="51"/>
      <c r="AO4918" s="51"/>
      <c r="AP4918" s="51"/>
      <c r="AQ4918" s="51"/>
      <c r="AR4918" s="51"/>
      <c r="AS4918" s="51"/>
      <c r="AT4918" s="51"/>
      <c r="AU4918" s="51"/>
      <c r="AV4918" s="51"/>
      <c r="AW4918" s="51"/>
      <c r="AX4918" s="51"/>
      <c r="AY4918" s="51"/>
      <c r="AZ4918" s="51"/>
      <c r="BA4918" s="51"/>
      <c r="BB4918" s="51"/>
      <c r="BC4918" s="51"/>
      <c r="BD4918" s="51"/>
      <c r="BE4918" s="51"/>
      <c r="BF4918" s="51"/>
      <c r="BG4918" s="51"/>
      <c r="BH4918" s="51"/>
      <c r="BI4918" s="51"/>
      <c r="BJ4918" s="51"/>
      <c r="BK4918" s="51"/>
      <c r="BL4918" s="51"/>
      <c r="BM4918" s="51"/>
      <c r="BN4918" s="51"/>
      <c r="BO4918" s="51"/>
      <c r="BP4918" s="51"/>
      <c r="BQ4918" s="51"/>
      <c r="BR4918" s="51"/>
      <c r="BS4918" s="51"/>
      <c r="BT4918" s="51"/>
      <c r="BU4918" s="51"/>
      <c r="BV4918" s="51"/>
      <c r="BW4918" s="51"/>
      <c r="BX4918" s="51"/>
      <c r="BY4918" s="51"/>
    </row>
    <row r="4919" spans="1:77" x14ac:dyDescent="0.25">
      <c r="A4919" s="49" t="s">
        <v>958</v>
      </c>
      <c r="B4919" s="50">
        <v>42383</v>
      </c>
      <c r="C4919" s="51" t="s">
        <v>956</v>
      </c>
      <c r="D4919" s="51"/>
      <c r="E4919" s="51">
        <v>481.66031250000003</v>
      </c>
      <c r="F4919" s="51">
        <v>0.28075624999999998</v>
      </c>
      <c r="G4919" s="51">
        <v>0.26478749999999995</v>
      </c>
      <c r="H4919" s="51">
        <v>0.26778125000000003</v>
      </c>
      <c r="I4919" s="51">
        <v>0.22894375</v>
      </c>
      <c r="J4919" s="51">
        <v>0.26608750000000003</v>
      </c>
      <c r="K4919" s="51">
        <v>0.34584375000000001</v>
      </c>
      <c r="L4919" s="51">
        <v>0.22410625000000001</v>
      </c>
      <c r="M4919" s="51"/>
      <c r="N4919" s="51"/>
      <c r="O4919" s="51"/>
      <c r="P4919" s="51"/>
      <c r="Q4919" s="51"/>
      <c r="R4919" s="51"/>
      <c r="S4919" s="51"/>
      <c r="T4919" s="51"/>
      <c r="U4919" s="51"/>
      <c r="V4919" s="51"/>
      <c r="W4919" s="51"/>
      <c r="X4919" s="51"/>
      <c r="Y4919" s="51"/>
      <c r="Z4919" s="51"/>
      <c r="AA4919" s="51"/>
      <c r="AB4919" s="51"/>
      <c r="AC4919" s="51">
        <v>0.93143635420469839</v>
      </c>
      <c r="AD4919" s="51">
        <v>0.62299766966072456</v>
      </c>
      <c r="AE4919" s="51"/>
      <c r="AF4919" s="51"/>
      <c r="AG4919" s="51"/>
      <c r="AH4919" s="51"/>
      <c r="AI4919" s="51"/>
      <c r="AJ4919" s="51"/>
      <c r="AK4919" s="51"/>
      <c r="AL4919" s="51"/>
      <c r="AM4919" s="51"/>
      <c r="AN4919" s="51"/>
      <c r="AO4919" s="51"/>
      <c r="AP4919" s="51"/>
      <c r="AQ4919" s="51"/>
      <c r="AR4919" s="51"/>
      <c r="AS4919" s="51"/>
      <c r="AT4919" s="51"/>
      <c r="AU4919" s="51"/>
      <c r="AV4919" s="51"/>
      <c r="AW4919" s="51"/>
      <c r="AX4919" s="51"/>
      <c r="AY4919" s="51"/>
      <c r="AZ4919" s="51"/>
      <c r="BA4919" s="51"/>
      <c r="BB4919" s="51"/>
      <c r="BC4919" s="51"/>
      <c r="BD4919" s="51"/>
      <c r="BE4919" s="51"/>
      <c r="BF4919" s="51"/>
      <c r="BG4919" s="51"/>
      <c r="BH4919" s="51"/>
      <c r="BI4919" s="51"/>
      <c r="BJ4919" s="51"/>
      <c r="BK4919" s="51"/>
      <c r="BL4919" s="51"/>
      <c r="BM4919" s="51"/>
      <c r="BN4919" s="51"/>
      <c r="BO4919" s="51"/>
      <c r="BP4919" s="51"/>
      <c r="BQ4919" s="51"/>
      <c r="BR4919" s="51"/>
      <c r="BS4919" s="51"/>
      <c r="BT4919" s="51"/>
      <c r="BU4919" s="51"/>
      <c r="BV4919" s="51"/>
      <c r="BW4919" s="51"/>
      <c r="BX4919" s="51"/>
      <c r="BY4919" s="51"/>
    </row>
    <row r="4920" spans="1:77" x14ac:dyDescent="0.25">
      <c r="A4920" s="49" t="s">
        <v>958</v>
      </c>
      <c r="B4920" s="50">
        <v>42384</v>
      </c>
      <c r="C4920" s="51" t="s">
        <v>956</v>
      </c>
      <c r="D4920" s="51"/>
      <c r="E4920" s="51">
        <v>475.5675</v>
      </c>
      <c r="F4920" s="51">
        <v>0.25745625</v>
      </c>
      <c r="G4920" s="51">
        <v>0.26255624999999999</v>
      </c>
      <c r="H4920" s="51">
        <v>0.26229374999999999</v>
      </c>
      <c r="I4920" s="51">
        <v>0.22718750000000001</v>
      </c>
      <c r="J4920" s="51">
        <v>0.26589375000000004</v>
      </c>
      <c r="K4920" s="51">
        <v>0.34584375000000001</v>
      </c>
      <c r="L4920" s="51">
        <v>0.22400000000000003</v>
      </c>
      <c r="M4920" s="51"/>
      <c r="N4920" s="51"/>
      <c r="O4920" s="51"/>
      <c r="P4920" s="51"/>
      <c r="Q4920" s="51"/>
      <c r="R4920" s="51"/>
      <c r="S4920" s="51"/>
      <c r="T4920" s="51"/>
      <c r="U4920" s="51"/>
      <c r="V4920" s="51"/>
      <c r="W4920" s="51"/>
      <c r="X4920" s="51"/>
      <c r="Y4920" s="51"/>
      <c r="Z4920" s="51"/>
      <c r="AA4920" s="51"/>
      <c r="AB4920" s="51"/>
      <c r="AC4920" s="51"/>
      <c r="AD4920" s="51"/>
      <c r="AE4920" s="51"/>
      <c r="AF4920" s="51"/>
      <c r="AG4920" s="51"/>
      <c r="AH4920" s="51"/>
      <c r="AI4920" s="51"/>
      <c r="AJ4920" s="51"/>
      <c r="AK4920" s="51"/>
      <c r="AL4920" s="51"/>
      <c r="AM4920" s="51"/>
      <c r="AN4920" s="51"/>
      <c r="AO4920" s="51"/>
      <c r="AP4920" s="51"/>
      <c r="AQ4920" s="51"/>
      <c r="AR4920" s="51"/>
      <c r="AS4920" s="51"/>
      <c r="AT4920" s="51"/>
      <c r="AU4920" s="51"/>
      <c r="AV4920" s="51"/>
      <c r="AW4920" s="51"/>
      <c r="AX4920" s="51"/>
      <c r="AY4920" s="51"/>
      <c r="AZ4920" s="51"/>
      <c r="BA4920" s="51"/>
      <c r="BB4920" s="51"/>
      <c r="BC4920" s="51"/>
      <c r="BD4920" s="51"/>
      <c r="BE4920" s="51"/>
      <c r="BF4920" s="51"/>
      <c r="BG4920" s="51"/>
      <c r="BH4920" s="51"/>
      <c r="BI4920" s="51"/>
      <c r="BJ4920" s="51"/>
      <c r="BK4920" s="51"/>
      <c r="BL4920" s="51"/>
      <c r="BM4920" s="51"/>
      <c r="BN4920" s="51"/>
      <c r="BO4920" s="51"/>
      <c r="BP4920" s="51"/>
      <c r="BQ4920" s="51"/>
      <c r="BR4920" s="51"/>
      <c r="BS4920" s="51"/>
      <c r="BT4920" s="51"/>
      <c r="BU4920" s="51"/>
      <c r="BV4920" s="51"/>
      <c r="BW4920" s="51"/>
      <c r="BX4920" s="51"/>
      <c r="BY4920" s="51"/>
    </row>
    <row r="4921" spans="1:77" x14ac:dyDescent="0.25">
      <c r="A4921" s="49" t="s">
        <v>958</v>
      </c>
      <c r="B4921" s="50">
        <v>42385</v>
      </c>
      <c r="C4921" s="51" t="s">
        <v>956</v>
      </c>
      <c r="D4921" s="51"/>
      <c r="E4921" s="51">
        <v>473.01046874999997</v>
      </c>
      <c r="F4921" s="51">
        <v>0.24837812499999998</v>
      </c>
      <c r="G4921" s="51">
        <v>0.26067499999999999</v>
      </c>
      <c r="H4921" s="51">
        <v>0.25981874999999999</v>
      </c>
      <c r="I4921" s="51">
        <v>0.22701250000000001</v>
      </c>
      <c r="J4921" s="51">
        <v>0.26569999999999999</v>
      </c>
      <c r="K4921" s="51">
        <v>0.34573124999999999</v>
      </c>
      <c r="L4921" s="51">
        <v>0.22391250000000001</v>
      </c>
      <c r="M4921" s="51"/>
      <c r="N4921" s="51"/>
      <c r="O4921" s="51"/>
      <c r="P4921" s="51"/>
      <c r="Q4921" s="51"/>
      <c r="R4921" s="51"/>
      <c r="S4921" s="51"/>
      <c r="T4921" s="51"/>
      <c r="U4921" s="51"/>
      <c r="V4921" s="51"/>
      <c r="W4921" s="51"/>
      <c r="X4921" s="51"/>
      <c r="Y4921" s="51"/>
      <c r="Z4921" s="51"/>
      <c r="AA4921" s="51"/>
      <c r="AB4921" s="51"/>
      <c r="AC4921" s="51"/>
      <c r="AD4921" s="51"/>
      <c r="AE4921" s="51"/>
      <c r="AF4921" s="51"/>
      <c r="AG4921" s="51"/>
      <c r="AH4921" s="51"/>
      <c r="AI4921" s="51"/>
      <c r="AJ4921" s="51"/>
      <c r="AK4921" s="51"/>
      <c r="AL4921" s="51"/>
      <c r="AM4921" s="51"/>
      <c r="AN4921" s="51"/>
      <c r="AO4921" s="51"/>
      <c r="AP4921" s="51"/>
      <c r="AQ4921" s="51"/>
      <c r="AR4921" s="51"/>
      <c r="AS4921" s="51"/>
      <c r="AT4921" s="51"/>
      <c r="AU4921" s="51"/>
      <c r="AV4921" s="51"/>
      <c r="AW4921" s="51"/>
      <c r="AX4921" s="51"/>
      <c r="AY4921" s="51"/>
      <c r="AZ4921" s="51"/>
      <c r="BA4921" s="51"/>
      <c r="BB4921" s="51"/>
      <c r="BC4921" s="51"/>
      <c r="BD4921" s="51"/>
      <c r="BE4921" s="51"/>
      <c r="BF4921" s="51"/>
      <c r="BG4921" s="51"/>
      <c r="BH4921" s="51"/>
      <c r="BI4921" s="51"/>
      <c r="BJ4921" s="51"/>
      <c r="BK4921" s="51"/>
      <c r="BL4921" s="51"/>
      <c r="BM4921" s="51"/>
      <c r="BN4921" s="51"/>
      <c r="BO4921" s="51"/>
      <c r="BP4921" s="51"/>
      <c r="BQ4921" s="51"/>
      <c r="BR4921" s="51"/>
      <c r="BS4921" s="51"/>
      <c r="BT4921" s="51"/>
      <c r="BU4921" s="51"/>
      <c r="BV4921" s="51"/>
      <c r="BW4921" s="51"/>
      <c r="BX4921" s="51"/>
      <c r="BY4921" s="51"/>
    </row>
    <row r="4922" spans="1:77" x14ac:dyDescent="0.25">
      <c r="A4922" s="49" t="s">
        <v>958</v>
      </c>
      <c r="B4922" s="50">
        <v>42386</v>
      </c>
      <c r="C4922" s="51" t="s">
        <v>956</v>
      </c>
      <c r="D4922" s="51"/>
      <c r="E4922" s="51">
        <v>471.4954687500001</v>
      </c>
      <c r="F4922" s="51">
        <v>0.24284062500000003</v>
      </c>
      <c r="G4922" s="51">
        <v>0.25947500000000001</v>
      </c>
      <c r="H4922" s="51">
        <v>0.25825625000000002</v>
      </c>
      <c r="I4922" s="51">
        <v>0.22721874999999997</v>
      </c>
      <c r="J4922" s="51">
        <v>0.26565625000000004</v>
      </c>
      <c r="K4922" s="51">
        <v>0.34561249999999999</v>
      </c>
      <c r="L4922" s="51">
        <v>0.22375</v>
      </c>
      <c r="M4922" s="51"/>
      <c r="N4922" s="51"/>
      <c r="O4922" s="51"/>
      <c r="P4922" s="51"/>
      <c r="Q4922" s="51"/>
      <c r="R4922" s="51"/>
      <c r="S4922" s="51"/>
      <c r="T4922" s="51"/>
      <c r="U4922" s="51"/>
      <c r="V4922" s="51"/>
      <c r="W4922" s="51"/>
      <c r="X4922" s="51"/>
      <c r="Y4922" s="51"/>
      <c r="Z4922" s="51"/>
      <c r="AA4922" s="51"/>
      <c r="AB4922" s="51"/>
      <c r="AC4922" s="51"/>
      <c r="AD4922" s="51"/>
      <c r="AE4922" s="51"/>
      <c r="AF4922" s="51"/>
      <c r="AG4922" s="51"/>
      <c r="AH4922" s="51"/>
      <c r="AI4922" s="51"/>
      <c r="AJ4922" s="51"/>
      <c r="AK4922" s="51"/>
      <c r="AL4922" s="51"/>
      <c r="AM4922" s="51"/>
      <c r="AN4922" s="51"/>
      <c r="AO4922" s="51"/>
      <c r="AP4922" s="51"/>
      <c r="AQ4922" s="51"/>
      <c r="AR4922" s="51"/>
      <c r="AS4922" s="51"/>
      <c r="AT4922" s="51"/>
      <c r="AU4922" s="51"/>
      <c r="AV4922" s="51"/>
      <c r="AW4922" s="51"/>
      <c r="AX4922" s="51"/>
      <c r="AY4922" s="51"/>
      <c r="AZ4922" s="51"/>
      <c r="BA4922" s="51"/>
      <c r="BB4922" s="51"/>
      <c r="BC4922" s="51"/>
      <c r="BD4922" s="51"/>
      <c r="BE4922" s="51"/>
      <c r="BF4922" s="51"/>
      <c r="BG4922" s="51"/>
      <c r="BH4922" s="51"/>
      <c r="BI4922" s="51"/>
      <c r="BJ4922" s="51"/>
      <c r="BK4922" s="51"/>
      <c r="BL4922" s="51"/>
      <c r="BM4922" s="51"/>
      <c r="BN4922" s="51"/>
      <c r="BO4922" s="51"/>
      <c r="BP4922" s="51"/>
      <c r="BQ4922" s="51"/>
      <c r="BR4922" s="51"/>
      <c r="BS4922" s="51"/>
      <c r="BT4922" s="51"/>
      <c r="BU4922" s="51"/>
      <c r="BV4922" s="51"/>
      <c r="BW4922" s="51"/>
      <c r="BX4922" s="51"/>
      <c r="BY4922" s="51"/>
    </row>
    <row r="4923" spans="1:77" x14ac:dyDescent="0.25">
      <c r="A4923" s="49" t="s">
        <v>958</v>
      </c>
      <c r="B4923" s="50">
        <v>42387</v>
      </c>
      <c r="C4923" s="51" t="s">
        <v>956</v>
      </c>
      <c r="D4923" s="51"/>
      <c r="E4923" s="51">
        <v>470.46656250000007</v>
      </c>
      <c r="F4923" s="51">
        <v>0.23876249999999999</v>
      </c>
      <c r="G4923" s="51">
        <v>0.25851875000000002</v>
      </c>
      <c r="H4923" s="51">
        <v>0.25732500000000003</v>
      </c>
      <c r="I4923" s="51">
        <v>0.22766249999999999</v>
      </c>
      <c r="J4923" s="51">
        <v>0.26542500000000002</v>
      </c>
      <c r="K4923" s="51">
        <v>0.34554375000000004</v>
      </c>
      <c r="L4923" s="51">
        <v>0.22362500000000002</v>
      </c>
      <c r="M4923" s="51"/>
      <c r="N4923" s="51"/>
      <c r="O4923" s="51"/>
      <c r="P4923" s="51"/>
      <c r="Q4923" s="51"/>
      <c r="R4923" s="51"/>
      <c r="S4923" s="51"/>
      <c r="T4923" s="51"/>
      <c r="U4923" s="51"/>
      <c r="V4923" s="51"/>
      <c r="W4923" s="51"/>
      <c r="X4923" s="51"/>
      <c r="Y4923" s="51"/>
      <c r="Z4923" s="51"/>
      <c r="AA4923" s="51"/>
      <c r="AB4923" s="51"/>
      <c r="AC4923" s="51"/>
      <c r="AD4923" s="51"/>
      <c r="AE4923" s="51"/>
      <c r="AF4923" s="51"/>
      <c r="AG4923" s="51"/>
      <c r="AH4923" s="51"/>
      <c r="AI4923" s="51"/>
      <c r="AJ4923" s="51"/>
      <c r="AK4923" s="51"/>
      <c r="AL4923" s="51"/>
      <c r="AM4923" s="51"/>
      <c r="AN4923" s="51"/>
      <c r="AO4923" s="51"/>
      <c r="AP4923" s="51"/>
      <c r="AQ4923" s="51"/>
      <c r="AR4923" s="51"/>
      <c r="AS4923" s="51"/>
      <c r="AT4923" s="51"/>
      <c r="AU4923" s="51"/>
      <c r="AV4923" s="51"/>
      <c r="AW4923" s="51"/>
      <c r="AX4923" s="51"/>
      <c r="AY4923" s="51"/>
      <c r="AZ4923" s="51"/>
      <c r="BA4923" s="51"/>
      <c r="BB4923" s="51"/>
      <c r="BC4923" s="51"/>
      <c r="BD4923" s="51"/>
      <c r="BE4923" s="51"/>
      <c r="BF4923" s="51"/>
      <c r="BG4923" s="51"/>
      <c r="BH4923" s="51"/>
      <c r="BI4923" s="51"/>
      <c r="BJ4923" s="51"/>
      <c r="BK4923" s="51"/>
      <c r="BL4923" s="51"/>
      <c r="BM4923" s="51"/>
      <c r="BN4923" s="51"/>
      <c r="BO4923" s="51"/>
      <c r="BP4923" s="51"/>
      <c r="BQ4923" s="51"/>
      <c r="BR4923" s="51"/>
      <c r="BS4923" s="51"/>
      <c r="BT4923" s="51"/>
      <c r="BU4923" s="51"/>
      <c r="BV4923" s="51"/>
      <c r="BW4923" s="51"/>
      <c r="BX4923" s="51"/>
      <c r="BY4923" s="51"/>
    </row>
    <row r="4924" spans="1:77" x14ac:dyDescent="0.25">
      <c r="A4924" s="49" t="s">
        <v>958</v>
      </c>
      <c r="B4924" s="50">
        <v>42388</v>
      </c>
      <c r="C4924" s="51" t="s">
        <v>956</v>
      </c>
      <c r="D4924" s="51"/>
      <c r="E4924" s="51">
        <v>468.64640624999998</v>
      </c>
      <c r="F4924" s="51">
        <v>0.23134062499999999</v>
      </c>
      <c r="G4924" s="51">
        <v>0.25648124999999999</v>
      </c>
      <c r="H4924" s="51">
        <v>0.25620625000000002</v>
      </c>
      <c r="I4924" s="51">
        <v>0.22777500000000001</v>
      </c>
      <c r="J4924" s="51">
        <v>0.26535000000000003</v>
      </c>
      <c r="K4924" s="51">
        <v>0.34536875</v>
      </c>
      <c r="L4924" s="51">
        <v>0.22354375000000001</v>
      </c>
      <c r="M4924" s="51"/>
      <c r="N4924" s="51"/>
      <c r="O4924" s="51"/>
      <c r="P4924" s="51"/>
      <c r="Q4924" s="51"/>
      <c r="R4924" s="51"/>
      <c r="S4924" s="51"/>
      <c r="T4924" s="51"/>
      <c r="U4924" s="51"/>
      <c r="V4924" s="51"/>
      <c r="W4924" s="51"/>
      <c r="X4924" s="51"/>
      <c r="Y4924" s="51"/>
      <c r="Z4924" s="51"/>
      <c r="AA4924" s="51"/>
      <c r="AB4924" s="51">
        <v>8.75</v>
      </c>
      <c r="AC4924" s="51">
        <v>0.87744732409902082</v>
      </c>
      <c r="AD4924" s="51">
        <v>0.51499016150632504</v>
      </c>
      <c r="AE4924" s="51"/>
      <c r="AF4924" s="51"/>
      <c r="AG4924" s="51"/>
      <c r="AH4924" s="51">
        <v>6.75</v>
      </c>
      <c r="AI4924" s="51">
        <v>8.75</v>
      </c>
      <c r="AJ4924" s="51"/>
      <c r="AK4924" s="51"/>
      <c r="AL4924" s="51"/>
      <c r="AM4924" s="51"/>
      <c r="AN4924" s="51"/>
      <c r="AO4924" s="51"/>
      <c r="AP4924" s="51"/>
      <c r="AQ4924" s="51"/>
      <c r="AR4924" s="51"/>
      <c r="AS4924" s="51"/>
      <c r="AT4924" s="51"/>
      <c r="AU4924" s="51"/>
      <c r="AV4924" s="51"/>
      <c r="AW4924" s="51"/>
      <c r="AX4924" s="51"/>
      <c r="AY4924" s="51"/>
      <c r="AZ4924" s="51"/>
      <c r="BA4924" s="51"/>
      <c r="BB4924" s="51"/>
      <c r="BC4924" s="51"/>
      <c r="BD4924" s="51"/>
      <c r="BE4924" s="51"/>
      <c r="BF4924" s="51"/>
      <c r="BG4924" s="51"/>
      <c r="BH4924" s="51"/>
      <c r="BI4924" s="51"/>
      <c r="BJ4924" s="51"/>
      <c r="BK4924" s="51"/>
      <c r="BL4924" s="51"/>
      <c r="BM4924" s="51"/>
      <c r="BN4924" s="51"/>
      <c r="BO4924" s="51"/>
      <c r="BP4924" s="51"/>
      <c r="BQ4924" s="51"/>
      <c r="BR4924" s="51"/>
      <c r="BS4924" s="51"/>
      <c r="BT4924" s="51"/>
      <c r="BU4924" s="51"/>
      <c r="BV4924" s="51"/>
      <c r="BW4924" s="51"/>
      <c r="BX4924" s="51"/>
      <c r="BY4924" s="51"/>
    </row>
    <row r="4925" spans="1:77" x14ac:dyDescent="0.25">
      <c r="A4925" s="49" t="s">
        <v>958</v>
      </c>
      <c r="B4925" s="50">
        <v>42389</v>
      </c>
      <c r="C4925" s="51" t="s">
        <v>956</v>
      </c>
      <c r="D4925" s="51"/>
      <c r="E4925" s="51">
        <v>463.19625000000002</v>
      </c>
      <c r="F4925" s="51">
        <v>0.20955625</v>
      </c>
      <c r="G4925" s="51">
        <v>0.24985625</v>
      </c>
      <c r="H4925" s="51">
        <v>0.25356875000000001</v>
      </c>
      <c r="I4925" s="51">
        <v>0.22719999999999999</v>
      </c>
      <c r="J4925" s="51">
        <v>0.26495625</v>
      </c>
      <c r="K4925" s="51">
        <v>0.34523124999999999</v>
      </c>
      <c r="L4925" s="51">
        <v>0.22332500000000002</v>
      </c>
      <c r="M4925" s="51"/>
      <c r="N4925" s="51"/>
      <c r="O4925" s="51"/>
      <c r="P4925" s="51"/>
      <c r="Q4925" s="51"/>
      <c r="R4925" s="51"/>
      <c r="S4925" s="51"/>
      <c r="T4925" s="51"/>
      <c r="U4925" s="51"/>
      <c r="V4925" s="51"/>
      <c r="W4925" s="51"/>
      <c r="X4925" s="51"/>
      <c r="Y4925" s="51"/>
      <c r="Z4925" s="51"/>
      <c r="AA4925" s="51"/>
      <c r="AB4925" s="51"/>
      <c r="AC4925" s="51"/>
      <c r="AD4925" s="51"/>
      <c r="AE4925" s="51"/>
      <c r="AF4925" s="51"/>
      <c r="AG4925" s="51"/>
      <c r="AH4925" s="51"/>
      <c r="AI4925" s="51"/>
      <c r="AJ4925" s="51"/>
      <c r="AK4925" s="51"/>
      <c r="AL4925" s="51"/>
      <c r="AM4925" s="51"/>
      <c r="AN4925" s="51"/>
      <c r="AO4925" s="51"/>
      <c r="AP4925" s="51"/>
      <c r="AQ4925" s="51"/>
      <c r="AR4925" s="51"/>
      <c r="AS4925" s="51"/>
      <c r="AT4925" s="51"/>
      <c r="AU4925" s="51"/>
      <c r="AV4925" s="51"/>
      <c r="AW4925" s="51"/>
      <c r="AX4925" s="51"/>
      <c r="AY4925" s="51"/>
      <c r="AZ4925" s="51"/>
      <c r="BA4925" s="51"/>
      <c r="BB4925" s="51"/>
      <c r="BC4925" s="51"/>
      <c r="BD4925" s="51"/>
      <c r="BE4925" s="51"/>
      <c r="BF4925" s="51"/>
      <c r="BG4925" s="51"/>
      <c r="BH4925" s="51"/>
      <c r="BI4925" s="51"/>
      <c r="BJ4925" s="51"/>
      <c r="BK4925" s="51"/>
      <c r="BL4925" s="51"/>
      <c r="BM4925" s="51"/>
      <c r="BN4925" s="51"/>
      <c r="BO4925" s="51"/>
      <c r="BP4925" s="51"/>
      <c r="BQ4925" s="51"/>
      <c r="BR4925" s="51"/>
      <c r="BS4925" s="51"/>
      <c r="BT4925" s="51"/>
      <c r="BU4925" s="51"/>
      <c r="BV4925" s="51"/>
      <c r="BW4925" s="51"/>
      <c r="BX4925" s="51"/>
      <c r="BY4925" s="51"/>
    </row>
    <row r="4926" spans="1:77" x14ac:dyDescent="0.25">
      <c r="A4926" s="49" t="s">
        <v>958</v>
      </c>
      <c r="B4926" s="50">
        <v>42390</v>
      </c>
      <c r="C4926" s="51" t="s">
        <v>956</v>
      </c>
      <c r="D4926" s="51"/>
      <c r="E4926" s="51">
        <v>481.61390625000001</v>
      </c>
      <c r="F4926" s="51">
        <v>0.289990625</v>
      </c>
      <c r="G4926" s="51">
        <v>0.26961875000000002</v>
      </c>
      <c r="H4926" s="51">
        <v>0.26470625000000003</v>
      </c>
      <c r="I4926" s="51">
        <v>0.22785625000000001</v>
      </c>
      <c r="J4926" s="51">
        <v>0.26468124999999998</v>
      </c>
      <c r="K4926" s="51">
        <v>0.34508749999999999</v>
      </c>
      <c r="L4926" s="51">
        <v>0.22324375000000002</v>
      </c>
      <c r="M4926" s="51"/>
      <c r="N4926" s="51"/>
      <c r="O4926" s="51"/>
      <c r="P4926" s="51"/>
      <c r="Q4926" s="51"/>
      <c r="R4926" s="51"/>
      <c r="S4926" s="51"/>
      <c r="T4926" s="51"/>
      <c r="U4926" s="51"/>
      <c r="V4926" s="51"/>
      <c r="W4926" s="51"/>
      <c r="X4926" s="51"/>
      <c r="Y4926" s="51"/>
      <c r="Z4926" s="51"/>
      <c r="AA4926" s="51"/>
      <c r="AB4926" s="51"/>
      <c r="AC4926" s="51"/>
      <c r="AD4926" s="51"/>
      <c r="AE4926" s="51"/>
      <c r="AF4926" s="51"/>
      <c r="AG4926" s="51"/>
      <c r="AH4926" s="51"/>
      <c r="AI4926" s="51"/>
      <c r="AJ4926" s="51"/>
      <c r="AK4926" s="51"/>
      <c r="AL4926" s="51"/>
      <c r="AM4926" s="51"/>
      <c r="AN4926" s="51"/>
      <c r="AO4926" s="51"/>
      <c r="AP4926" s="51"/>
      <c r="AQ4926" s="51"/>
      <c r="AR4926" s="51"/>
      <c r="AS4926" s="51"/>
      <c r="AT4926" s="51"/>
      <c r="AU4926" s="51"/>
      <c r="AV4926" s="51"/>
      <c r="AW4926" s="51"/>
      <c r="AX4926" s="51"/>
      <c r="AY4926" s="51"/>
      <c r="AZ4926" s="51"/>
      <c r="BA4926" s="51"/>
      <c r="BB4926" s="51"/>
      <c r="BC4926" s="51"/>
      <c r="BD4926" s="51"/>
      <c r="BE4926" s="51"/>
      <c r="BF4926" s="51"/>
      <c r="BG4926" s="51"/>
      <c r="BH4926" s="51"/>
      <c r="BI4926" s="51"/>
      <c r="BJ4926" s="51"/>
      <c r="BK4926" s="51"/>
      <c r="BL4926" s="51"/>
      <c r="BM4926" s="51"/>
      <c r="BN4926" s="51"/>
      <c r="BO4926" s="51"/>
      <c r="BP4926" s="51"/>
      <c r="BQ4926" s="51"/>
      <c r="BR4926" s="51"/>
      <c r="BS4926" s="51"/>
      <c r="BT4926" s="51"/>
      <c r="BU4926" s="51"/>
      <c r="BV4926" s="51"/>
      <c r="BW4926" s="51"/>
      <c r="BX4926" s="51"/>
      <c r="BY4926" s="51"/>
    </row>
    <row r="4927" spans="1:77" x14ac:dyDescent="0.25">
      <c r="A4927" s="49" t="s">
        <v>958</v>
      </c>
      <c r="B4927" s="50">
        <v>42391</v>
      </c>
      <c r="C4927" s="51" t="s">
        <v>956</v>
      </c>
      <c r="D4927" s="51"/>
      <c r="E4927" s="51">
        <v>474.15328124999996</v>
      </c>
      <c r="F4927" s="51">
        <v>0.25514062500000001</v>
      </c>
      <c r="G4927" s="51">
        <v>0.26374375</v>
      </c>
      <c r="H4927" s="51">
        <v>0.26106249999999998</v>
      </c>
      <c r="I4927" s="51">
        <v>0.22740625</v>
      </c>
      <c r="J4927" s="51">
        <v>0.26460624999999999</v>
      </c>
      <c r="K4927" s="51">
        <v>0.34496249999999995</v>
      </c>
      <c r="L4927" s="51">
        <v>0.22303125000000001</v>
      </c>
      <c r="M4927" s="51"/>
      <c r="N4927" s="51"/>
      <c r="O4927" s="51"/>
      <c r="P4927" s="51"/>
      <c r="Q4927" s="51"/>
      <c r="R4927" s="51"/>
      <c r="S4927" s="51"/>
      <c r="T4927" s="51"/>
      <c r="U4927" s="51"/>
      <c r="V4927" s="51"/>
      <c r="W4927" s="51"/>
      <c r="X4927" s="51"/>
      <c r="Y4927" s="51"/>
      <c r="Z4927" s="51"/>
      <c r="AA4927" s="51"/>
      <c r="AB4927" s="51"/>
      <c r="AC4927" s="51">
        <v>0.82202938859344277</v>
      </c>
      <c r="AD4927" s="51">
        <v>0.40761924291358226</v>
      </c>
      <c r="AE4927" s="51"/>
      <c r="AF4927" s="51"/>
      <c r="AG4927" s="51"/>
      <c r="AH4927" s="51"/>
      <c r="AI4927" s="51"/>
      <c r="AJ4927" s="51"/>
      <c r="AK4927" s="51"/>
      <c r="AL4927" s="51"/>
      <c r="AM4927" s="51"/>
      <c r="AN4927" s="51"/>
      <c r="AO4927" s="51"/>
      <c r="AP4927" s="51"/>
      <c r="AQ4927" s="51"/>
      <c r="AR4927" s="51"/>
      <c r="AS4927" s="51"/>
      <c r="AT4927" s="51"/>
      <c r="AU4927" s="51"/>
      <c r="AV4927" s="51"/>
      <c r="AW4927" s="51"/>
      <c r="AX4927" s="51"/>
      <c r="AY4927" s="51"/>
      <c r="AZ4927" s="51"/>
      <c r="BA4927" s="51"/>
      <c r="BB4927" s="51"/>
      <c r="BC4927" s="51"/>
      <c r="BD4927" s="51"/>
      <c r="BE4927" s="51"/>
      <c r="BF4927" s="51"/>
      <c r="BG4927" s="51"/>
      <c r="BH4927" s="51"/>
      <c r="BI4927" s="51"/>
      <c r="BJ4927" s="51"/>
      <c r="BK4927" s="51"/>
      <c r="BL4927" s="51"/>
      <c r="BM4927" s="51"/>
      <c r="BN4927" s="51"/>
      <c r="BO4927" s="51"/>
      <c r="BP4927" s="51"/>
      <c r="BQ4927" s="51"/>
      <c r="BR4927" s="51"/>
      <c r="BS4927" s="51"/>
      <c r="BT4927" s="51"/>
      <c r="BU4927" s="51"/>
      <c r="BV4927" s="51"/>
      <c r="BW4927" s="51"/>
      <c r="BX4927" s="51"/>
      <c r="BY4927" s="51"/>
    </row>
    <row r="4928" spans="1:77" x14ac:dyDescent="0.25">
      <c r="A4928" s="49" t="s">
        <v>958</v>
      </c>
      <c r="B4928" s="50">
        <v>42392</v>
      </c>
      <c r="C4928" s="51" t="s">
        <v>956</v>
      </c>
      <c r="D4928" s="51"/>
      <c r="E4928" s="51">
        <v>468.34359374999997</v>
      </c>
      <c r="F4928" s="51">
        <v>0.22997812500000001</v>
      </c>
      <c r="G4928" s="51">
        <v>0.25714999999999999</v>
      </c>
      <c r="H4928" s="51">
        <v>0.25806875000000001</v>
      </c>
      <c r="I4928" s="51">
        <v>0.22728124999999999</v>
      </c>
      <c r="J4928" s="51">
        <v>0.26439999999999997</v>
      </c>
      <c r="K4928" s="51">
        <v>0.34486875</v>
      </c>
      <c r="L4928" s="51">
        <v>0.22296250000000001</v>
      </c>
      <c r="M4928" s="51"/>
      <c r="N4928" s="51"/>
      <c r="O4928" s="51"/>
      <c r="P4928" s="51"/>
      <c r="Q4928" s="51"/>
      <c r="R4928" s="51"/>
      <c r="S4928" s="51"/>
      <c r="T4928" s="51"/>
      <c r="U4928" s="51"/>
      <c r="V4928" s="51"/>
      <c r="W4928" s="51"/>
      <c r="X4928" s="51"/>
      <c r="Y4928" s="51"/>
      <c r="Z4928" s="51"/>
      <c r="AA4928" s="51"/>
      <c r="AB4928" s="51"/>
      <c r="AC4928" s="51"/>
      <c r="AD4928" s="51"/>
      <c r="AE4928" s="51"/>
      <c r="AF4928" s="51"/>
      <c r="AG4928" s="51"/>
      <c r="AH4928" s="51"/>
      <c r="AI4928" s="51"/>
      <c r="AJ4928" s="51"/>
      <c r="AK4928" s="51"/>
      <c r="AL4928" s="51"/>
      <c r="AM4928" s="51"/>
      <c r="AN4928" s="51"/>
      <c r="AO4928" s="51"/>
      <c r="AP4928" s="51"/>
      <c r="AQ4928" s="51"/>
      <c r="AR4928" s="51"/>
      <c r="AS4928" s="51"/>
      <c r="AT4928" s="51"/>
      <c r="AU4928" s="51"/>
      <c r="AV4928" s="51"/>
      <c r="AW4928" s="51"/>
      <c r="AX4928" s="51"/>
      <c r="AY4928" s="51"/>
      <c r="AZ4928" s="51"/>
      <c r="BA4928" s="51"/>
      <c r="BB4928" s="51"/>
      <c r="BC4928" s="51"/>
      <c r="BD4928" s="51"/>
      <c r="BE4928" s="51"/>
      <c r="BF4928" s="51"/>
      <c r="BG4928" s="51"/>
      <c r="BH4928" s="51"/>
      <c r="BI4928" s="51"/>
      <c r="BJ4928" s="51"/>
      <c r="BK4928" s="51"/>
      <c r="BL4928" s="51"/>
      <c r="BM4928" s="51"/>
      <c r="BN4928" s="51"/>
      <c r="BO4928" s="51"/>
      <c r="BP4928" s="51"/>
      <c r="BQ4928" s="51"/>
      <c r="BR4928" s="51"/>
      <c r="BS4928" s="51"/>
      <c r="BT4928" s="51"/>
      <c r="BU4928" s="51"/>
      <c r="BV4928" s="51"/>
      <c r="BW4928" s="51"/>
      <c r="BX4928" s="51"/>
      <c r="BY4928" s="51"/>
    </row>
    <row r="4929" spans="1:77" x14ac:dyDescent="0.25">
      <c r="A4929" s="49" t="s">
        <v>958</v>
      </c>
      <c r="B4929" s="50">
        <v>42393</v>
      </c>
      <c r="C4929" s="51" t="s">
        <v>956</v>
      </c>
      <c r="D4929" s="51"/>
      <c r="E4929" s="51">
        <v>465.43781249999995</v>
      </c>
      <c r="F4929" s="51">
        <v>0.21881249999999999</v>
      </c>
      <c r="G4929" s="51">
        <v>0.25300624999999999</v>
      </c>
      <c r="H4929" s="51">
        <v>0.25596874999999997</v>
      </c>
      <c r="I4929" s="51">
        <v>0.22760624999999998</v>
      </c>
      <c r="J4929" s="51">
        <v>0.26429374999999999</v>
      </c>
      <c r="K4929" s="51">
        <v>0.34486875</v>
      </c>
      <c r="L4929" s="51">
        <v>0.22281250000000002</v>
      </c>
      <c r="M4929" s="51"/>
      <c r="N4929" s="51"/>
      <c r="O4929" s="51"/>
      <c r="P4929" s="51"/>
      <c r="Q4929" s="51"/>
      <c r="R4929" s="51"/>
      <c r="S4929" s="51"/>
      <c r="T4929" s="51"/>
      <c r="U4929" s="51"/>
      <c r="V4929" s="51"/>
      <c r="W4929" s="51"/>
      <c r="X4929" s="51"/>
      <c r="Y4929" s="51"/>
      <c r="Z4929" s="51"/>
      <c r="AA4929" s="51"/>
      <c r="AB4929" s="51"/>
      <c r="AC4929" s="51"/>
      <c r="AD4929" s="51"/>
      <c r="AE4929" s="51"/>
      <c r="AF4929" s="51"/>
      <c r="AG4929" s="51"/>
      <c r="AH4929" s="51"/>
      <c r="AI4929" s="51"/>
      <c r="AJ4929" s="51"/>
      <c r="AK4929" s="51"/>
      <c r="AL4929" s="51"/>
      <c r="AM4929" s="51"/>
      <c r="AN4929" s="51"/>
      <c r="AO4929" s="51"/>
      <c r="AP4929" s="51"/>
      <c r="AQ4929" s="51"/>
      <c r="AR4929" s="51"/>
      <c r="AS4929" s="51"/>
      <c r="AT4929" s="51"/>
      <c r="AU4929" s="51"/>
      <c r="AV4929" s="51"/>
      <c r="AW4929" s="51"/>
      <c r="AX4929" s="51"/>
      <c r="AY4929" s="51"/>
      <c r="AZ4929" s="51"/>
      <c r="BA4929" s="51"/>
      <c r="BB4929" s="51"/>
      <c r="BC4929" s="51"/>
      <c r="BD4929" s="51"/>
      <c r="BE4929" s="51"/>
      <c r="BF4929" s="51"/>
      <c r="BG4929" s="51"/>
      <c r="BH4929" s="51"/>
      <c r="BI4929" s="51"/>
      <c r="BJ4929" s="51"/>
      <c r="BK4929" s="51"/>
      <c r="BL4929" s="51"/>
      <c r="BM4929" s="51"/>
      <c r="BN4929" s="51"/>
      <c r="BO4929" s="51"/>
      <c r="BP4929" s="51"/>
      <c r="BQ4929" s="51"/>
      <c r="BR4929" s="51"/>
      <c r="BS4929" s="51"/>
      <c r="BT4929" s="51"/>
      <c r="BU4929" s="51"/>
      <c r="BV4929" s="51"/>
      <c r="BW4929" s="51"/>
      <c r="BX4929" s="51"/>
      <c r="BY4929" s="51"/>
    </row>
    <row r="4930" spans="1:77" x14ac:dyDescent="0.25">
      <c r="A4930" s="49" t="s">
        <v>958</v>
      </c>
      <c r="B4930" s="50">
        <v>42394</v>
      </c>
      <c r="C4930" s="51" t="s">
        <v>956</v>
      </c>
      <c r="D4930" s="51"/>
      <c r="E4930" s="51">
        <v>462.35718750000001</v>
      </c>
      <c r="F4930" s="51">
        <v>0.20680625</v>
      </c>
      <c r="G4930" s="51">
        <v>0.24857499999999999</v>
      </c>
      <c r="H4930" s="51">
        <v>0.25392500000000001</v>
      </c>
      <c r="I4930" s="51">
        <v>0.22774999999999998</v>
      </c>
      <c r="J4930" s="51">
        <v>0.26428750000000001</v>
      </c>
      <c r="K4930" s="51">
        <v>0.34480624999999998</v>
      </c>
      <c r="L4930" s="51">
        <v>0.22273124999999999</v>
      </c>
      <c r="M4930" s="51"/>
      <c r="N4930" s="51"/>
      <c r="O4930" s="51"/>
      <c r="P4930" s="51"/>
      <c r="Q4930" s="51"/>
      <c r="R4930" s="51"/>
      <c r="S4930" s="51"/>
      <c r="T4930" s="51"/>
      <c r="U4930" s="51"/>
      <c r="V4930" s="51"/>
      <c r="W4930" s="51"/>
      <c r="X4930" s="51"/>
      <c r="Y4930" s="51"/>
      <c r="Z4930" s="51"/>
      <c r="AA4930" s="51"/>
      <c r="AB4930" s="51"/>
      <c r="AC4930" s="51">
        <v>0.84770139739020611</v>
      </c>
      <c r="AD4930" s="51">
        <v>0.313389855145496</v>
      </c>
      <c r="AE4930" s="51"/>
      <c r="AF4930" s="51"/>
      <c r="AG4930" s="51"/>
      <c r="AH4930" s="51"/>
      <c r="AI4930" s="51"/>
      <c r="AJ4930" s="51"/>
      <c r="AK4930" s="51"/>
      <c r="AL4930" s="51"/>
      <c r="AM4930" s="51"/>
      <c r="AN4930" s="51"/>
      <c r="AO4930" s="51"/>
      <c r="AP4930" s="51"/>
      <c r="AQ4930" s="51"/>
      <c r="AR4930" s="51"/>
      <c r="AS4930" s="51"/>
      <c r="AT4930" s="51"/>
      <c r="AU4930" s="51"/>
      <c r="AV4930" s="51"/>
      <c r="AW4930" s="51"/>
      <c r="AX4930" s="51"/>
      <c r="AY4930" s="51"/>
      <c r="AZ4930" s="51"/>
      <c r="BA4930" s="51"/>
      <c r="BB4930" s="51"/>
      <c r="BC4930" s="51"/>
      <c r="BD4930" s="51"/>
      <c r="BE4930" s="51"/>
      <c r="BF4930" s="51"/>
      <c r="BG4930" s="51"/>
      <c r="BH4930" s="51"/>
      <c r="BI4930" s="51"/>
      <c r="BJ4930" s="51"/>
      <c r="BK4930" s="51"/>
      <c r="BL4930" s="51"/>
      <c r="BM4930" s="51"/>
      <c r="BN4930" s="51"/>
      <c r="BO4930" s="51"/>
      <c r="BP4930" s="51"/>
      <c r="BQ4930" s="51"/>
      <c r="BR4930" s="51"/>
      <c r="BS4930" s="51"/>
      <c r="BT4930" s="51"/>
      <c r="BU4930" s="51"/>
      <c r="BV4930" s="51"/>
      <c r="BW4930" s="51"/>
      <c r="BX4930" s="51"/>
      <c r="BY4930" s="51"/>
    </row>
    <row r="4931" spans="1:77" x14ac:dyDescent="0.25">
      <c r="A4931" s="49" t="s">
        <v>958</v>
      </c>
      <c r="B4931" s="50">
        <v>42395</v>
      </c>
      <c r="C4931" s="51" t="s">
        <v>956</v>
      </c>
      <c r="D4931" s="51"/>
      <c r="E4931" s="51">
        <v>461.25046874999998</v>
      </c>
      <c r="F4931" s="51">
        <v>0.20274687499999999</v>
      </c>
      <c r="G4931" s="51">
        <v>0.24625625000000001</v>
      </c>
      <c r="H4931" s="51">
        <v>0.25293750000000004</v>
      </c>
      <c r="I4931" s="51">
        <v>0.2282875</v>
      </c>
      <c r="J4931" s="51">
        <v>0.26437500000000003</v>
      </c>
      <c r="K4931" s="51">
        <v>0.34482499999999999</v>
      </c>
      <c r="L4931" s="51">
        <v>0.22257500000000002</v>
      </c>
      <c r="M4931" s="51"/>
      <c r="N4931" s="51"/>
      <c r="O4931" s="51"/>
      <c r="P4931" s="51"/>
      <c r="Q4931" s="51"/>
      <c r="R4931" s="51"/>
      <c r="S4931" s="51"/>
      <c r="T4931" s="51"/>
      <c r="U4931" s="51"/>
      <c r="V4931" s="51"/>
      <c r="W4931" s="51"/>
      <c r="X4931" s="51"/>
      <c r="Y4931" s="51"/>
      <c r="Z4931" s="51"/>
      <c r="AA4931" s="51"/>
      <c r="AB4931" s="51"/>
      <c r="AC4931" s="51"/>
      <c r="AD4931" s="51"/>
      <c r="AE4931" s="51"/>
      <c r="AF4931" s="51"/>
      <c r="AG4931" s="51"/>
      <c r="AH4931" s="51"/>
      <c r="AI4931" s="51"/>
      <c r="AJ4931" s="51"/>
      <c r="AK4931" s="51"/>
      <c r="AL4931" s="51"/>
      <c r="AM4931" s="51"/>
      <c r="AN4931" s="51"/>
      <c r="AO4931" s="51"/>
      <c r="AP4931" s="51"/>
      <c r="AQ4931" s="51"/>
      <c r="AR4931" s="51"/>
      <c r="AS4931" s="51"/>
      <c r="AT4931" s="51"/>
      <c r="AU4931" s="51"/>
      <c r="AV4931" s="51"/>
      <c r="AW4931" s="51"/>
      <c r="AX4931" s="51"/>
      <c r="AY4931" s="51"/>
      <c r="AZ4931" s="51"/>
      <c r="BA4931" s="51"/>
      <c r="BB4931" s="51"/>
      <c r="BC4931" s="51"/>
      <c r="BD4931" s="51"/>
      <c r="BE4931" s="51"/>
      <c r="BF4931" s="51"/>
      <c r="BG4931" s="51"/>
      <c r="BH4931" s="51"/>
      <c r="BI4931" s="51"/>
      <c r="BJ4931" s="51"/>
      <c r="BK4931" s="51"/>
      <c r="BL4931" s="51"/>
      <c r="BM4931" s="51"/>
      <c r="BN4931" s="51"/>
      <c r="BO4931" s="51"/>
      <c r="BP4931" s="51"/>
      <c r="BQ4931" s="51"/>
      <c r="BR4931" s="51"/>
      <c r="BS4931" s="51"/>
      <c r="BT4931" s="51"/>
      <c r="BU4931" s="51"/>
      <c r="BV4931" s="51"/>
      <c r="BW4931" s="51"/>
      <c r="BX4931" s="51"/>
      <c r="BY4931" s="51"/>
    </row>
    <row r="4932" spans="1:77" x14ac:dyDescent="0.25">
      <c r="A4932" s="49" t="s">
        <v>958</v>
      </c>
      <c r="B4932" s="50">
        <v>42396</v>
      </c>
      <c r="C4932" s="51" t="s">
        <v>956</v>
      </c>
      <c r="D4932" s="51"/>
      <c r="E4932" s="51">
        <v>460.22531250000003</v>
      </c>
      <c r="F4932" s="51">
        <v>0.19979375000000002</v>
      </c>
      <c r="G4932" s="51">
        <v>0.24428750000000002</v>
      </c>
      <c r="H4932" s="51">
        <v>0.25188125</v>
      </c>
      <c r="I4932" s="51">
        <v>0.22848124999999997</v>
      </c>
      <c r="J4932" s="51">
        <v>0.26447500000000002</v>
      </c>
      <c r="K4932" s="51">
        <v>0.34472500000000006</v>
      </c>
      <c r="L4932" s="51">
        <v>0.22248125000000002</v>
      </c>
      <c r="M4932" s="51"/>
      <c r="N4932" s="51"/>
      <c r="O4932" s="51"/>
      <c r="P4932" s="51">
        <v>2.95</v>
      </c>
      <c r="Q4932" s="51"/>
      <c r="R4932" s="51"/>
      <c r="S4932" s="51"/>
      <c r="T4932" s="51"/>
      <c r="U4932" s="51"/>
      <c r="V4932" s="51"/>
      <c r="W4932" s="51"/>
      <c r="X4932" s="51"/>
      <c r="Y4932" s="51"/>
      <c r="Z4932" s="51"/>
      <c r="AA4932" s="51"/>
      <c r="AB4932" s="51">
        <v>8.75</v>
      </c>
      <c r="AC4932" s="51"/>
      <c r="AD4932" s="51"/>
      <c r="AE4932" s="51"/>
      <c r="AF4932" s="51"/>
      <c r="AG4932" s="51"/>
      <c r="AH4932" s="51">
        <v>8.15</v>
      </c>
      <c r="AI4932" s="51">
        <v>8.75</v>
      </c>
      <c r="AJ4932" s="51"/>
      <c r="AK4932" s="51"/>
      <c r="AL4932" s="51"/>
      <c r="AM4932" s="51"/>
      <c r="AN4932" s="51"/>
      <c r="AO4932" s="51"/>
      <c r="AP4932" s="51"/>
      <c r="AQ4932" s="51"/>
      <c r="AR4932" s="51"/>
      <c r="AS4932" s="51"/>
      <c r="AT4932" s="51"/>
      <c r="AU4932" s="51"/>
      <c r="AV4932" s="51"/>
      <c r="AW4932" s="51"/>
      <c r="AX4932" s="51"/>
      <c r="AY4932" s="51"/>
      <c r="AZ4932" s="51"/>
      <c r="BA4932" s="51"/>
      <c r="BB4932" s="51"/>
      <c r="BC4932" s="51"/>
      <c r="BD4932" s="51"/>
      <c r="BE4932" s="51"/>
      <c r="BF4932" s="51"/>
      <c r="BG4932" s="51"/>
      <c r="BH4932" s="51"/>
      <c r="BI4932" s="51"/>
      <c r="BJ4932" s="51"/>
      <c r="BK4932" s="51"/>
      <c r="BL4932" s="51"/>
      <c r="BM4932" s="51"/>
      <c r="BN4932" s="51"/>
      <c r="BO4932" s="51"/>
      <c r="BP4932" s="51"/>
      <c r="BQ4932" s="51"/>
      <c r="BR4932" s="51"/>
      <c r="BS4932" s="51"/>
      <c r="BT4932" s="51"/>
      <c r="BU4932" s="51"/>
      <c r="BV4932" s="51"/>
      <c r="BW4932" s="51"/>
      <c r="BX4932" s="51"/>
      <c r="BY4932" s="51"/>
    </row>
    <row r="4933" spans="1:77" x14ac:dyDescent="0.25">
      <c r="A4933" s="49" t="s">
        <v>958</v>
      </c>
      <c r="B4933" s="50">
        <v>42397</v>
      </c>
      <c r="C4933" s="51" t="s">
        <v>956</v>
      </c>
      <c r="D4933" s="51"/>
      <c r="E4933" s="51">
        <v>458.33765625000001</v>
      </c>
      <c r="F4933" s="51">
        <v>0.19436562499999999</v>
      </c>
      <c r="G4933" s="51">
        <v>0.24161874999999999</v>
      </c>
      <c r="H4933" s="51">
        <v>0.25035625</v>
      </c>
      <c r="I4933" s="51">
        <v>0.22817499999999999</v>
      </c>
      <c r="J4933" s="51">
        <v>0.26426250000000001</v>
      </c>
      <c r="K4933" s="51">
        <v>0.34468125000000005</v>
      </c>
      <c r="L4933" s="51">
        <v>0.22232499999999999</v>
      </c>
      <c r="M4933" s="51"/>
      <c r="N4933" s="51"/>
      <c r="O4933" s="51"/>
      <c r="P4933" s="51"/>
      <c r="Q4933" s="51"/>
      <c r="R4933" s="51"/>
      <c r="S4933" s="51"/>
      <c r="T4933" s="51"/>
      <c r="U4933" s="51"/>
      <c r="V4933" s="51"/>
      <c r="W4933" s="51"/>
      <c r="X4933" s="51"/>
      <c r="Y4933" s="51"/>
      <c r="Z4933" s="51"/>
      <c r="AA4933" s="51"/>
      <c r="AB4933" s="51"/>
      <c r="AC4933" s="51"/>
      <c r="AD4933" s="51"/>
      <c r="AE4933" s="51"/>
      <c r="AF4933" s="51"/>
      <c r="AG4933" s="51"/>
      <c r="AH4933" s="51"/>
      <c r="AI4933" s="51"/>
      <c r="AJ4933" s="51"/>
      <c r="AK4933" s="51"/>
      <c r="AL4933" s="51"/>
      <c r="AM4933" s="51"/>
      <c r="AN4933" s="51"/>
      <c r="AO4933" s="51"/>
      <c r="AP4933" s="51"/>
      <c r="AQ4933" s="51"/>
      <c r="AR4933" s="51"/>
      <c r="AS4933" s="51"/>
      <c r="AT4933" s="51"/>
      <c r="AU4933" s="51"/>
      <c r="AV4933" s="51"/>
      <c r="AW4933" s="51"/>
      <c r="AX4933" s="51"/>
      <c r="AY4933" s="51"/>
      <c r="AZ4933" s="51"/>
      <c r="BA4933" s="51"/>
      <c r="BB4933" s="51"/>
      <c r="BC4933" s="51"/>
      <c r="BD4933" s="51"/>
      <c r="BE4933" s="51"/>
      <c r="BF4933" s="51"/>
      <c r="BG4933" s="51"/>
      <c r="BH4933" s="51"/>
      <c r="BI4933" s="51"/>
      <c r="BJ4933" s="51"/>
      <c r="BK4933" s="51"/>
      <c r="BL4933" s="51"/>
      <c r="BM4933" s="51"/>
      <c r="BN4933" s="51"/>
      <c r="BO4933" s="51"/>
      <c r="BP4933" s="51"/>
      <c r="BQ4933" s="51"/>
      <c r="BR4933" s="51"/>
      <c r="BS4933" s="51"/>
      <c r="BT4933" s="51"/>
      <c r="BU4933" s="51"/>
      <c r="BV4933" s="51"/>
      <c r="BW4933" s="51"/>
      <c r="BX4933" s="51"/>
      <c r="BY4933" s="51"/>
    </row>
    <row r="4934" spans="1:77" x14ac:dyDescent="0.25">
      <c r="A4934" s="49" t="s">
        <v>958</v>
      </c>
      <c r="B4934" s="50">
        <v>42398</v>
      </c>
      <c r="C4934" s="51" t="s">
        <v>956</v>
      </c>
      <c r="D4934" s="51"/>
      <c r="E4934" s="51">
        <v>455.87109375</v>
      </c>
      <c r="F4934" s="51">
        <v>0.18660312500000001</v>
      </c>
      <c r="G4934" s="51">
        <v>0.23827499999999999</v>
      </c>
      <c r="H4934" s="51">
        <v>0.24869999999999998</v>
      </c>
      <c r="I4934" s="51">
        <v>0.22761249999999997</v>
      </c>
      <c r="J4934" s="51">
        <v>0.26398125</v>
      </c>
      <c r="K4934" s="51">
        <v>0.34461250000000004</v>
      </c>
      <c r="L4934" s="51">
        <v>0.22222500000000001</v>
      </c>
      <c r="M4934" s="51"/>
      <c r="N4934" s="51"/>
      <c r="O4934" s="51"/>
      <c r="P4934" s="51"/>
      <c r="Q4934" s="51"/>
      <c r="R4934" s="51"/>
      <c r="S4934" s="51"/>
      <c r="T4934" s="51"/>
      <c r="U4934" s="51"/>
      <c r="V4934" s="51"/>
      <c r="W4934" s="51"/>
      <c r="X4934" s="51"/>
      <c r="Y4934" s="51"/>
      <c r="Z4934" s="51"/>
      <c r="AA4934" s="51"/>
      <c r="AB4934" s="51"/>
      <c r="AC4934" s="51"/>
      <c r="AD4934" s="51">
        <v>0.23844614275067622</v>
      </c>
      <c r="AE4934" s="51"/>
      <c r="AF4934" s="51"/>
      <c r="AG4934" s="51"/>
      <c r="AH4934" s="51"/>
      <c r="AI4934" s="51"/>
      <c r="AJ4934" s="51"/>
      <c r="AK4934" s="51"/>
      <c r="AL4934" s="51"/>
      <c r="AM4934" s="51"/>
      <c r="AN4934" s="51"/>
      <c r="AO4934" s="51"/>
      <c r="AP4934" s="51"/>
      <c r="AQ4934" s="51"/>
      <c r="AR4934" s="51"/>
      <c r="AS4934" s="51"/>
      <c r="AT4934" s="51"/>
      <c r="AU4934" s="51"/>
      <c r="AV4934" s="51"/>
      <c r="AW4934" s="51"/>
      <c r="AX4934" s="51"/>
      <c r="AY4934" s="51"/>
      <c r="AZ4934" s="51"/>
      <c r="BA4934" s="51"/>
      <c r="BB4934" s="51"/>
      <c r="BC4934" s="51"/>
      <c r="BD4934" s="51"/>
      <c r="BE4934" s="51"/>
      <c r="BF4934" s="51"/>
      <c r="BG4934" s="51"/>
      <c r="BH4934" s="51"/>
      <c r="BI4934" s="51"/>
      <c r="BJ4934" s="51"/>
      <c r="BK4934" s="51"/>
      <c r="BL4934" s="51"/>
      <c r="BM4934" s="51"/>
      <c r="BN4934" s="51"/>
      <c r="BO4934" s="51"/>
      <c r="BP4934" s="51"/>
      <c r="BQ4934" s="51"/>
      <c r="BR4934" s="51"/>
      <c r="BS4934" s="51"/>
      <c r="BT4934" s="51"/>
      <c r="BU4934" s="51"/>
      <c r="BV4934" s="51"/>
      <c r="BW4934" s="51"/>
      <c r="BX4934" s="51"/>
      <c r="BY4934" s="51"/>
    </row>
    <row r="4935" spans="1:77" x14ac:dyDescent="0.25">
      <c r="A4935" s="49" t="s">
        <v>958</v>
      </c>
      <c r="B4935" s="50">
        <v>42399</v>
      </c>
      <c r="C4935" s="51" t="s">
        <v>956</v>
      </c>
      <c r="D4935" s="51"/>
      <c r="E4935" s="51">
        <v>453.77015625000001</v>
      </c>
      <c r="F4935" s="51">
        <v>0.18027812500000001</v>
      </c>
      <c r="G4935" s="51">
        <v>0.23490625000000001</v>
      </c>
      <c r="H4935" s="51">
        <v>0.24728124999999995</v>
      </c>
      <c r="I4935" s="51">
        <v>0.22728124999999999</v>
      </c>
      <c r="J4935" s="51">
        <v>0.26376875</v>
      </c>
      <c r="K4935" s="51">
        <v>0.34457500000000002</v>
      </c>
      <c r="L4935" s="51">
        <v>0.22206875000000001</v>
      </c>
      <c r="M4935" s="51"/>
      <c r="N4935" s="51"/>
      <c r="O4935" s="51"/>
      <c r="P4935" s="51"/>
      <c r="Q4935" s="51"/>
      <c r="R4935" s="51"/>
      <c r="S4935" s="51"/>
      <c r="T4935" s="51"/>
      <c r="U4935" s="51"/>
      <c r="V4935" s="51"/>
      <c r="W4935" s="51"/>
      <c r="X4935" s="51"/>
      <c r="Y4935" s="51"/>
      <c r="Z4935" s="51"/>
      <c r="AA4935" s="51"/>
      <c r="AB4935" s="51"/>
      <c r="AC4935" s="51"/>
      <c r="AD4935" s="51"/>
      <c r="AE4935" s="51"/>
      <c r="AF4935" s="51"/>
      <c r="AG4935" s="51"/>
      <c r="AH4935" s="51"/>
      <c r="AI4935" s="51"/>
      <c r="AJ4935" s="51"/>
      <c r="AK4935" s="51"/>
      <c r="AL4935" s="51"/>
      <c r="AM4935" s="51"/>
      <c r="AN4935" s="51"/>
      <c r="AO4935" s="51"/>
      <c r="AP4935" s="51"/>
      <c r="AQ4935" s="51"/>
      <c r="AR4935" s="51"/>
      <c r="AS4935" s="51"/>
      <c r="AT4935" s="51"/>
      <c r="AU4935" s="51"/>
      <c r="AV4935" s="51"/>
      <c r="AW4935" s="51"/>
      <c r="AX4935" s="51"/>
      <c r="AY4935" s="51"/>
      <c r="AZ4935" s="51"/>
      <c r="BA4935" s="51"/>
      <c r="BB4935" s="51"/>
      <c r="BC4935" s="51"/>
      <c r="BD4935" s="51"/>
      <c r="BE4935" s="51"/>
      <c r="BF4935" s="51"/>
      <c r="BG4935" s="51"/>
      <c r="BH4935" s="51"/>
      <c r="BI4935" s="51"/>
      <c r="BJ4935" s="51"/>
      <c r="BK4935" s="51"/>
      <c r="BL4935" s="51"/>
      <c r="BM4935" s="51"/>
      <c r="BN4935" s="51"/>
      <c r="BO4935" s="51"/>
      <c r="BP4935" s="51"/>
      <c r="BQ4935" s="51"/>
      <c r="BR4935" s="51"/>
      <c r="BS4935" s="51"/>
      <c r="BT4935" s="51"/>
      <c r="BU4935" s="51"/>
      <c r="BV4935" s="51"/>
      <c r="BW4935" s="51"/>
      <c r="BX4935" s="51"/>
      <c r="BY4935" s="51"/>
    </row>
    <row r="4936" spans="1:77" x14ac:dyDescent="0.25">
      <c r="A4936" s="49" t="s">
        <v>958</v>
      </c>
      <c r="B4936" s="50">
        <v>42400</v>
      </c>
      <c r="C4936" s="51" t="s">
        <v>956</v>
      </c>
      <c r="D4936" s="51"/>
      <c r="E4936" s="51">
        <v>451.36546875000005</v>
      </c>
      <c r="F4936" s="51">
        <v>0.17375312499999998</v>
      </c>
      <c r="G4936" s="51">
        <v>0.23135</v>
      </c>
      <c r="H4936" s="51">
        <v>0.24556875</v>
      </c>
      <c r="I4936" s="51">
        <v>0.22668749999999999</v>
      </c>
      <c r="J4936" s="51">
        <v>0.26351249999999998</v>
      </c>
      <c r="K4936" s="51">
        <v>0.34438750000000001</v>
      </c>
      <c r="L4936" s="51">
        <v>0.22184375000000001</v>
      </c>
      <c r="M4936" s="51"/>
      <c r="N4936" s="51"/>
      <c r="O4936" s="51"/>
      <c r="P4936" s="51"/>
      <c r="Q4936" s="51"/>
      <c r="R4936" s="51"/>
      <c r="S4936" s="51"/>
      <c r="T4936" s="51"/>
      <c r="U4936" s="51"/>
      <c r="V4936" s="51"/>
      <c r="W4936" s="51"/>
      <c r="X4936" s="51"/>
      <c r="Y4936" s="51"/>
      <c r="Z4936" s="51"/>
      <c r="AA4936" s="51"/>
      <c r="AB4936" s="51"/>
      <c r="AC4936" s="51"/>
      <c r="AD4936" s="51"/>
      <c r="AE4936" s="51"/>
      <c r="AF4936" s="51"/>
      <c r="AG4936" s="51"/>
      <c r="AH4936" s="51"/>
      <c r="AI4936" s="51"/>
      <c r="AJ4936" s="51"/>
      <c r="AK4936" s="51"/>
      <c r="AL4936" s="51"/>
      <c r="AM4936" s="51"/>
      <c r="AN4936" s="51"/>
      <c r="AO4936" s="51"/>
      <c r="AP4936" s="51"/>
      <c r="AQ4936" s="51"/>
      <c r="AR4936" s="51"/>
      <c r="AS4936" s="51"/>
      <c r="AT4936" s="51"/>
      <c r="AU4936" s="51"/>
      <c r="AV4936" s="51"/>
      <c r="AW4936" s="51"/>
      <c r="AX4936" s="51"/>
      <c r="AY4936" s="51"/>
      <c r="AZ4936" s="51"/>
      <c r="BA4936" s="51"/>
      <c r="BB4936" s="51"/>
      <c r="BC4936" s="51"/>
      <c r="BD4936" s="51"/>
      <c r="BE4936" s="51"/>
      <c r="BF4936" s="51"/>
      <c r="BG4936" s="51"/>
      <c r="BH4936" s="51"/>
      <c r="BI4936" s="51"/>
      <c r="BJ4936" s="51"/>
      <c r="BK4936" s="51"/>
      <c r="BL4936" s="51"/>
      <c r="BM4936" s="51"/>
      <c r="BN4936" s="51"/>
      <c r="BO4936" s="51"/>
      <c r="BP4936" s="51"/>
      <c r="BQ4936" s="51"/>
      <c r="BR4936" s="51"/>
      <c r="BS4936" s="51"/>
      <c r="BT4936" s="51"/>
      <c r="BU4936" s="51"/>
      <c r="BV4936" s="51"/>
      <c r="BW4936" s="51"/>
      <c r="BX4936" s="51"/>
      <c r="BY4936" s="51"/>
    </row>
    <row r="4937" spans="1:77" x14ac:dyDescent="0.25">
      <c r="A4937" s="49" t="s">
        <v>958</v>
      </c>
      <c r="B4937" s="50">
        <v>42401</v>
      </c>
      <c r="C4937" s="51" t="s">
        <v>956</v>
      </c>
      <c r="D4937" s="51"/>
      <c r="E4937" s="51">
        <v>449.23265624999999</v>
      </c>
      <c r="F4937" s="51">
        <v>0.167659375</v>
      </c>
      <c r="G4937" s="51">
        <v>0.2278625</v>
      </c>
      <c r="H4937" s="51">
        <v>0.24407499999999999</v>
      </c>
      <c r="I4937" s="51">
        <v>0.22630624999999999</v>
      </c>
      <c r="J4937" s="51">
        <v>0.26322499999999999</v>
      </c>
      <c r="K4937" s="51">
        <v>0.34435000000000004</v>
      </c>
      <c r="L4937" s="51">
        <v>0.22172500000000001</v>
      </c>
      <c r="M4937" s="51"/>
      <c r="N4937" s="51"/>
      <c r="O4937" s="51"/>
      <c r="P4937" s="51"/>
      <c r="Q4937" s="51"/>
      <c r="R4937" s="51"/>
      <c r="S4937" s="51"/>
      <c r="T4937" s="51"/>
      <c r="U4937" s="51"/>
      <c r="V4937" s="51"/>
      <c r="W4937" s="51"/>
      <c r="X4937" s="51"/>
      <c r="Y4937" s="51"/>
      <c r="Z4937" s="51"/>
      <c r="AA4937" s="51"/>
      <c r="AB4937" s="51"/>
      <c r="AC4937" s="51">
        <v>0.76735409398982368</v>
      </c>
      <c r="AD4937" s="51">
        <v>0.13159843898029566</v>
      </c>
      <c r="AE4937" s="51"/>
      <c r="AF4937" s="51"/>
      <c r="AG4937" s="51"/>
      <c r="AH4937" s="51"/>
      <c r="AI4937" s="51"/>
      <c r="AJ4937" s="51"/>
      <c r="AK4937" s="51"/>
      <c r="AL4937" s="51"/>
      <c r="AM4937" s="51"/>
      <c r="AN4937" s="51"/>
      <c r="AO4937" s="51"/>
      <c r="AP4937" s="51"/>
      <c r="AQ4937" s="51"/>
      <c r="AR4937" s="51"/>
      <c r="AS4937" s="51"/>
      <c r="AT4937" s="51"/>
      <c r="AU4937" s="51"/>
      <c r="AV4937" s="51"/>
      <c r="AW4937" s="51"/>
      <c r="AX4937" s="51"/>
      <c r="AY4937" s="51"/>
      <c r="AZ4937" s="51"/>
      <c r="BA4937" s="51"/>
      <c r="BB4937" s="51"/>
      <c r="BC4937" s="51"/>
      <c r="BD4937" s="51"/>
      <c r="BE4937" s="51"/>
      <c r="BF4937" s="51"/>
      <c r="BG4937" s="51"/>
      <c r="BH4937" s="51"/>
      <c r="BI4937" s="51"/>
      <c r="BJ4937" s="51"/>
      <c r="BK4937" s="51"/>
      <c r="BL4937" s="51"/>
      <c r="BM4937" s="51"/>
      <c r="BN4937" s="51"/>
      <c r="BO4937" s="51"/>
      <c r="BP4937" s="51"/>
      <c r="BQ4937" s="51"/>
      <c r="BR4937" s="51"/>
      <c r="BS4937" s="51"/>
      <c r="BT4937" s="51"/>
      <c r="BU4937" s="51"/>
      <c r="BV4937" s="51"/>
      <c r="BW4937" s="51"/>
      <c r="BX4937" s="51"/>
      <c r="BY4937" s="51"/>
    </row>
    <row r="4938" spans="1:77" x14ac:dyDescent="0.25">
      <c r="A4938" s="49" t="s">
        <v>958</v>
      </c>
      <c r="B4938" s="50">
        <v>42402</v>
      </c>
      <c r="C4938" s="51" t="s">
        <v>956</v>
      </c>
      <c r="D4938" s="51"/>
      <c r="E4938" s="51">
        <v>447.06328125000005</v>
      </c>
      <c r="F4938" s="51">
        <v>0.16143437499999999</v>
      </c>
      <c r="G4938" s="51">
        <v>0.22447500000000001</v>
      </c>
      <c r="H4938" s="51">
        <v>0.24286249999999998</v>
      </c>
      <c r="I4938" s="51">
        <v>0.2258</v>
      </c>
      <c r="J4938" s="51">
        <v>0.26295000000000002</v>
      </c>
      <c r="K4938" s="51">
        <v>0.34415000000000001</v>
      </c>
      <c r="L4938" s="51">
        <v>0.22149375000000002</v>
      </c>
      <c r="M4938" s="51"/>
      <c r="N4938" s="51"/>
      <c r="O4938" s="51"/>
      <c r="P4938" s="51"/>
      <c r="Q4938" s="51"/>
      <c r="R4938" s="51"/>
      <c r="S4938" s="51"/>
      <c r="T4938" s="51"/>
      <c r="U4938" s="51"/>
      <c r="V4938" s="51"/>
      <c r="W4938" s="51"/>
      <c r="X4938" s="51"/>
      <c r="Y4938" s="51"/>
      <c r="Z4938" s="51"/>
      <c r="AA4938" s="51"/>
      <c r="AB4938" s="51"/>
      <c r="AC4938" s="51"/>
      <c r="AD4938" s="51"/>
      <c r="AE4938" s="51"/>
      <c r="AF4938" s="51"/>
      <c r="AG4938" s="51"/>
      <c r="AH4938" s="51"/>
      <c r="AI4938" s="51"/>
      <c r="AJ4938" s="51"/>
      <c r="AK4938" s="51"/>
      <c r="AL4938" s="51"/>
      <c r="AM4938" s="51"/>
      <c r="AN4938" s="51"/>
      <c r="AO4938" s="51"/>
      <c r="AP4938" s="51"/>
      <c r="AQ4938" s="51"/>
      <c r="AR4938" s="51"/>
      <c r="AS4938" s="51"/>
      <c r="AT4938" s="51"/>
      <c r="AU4938" s="51"/>
      <c r="AV4938" s="51"/>
      <c r="AW4938" s="51"/>
      <c r="AX4938" s="51"/>
      <c r="AY4938" s="51"/>
      <c r="AZ4938" s="51"/>
      <c r="BA4938" s="51"/>
      <c r="BB4938" s="51"/>
      <c r="BC4938" s="51"/>
      <c r="BD4938" s="51"/>
      <c r="BE4938" s="51"/>
      <c r="BF4938" s="51"/>
      <c r="BG4938" s="51"/>
      <c r="BH4938" s="51"/>
      <c r="BI4938" s="51"/>
      <c r="BJ4938" s="51"/>
      <c r="BK4938" s="51"/>
      <c r="BL4938" s="51"/>
      <c r="BM4938" s="51"/>
      <c r="BN4938" s="51"/>
      <c r="BO4938" s="51"/>
      <c r="BP4938" s="51"/>
      <c r="BQ4938" s="51"/>
      <c r="BR4938" s="51"/>
      <c r="BS4938" s="51"/>
      <c r="BT4938" s="51"/>
      <c r="BU4938" s="51"/>
      <c r="BV4938" s="51"/>
      <c r="BW4938" s="51"/>
      <c r="BX4938" s="51"/>
      <c r="BY4938" s="51"/>
    </row>
    <row r="4939" spans="1:77" x14ac:dyDescent="0.25">
      <c r="A4939" s="49" t="s">
        <v>958</v>
      </c>
      <c r="B4939" s="50">
        <v>42403</v>
      </c>
      <c r="C4939" s="51" t="s">
        <v>956</v>
      </c>
      <c r="D4939" s="51"/>
      <c r="E4939" s="51">
        <v>445.69078124999999</v>
      </c>
      <c r="F4939" s="51">
        <v>0.15707812500000001</v>
      </c>
      <c r="G4939" s="51">
        <v>0.22138125</v>
      </c>
      <c r="H4939" s="51">
        <v>0.24227500000000002</v>
      </c>
      <c r="I4939" s="51">
        <v>0.22570625</v>
      </c>
      <c r="J4939" s="51">
        <v>0.26295625</v>
      </c>
      <c r="K4939" s="51">
        <v>0.34403125000000001</v>
      </c>
      <c r="L4939" s="51">
        <v>0.22143750000000001</v>
      </c>
      <c r="M4939" s="51"/>
      <c r="N4939" s="51"/>
      <c r="O4939" s="51"/>
      <c r="P4939" s="51"/>
      <c r="Q4939" s="51"/>
      <c r="R4939" s="51"/>
      <c r="S4939" s="51"/>
      <c r="T4939" s="51"/>
      <c r="U4939" s="51"/>
      <c r="V4939" s="51"/>
      <c r="W4939" s="51"/>
      <c r="X4939" s="51"/>
      <c r="Y4939" s="51"/>
      <c r="Z4939" s="51"/>
      <c r="AA4939" s="51"/>
      <c r="AB4939" s="51">
        <v>8.75</v>
      </c>
      <c r="AC4939" s="51"/>
      <c r="AD4939" s="51"/>
      <c r="AE4939" s="51"/>
      <c r="AF4939" s="51"/>
      <c r="AG4939" s="51"/>
      <c r="AH4939" s="51">
        <v>8.65</v>
      </c>
      <c r="AI4939" s="51">
        <v>8.75</v>
      </c>
      <c r="AJ4939" s="51"/>
      <c r="AK4939" s="51"/>
      <c r="AL4939" s="51"/>
      <c r="AM4939" s="51"/>
      <c r="AN4939" s="51"/>
      <c r="AO4939" s="51"/>
      <c r="AP4939" s="51"/>
      <c r="AQ4939" s="51"/>
      <c r="AR4939" s="51"/>
      <c r="AS4939" s="51"/>
      <c r="AT4939" s="51"/>
      <c r="AU4939" s="51"/>
      <c r="AV4939" s="51"/>
      <c r="AW4939" s="51"/>
      <c r="AX4939" s="51"/>
      <c r="AY4939" s="51"/>
      <c r="AZ4939" s="51"/>
      <c r="BA4939" s="51"/>
      <c r="BB4939" s="51"/>
      <c r="BC4939" s="51"/>
      <c r="BD4939" s="51"/>
      <c r="BE4939" s="51"/>
      <c r="BF4939" s="51"/>
      <c r="BG4939" s="51"/>
      <c r="BH4939" s="51"/>
      <c r="BI4939" s="51"/>
      <c r="BJ4939" s="51"/>
      <c r="BK4939" s="51"/>
      <c r="BL4939" s="51"/>
      <c r="BM4939" s="51"/>
      <c r="BN4939" s="51"/>
      <c r="BO4939" s="51"/>
      <c r="BP4939" s="51"/>
      <c r="BQ4939" s="51"/>
      <c r="BR4939" s="51"/>
      <c r="BS4939" s="51"/>
      <c r="BT4939" s="51"/>
      <c r="BU4939" s="51"/>
      <c r="BV4939" s="51"/>
      <c r="BW4939" s="51"/>
      <c r="BX4939" s="51"/>
      <c r="BY4939" s="51"/>
    </row>
    <row r="4940" spans="1:77" x14ac:dyDescent="0.25">
      <c r="A4940" s="49" t="s">
        <v>958</v>
      </c>
      <c r="B4940" s="50">
        <v>42404</v>
      </c>
      <c r="C4940" s="51" t="s">
        <v>956</v>
      </c>
      <c r="D4940" s="51"/>
      <c r="E4940" s="51">
        <v>443.31984374999996</v>
      </c>
      <c r="F4940" s="51">
        <v>0.151165625</v>
      </c>
      <c r="G4940" s="51">
        <v>0.21737500000000001</v>
      </c>
      <c r="H4940" s="51">
        <v>0.24053750000000002</v>
      </c>
      <c r="I4940" s="51">
        <v>0.22514374999999998</v>
      </c>
      <c r="J4940" s="51">
        <v>0.26271875</v>
      </c>
      <c r="K4940" s="51">
        <v>0.34392500000000004</v>
      </c>
      <c r="L4940" s="51">
        <v>0.22113749999999999</v>
      </c>
      <c r="M4940" s="51"/>
      <c r="N4940" s="51"/>
      <c r="O4940" s="51"/>
      <c r="P4940" s="51"/>
      <c r="Q4940" s="51"/>
      <c r="R4940" s="51"/>
      <c r="S4940" s="51"/>
      <c r="T4940" s="51"/>
      <c r="U4940" s="51"/>
      <c r="V4940" s="51"/>
      <c r="W4940" s="51"/>
      <c r="X4940" s="51"/>
      <c r="Y4940" s="51"/>
      <c r="Z4940" s="51"/>
      <c r="AA4940" s="51"/>
      <c r="AB4940" s="51"/>
      <c r="AC4940" s="51"/>
      <c r="AD4940" s="51"/>
      <c r="AE4940" s="51"/>
      <c r="AF4940" s="51"/>
      <c r="AG4940" s="51"/>
      <c r="AH4940" s="51"/>
      <c r="AI4940" s="51"/>
      <c r="AJ4940" s="51"/>
      <c r="AK4940" s="51"/>
      <c r="AL4940" s="51"/>
      <c r="AM4940" s="51"/>
      <c r="AN4940" s="51"/>
      <c r="AO4940" s="51"/>
      <c r="AP4940" s="51"/>
      <c r="AQ4940" s="51"/>
      <c r="AR4940" s="51"/>
      <c r="AS4940" s="51"/>
      <c r="AT4940" s="51"/>
      <c r="AU4940" s="51"/>
      <c r="AV4940" s="51"/>
      <c r="AW4940" s="51"/>
      <c r="AX4940" s="51"/>
      <c r="AY4940" s="51"/>
      <c r="AZ4940" s="51"/>
      <c r="BA4940" s="51"/>
      <c r="BB4940" s="51"/>
      <c r="BC4940" s="51"/>
      <c r="BD4940" s="51"/>
      <c r="BE4940" s="51"/>
      <c r="BF4940" s="51"/>
      <c r="BG4940" s="51"/>
      <c r="BH4940" s="51"/>
      <c r="BI4940" s="51"/>
      <c r="BJ4940" s="51"/>
      <c r="BK4940" s="51"/>
      <c r="BL4940" s="51"/>
      <c r="BM4940" s="51"/>
      <c r="BN4940" s="51"/>
      <c r="BO4940" s="51"/>
      <c r="BP4940" s="51"/>
      <c r="BQ4940" s="51"/>
      <c r="BR4940" s="51"/>
      <c r="BS4940" s="51"/>
      <c r="BT4940" s="51"/>
      <c r="BU4940" s="51"/>
      <c r="BV4940" s="51"/>
      <c r="BW4940" s="51"/>
      <c r="BX4940" s="51"/>
      <c r="BY4940" s="51"/>
    </row>
    <row r="4941" spans="1:77" x14ac:dyDescent="0.25">
      <c r="A4941" s="49" t="s">
        <v>958</v>
      </c>
      <c r="B4941" s="50">
        <v>42405</v>
      </c>
      <c r="C4941" s="51" t="s">
        <v>956</v>
      </c>
      <c r="D4941" s="51"/>
      <c r="E4941" s="51">
        <v>442.35515624999999</v>
      </c>
      <c r="F4941" s="51">
        <v>0.14817187500000001</v>
      </c>
      <c r="G4941" s="51">
        <v>0.21476250000000002</v>
      </c>
      <c r="H4941" s="51">
        <v>0.24020000000000002</v>
      </c>
      <c r="I4941" s="51">
        <v>0.22525625000000002</v>
      </c>
      <c r="J4941" s="51">
        <v>0.26268125000000003</v>
      </c>
      <c r="K4941" s="51">
        <v>0.34385625000000003</v>
      </c>
      <c r="L4941" s="51">
        <v>0.22105624999999998</v>
      </c>
      <c r="M4941" s="51"/>
      <c r="N4941" s="51"/>
      <c r="O4941" s="51"/>
      <c r="P4941" s="51"/>
      <c r="Q4941" s="51"/>
      <c r="R4941" s="51"/>
      <c r="S4941" s="51"/>
      <c r="T4941" s="51"/>
      <c r="U4941" s="51"/>
      <c r="V4941" s="51"/>
      <c r="W4941" s="51"/>
      <c r="X4941" s="51"/>
      <c r="Y4941" s="51"/>
      <c r="Z4941" s="51"/>
      <c r="AA4941" s="51"/>
      <c r="AB4941" s="51"/>
      <c r="AC4941" s="51"/>
      <c r="AD4941" s="51"/>
      <c r="AE4941" s="51"/>
      <c r="AF4941" s="51"/>
      <c r="AG4941" s="51"/>
      <c r="AH4941" s="51"/>
      <c r="AI4941" s="51"/>
      <c r="AJ4941" s="51"/>
      <c r="AK4941" s="51"/>
      <c r="AL4941" s="51"/>
      <c r="AM4941" s="51"/>
      <c r="AN4941" s="51"/>
      <c r="AO4941" s="51"/>
      <c r="AP4941" s="51"/>
      <c r="AQ4941" s="51"/>
      <c r="AR4941" s="51"/>
      <c r="AS4941" s="51"/>
      <c r="AT4941" s="51"/>
      <c r="AU4941" s="51"/>
      <c r="AV4941" s="51"/>
      <c r="AW4941" s="51"/>
      <c r="AX4941" s="51"/>
      <c r="AY4941" s="51"/>
      <c r="AZ4941" s="51"/>
      <c r="BA4941" s="51"/>
      <c r="BB4941" s="51"/>
      <c r="BC4941" s="51"/>
      <c r="BD4941" s="51"/>
      <c r="BE4941" s="51"/>
      <c r="BF4941" s="51"/>
      <c r="BG4941" s="51"/>
      <c r="BH4941" s="51"/>
      <c r="BI4941" s="51"/>
      <c r="BJ4941" s="51"/>
      <c r="BK4941" s="51"/>
      <c r="BL4941" s="51"/>
      <c r="BM4941" s="51"/>
      <c r="BN4941" s="51"/>
      <c r="BO4941" s="51"/>
      <c r="BP4941" s="51"/>
      <c r="BQ4941" s="51"/>
      <c r="BR4941" s="51"/>
      <c r="BS4941" s="51"/>
      <c r="BT4941" s="51"/>
      <c r="BU4941" s="51"/>
      <c r="BV4941" s="51"/>
      <c r="BW4941" s="51"/>
      <c r="BX4941" s="51"/>
      <c r="BY4941" s="51"/>
    </row>
    <row r="4942" spans="1:77" x14ac:dyDescent="0.25">
      <c r="A4942" s="49" t="s">
        <v>958</v>
      </c>
      <c r="B4942" s="50">
        <v>42406</v>
      </c>
      <c r="C4942" s="51" t="s">
        <v>956</v>
      </c>
      <c r="D4942" s="51"/>
      <c r="E4942" s="51">
        <v>441.21562499999999</v>
      </c>
      <c r="F4942" s="51">
        <v>0.14575624999999998</v>
      </c>
      <c r="G4942" s="51">
        <v>0.21208125</v>
      </c>
      <c r="H4942" s="51">
        <v>0.23907499999999998</v>
      </c>
      <c r="I4942" s="51">
        <v>0.22513749999999999</v>
      </c>
      <c r="J4942" s="51">
        <v>0.26272499999999999</v>
      </c>
      <c r="K4942" s="51">
        <v>0.34381875000000006</v>
      </c>
      <c r="L4942" s="51">
        <v>0.22104374999999998</v>
      </c>
      <c r="M4942" s="51"/>
      <c r="N4942" s="51"/>
      <c r="O4942" s="51"/>
      <c r="P4942" s="51"/>
      <c r="Q4942" s="51"/>
      <c r="R4942" s="51"/>
      <c r="S4942" s="51"/>
      <c r="T4942" s="51"/>
      <c r="U4942" s="51"/>
      <c r="V4942" s="51"/>
      <c r="W4942" s="51"/>
      <c r="X4942" s="51"/>
      <c r="Y4942" s="51"/>
      <c r="Z4942" s="51"/>
      <c r="AA4942" s="51"/>
      <c r="AB4942" s="51"/>
      <c r="AC4942" s="51"/>
      <c r="AD4942" s="51"/>
      <c r="AE4942" s="51"/>
      <c r="AF4942" s="51"/>
      <c r="AG4942" s="51"/>
      <c r="AH4942" s="51"/>
      <c r="AI4942" s="51"/>
      <c r="AJ4942" s="51"/>
      <c r="AK4942" s="51"/>
      <c r="AL4942" s="51"/>
      <c r="AM4942" s="51"/>
      <c r="AN4942" s="51"/>
      <c r="AO4942" s="51"/>
      <c r="AP4942" s="51"/>
      <c r="AQ4942" s="51"/>
      <c r="AR4942" s="51"/>
      <c r="AS4942" s="51"/>
      <c r="AT4942" s="51"/>
      <c r="AU4942" s="51"/>
      <c r="AV4942" s="51"/>
      <c r="AW4942" s="51"/>
      <c r="AX4942" s="51"/>
      <c r="AY4942" s="51"/>
      <c r="AZ4942" s="51"/>
      <c r="BA4942" s="51"/>
      <c r="BB4942" s="51"/>
      <c r="BC4942" s="51"/>
      <c r="BD4942" s="51"/>
      <c r="BE4942" s="51"/>
      <c r="BF4942" s="51"/>
      <c r="BG4942" s="51"/>
      <c r="BH4942" s="51"/>
      <c r="BI4942" s="51"/>
      <c r="BJ4942" s="51"/>
      <c r="BK4942" s="51"/>
      <c r="BL4942" s="51"/>
      <c r="BM4942" s="51"/>
      <c r="BN4942" s="51"/>
      <c r="BO4942" s="51"/>
      <c r="BP4942" s="51"/>
      <c r="BQ4942" s="51"/>
      <c r="BR4942" s="51"/>
      <c r="BS4942" s="51"/>
      <c r="BT4942" s="51"/>
      <c r="BU4942" s="51"/>
      <c r="BV4942" s="51"/>
      <c r="BW4942" s="51"/>
      <c r="BX4942" s="51"/>
      <c r="BY4942" s="51"/>
    </row>
    <row r="4943" spans="1:77" x14ac:dyDescent="0.25">
      <c r="A4943" s="49" t="s">
        <v>958</v>
      </c>
      <c r="B4943" s="50">
        <v>42407</v>
      </c>
      <c r="C4943" s="51" t="s">
        <v>956</v>
      </c>
      <c r="D4943" s="51"/>
      <c r="E4943" s="51">
        <v>440.05921875000001</v>
      </c>
      <c r="F4943" s="51">
        <v>0.143709375</v>
      </c>
      <c r="G4943" s="51">
        <v>0.20963124999999999</v>
      </c>
      <c r="H4943" s="51">
        <v>0.23806250000000001</v>
      </c>
      <c r="I4943" s="51">
        <v>0.22476874999999999</v>
      </c>
      <c r="J4943" s="51">
        <v>0.26270625000000003</v>
      </c>
      <c r="K4943" s="51">
        <v>0.34375624999999999</v>
      </c>
      <c r="L4943" s="51">
        <v>0.22090000000000001</v>
      </c>
      <c r="M4943" s="51"/>
      <c r="N4943" s="51"/>
      <c r="O4943" s="51"/>
      <c r="P4943" s="51"/>
      <c r="Q4943" s="51"/>
      <c r="R4943" s="51"/>
      <c r="S4943" s="51"/>
      <c r="T4943" s="51"/>
      <c r="U4943" s="51"/>
      <c r="V4943" s="51"/>
      <c r="W4943" s="51"/>
      <c r="X4943" s="51"/>
      <c r="Y4943" s="51"/>
      <c r="Z4943" s="51"/>
      <c r="AA4943" s="51"/>
      <c r="AB4943" s="51"/>
      <c r="AC4943" s="51"/>
      <c r="AD4943" s="51"/>
      <c r="AE4943" s="51"/>
      <c r="AF4943" s="51"/>
      <c r="AG4943" s="51"/>
      <c r="AH4943" s="51"/>
      <c r="AI4943" s="51"/>
      <c r="AJ4943" s="51"/>
      <c r="AK4943" s="51"/>
      <c r="AL4943" s="51"/>
      <c r="AM4943" s="51"/>
      <c r="AN4943" s="51"/>
      <c r="AO4943" s="51"/>
      <c r="AP4943" s="51"/>
      <c r="AQ4943" s="51"/>
      <c r="AR4943" s="51"/>
      <c r="AS4943" s="51"/>
      <c r="AT4943" s="51"/>
      <c r="AU4943" s="51"/>
      <c r="AV4943" s="51"/>
      <c r="AW4943" s="51"/>
      <c r="AX4943" s="51"/>
      <c r="AY4943" s="51"/>
      <c r="AZ4943" s="51"/>
      <c r="BA4943" s="51"/>
      <c r="BB4943" s="51"/>
      <c r="BC4943" s="51"/>
      <c r="BD4943" s="51"/>
      <c r="BE4943" s="51"/>
      <c r="BF4943" s="51"/>
      <c r="BG4943" s="51"/>
      <c r="BH4943" s="51"/>
      <c r="BI4943" s="51"/>
      <c r="BJ4943" s="51"/>
      <c r="BK4943" s="51"/>
      <c r="BL4943" s="51"/>
      <c r="BM4943" s="51"/>
      <c r="BN4943" s="51"/>
      <c r="BO4943" s="51"/>
      <c r="BP4943" s="51"/>
      <c r="BQ4943" s="51"/>
      <c r="BR4943" s="51"/>
      <c r="BS4943" s="51"/>
      <c r="BT4943" s="51"/>
      <c r="BU4943" s="51"/>
      <c r="BV4943" s="51"/>
      <c r="BW4943" s="51"/>
      <c r="BX4943" s="51"/>
      <c r="BY4943" s="51"/>
    </row>
    <row r="4944" spans="1:77" x14ac:dyDescent="0.25">
      <c r="A4944" s="49" t="s">
        <v>958</v>
      </c>
      <c r="B4944" s="50">
        <v>42408</v>
      </c>
      <c r="C4944" s="51" t="s">
        <v>956</v>
      </c>
      <c r="D4944" s="51"/>
      <c r="E4944" s="51">
        <v>438.93421875000001</v>
      </c>
      <c r="F4944" s="51">
        <v>0.141790625</v>
      </c>
      <c r="G4944" s="51">
        <v>0.20751249999999999</v>
      </c>
      <c r="H4944" s="51">
        <v>0.23700625</v>
      </c>
      <c r="I4944" s="51">
        <v>0.22439375</v>
      </c>
      <c r="J4944" s="51">
        <v>0.26256249999999998</v>
      </c>
      <c r="K4944" s="51">
        <v>0.34375</v>
      </c>
      <c r="L4944" s="51">
        <v>0.22075</v>
      </c>
      <c r="M4944" s="51"/>
      <c r="N4944" s="51"/>
      <c r="O4944" s="51"/>
      <c r="P4944" s="51"/>
      <c r="Q4944" s="51"/>
      <c r="R4944" s="51"/>
      <c r="S4944" s="51"/>
      <c r="T4944" s="51"/>
      <c r="U4944" s="51"/>
      <c r="V4944" s="51"/>
      <c r="W4944" s="51"/>
      <c r="X4944" s="51"/>
      <c r="Y4944" s="51"/>
      <c r="Z4944" s="51"/>
      <c r="AA4944" s="51"/>
      <c r="AB4944" s="51"/>
      <c r="AC4944" s="51"/>
      <c r="AD4944" s="51"/>
      <c r="AE4944" s="51"/>
      <c r="AF4944" s="51"/>
      <c r="AG4944" s="51"/>
      <c r="AH4944" s="51"/>
      <c r="AI4944" s="51"/>
      <c r="AJ4944" s="51"/>
      <c r="AK4944" s="51"/>
      <c r="AL4944" s="51"/>
      <c r="AM4944" s="51"/>
      <c r="AN4944" s="51"/>
      <c r="AO4944" s="51"/>
      <c r="AP4944" s="51"/>
      <c r="AQ4944" s="51"/>
      <c r="AR4944" s="51"/>
      <c r="AS4944" s="51"/>
      <c r="AT4944" s="51"/>
      <c r="AU4944" s="51"/>
      <c r="AV4944" s="51"/>
      <c r="AW4944" s="51"/>
      <c r="AX4944" s="51"/>
      <c r="AY4944" s="51"/>
      <c r="AZ4944" s="51"/>
      <c r="BA4944" s="51"/>
      <c r="BB4944" s="51"/>
      <c r="BC4944" s="51"/>
      <c r="BD4944" s="51"/>
      <c r="BE4944" s="51"/>
      <c r="BF4944" s="51"/>
      <c r="BG4944" s="51"/>
      <c r="BH4944" s="51"/>
      <c r="BI4944" s="51"/>
      <c r="BJ4944" s="51"/>
      <c r="BK4944" s="51"/>
      <c r="BL4944" s="51"/>
      <c r="BM4944" s="51"/>
      <c r="BN4944" s="51"/>
      <c r="BO4944" s="51"/>
      <c r="BP4944" s="51"/>
      <c r="BQ4944" s="51"/>
      <c r="BR4944" s="51"/>
      <c r="BS4944" s="51"/>
      <c r="BT4944" s="51"/>
      <c r="BU4944" s="51"/>
      <c r="BV4944" s="51"/>
      <c r="BW4944" s="51"/>
      <c r="BX4944" s="51"/>
      <c r="BY4944" s="51"/>
    </row>
    <row r="4945" spans="1:77" x14ac:dyDescent="0.25">
      <c r="A4945" s="49" t="s">
        <v>958</v>
      </c>
      <c r="B4945" s="50">
        <v>42409</v>
      </c>
      <c r="C4945" s="51" t="s">
        <v>956</v>
      </c>
      <c r="D4945" s="51"/>
      <c r="E4945" s="51">
        <v>437.94328125000004</v>
      </c>
      <c r="F4945" s="51">
        <v>0.13966562500000002</v>
      </c>
      <c r="G4945" s="51">
        <v>0.20544375000000004</v>
      </c>
      <c r="H4945" s="51">
        <v>0.23636874999999999</v>
      </c>
      <c r="I4945" s="51">
        <v>0.22409374999999998</v>
      </c>
      <c r="J4945" s="51">
        <v>0.26248125</v>
      </c>
      <c r="K4945" s="51">
        <v>0.34371249999999998</v>
      </c>
      <c r="L4945" s="51">
        <v>0.22059999999999996</v>
      </c>
      <c r="M4945" s="51"/>
      <c r="N4945" s="51"/>
      <c r="O4945" s="51"/>
      <c r="P4945" s="51"/>
      <c r="Q4945" s="51"/>
      <c r="R4945" s="51"/>
      <c r="S4945" s="51"/>
      <c r="T4945" s="51"/>
      <c r="U4945" s="51"/>
      <c r="V4945" s="51"/>
      <c r="W4945" s="51"/>
      <c r="X4945" s="51"/>
      <c r="Y4945" s="51"/>
      <c r="Z4945" s="51"/>
      <c r="AA4945" s="51"/>
      <c r="AB4945" s="51"/>
      <c r="AC4945" s="51">
        <v>0.78475332002863918</v>
      </c>
      <c r="AD4945" s="51">
        <v>5.5689560155211967E-2</v>
      </c>
      <c r="AE4945" s="51"/>
      <c r="AF4945" s="51"/>
      <c r="AG4945" s="51"/>
      <c r="AH4945" s="51"/>
      <c r="AI4945" s="51"/>
      <c r="AJ4945" s="51"/>
      <c r="AK4945" s="51"/>
      <c r="AL4945" s="51"/>
      <c r="AM4945" s="51"/>
      <c r="AN4945" s="51"/>
      <c r="AO4945" s="51"/>
      <c r="AP4945" s="51"/>
      <c r="AQ4945" s="51"/>
      <c r="AR4945" s="51"/>
      <c r="AS4945" s="51"/>
      <c r="AT4945" s="51"/>
      <c r="AU4945" s="51"/>
      <c r="AV4945" s="51"/>
      <c r="AW4945" s="51"/>
      <c r="AX4945" s="51"/>
      <c r="AY4945" s="51"/>
      <c r="AZ4945" s="51"/>
      <c r="BA4945" s="51"/>
      <c r="BB4945" s="51"/>
      <c r="BC4945" s="51"/>
      <c r="BD4945" s="51"/>
      <c r="BE4945" s="51"/>
      <c r="BF4945" s="51"/>
      <c r="BG4945" s="51"/>
      <c r="BH4945" s="51"/>
      <c r="BI4945" s="51"/>
      <c r="BJ4945" s="51"/>
      <c r="BK4945" s="51"/>
      <c r="BL4945" s="51"/>
      <c r="BM4945" s="51"/>
      <c r="BN4945" s="51"/>
      <c r="BO4945" s="51"/>
      <c r="BP4945" s="51"/>
      <c r="BQ4945" s="51"/>
      <c r="BR4945" s="51"/>
      <c r="BS4945" s="51"/>
      <c r="BT4945" s="51"/>
      <c r="BU4945" s="51"/>
      <c r="BV4945" s="51"/>
      <c r="BW4945" s="51"/>
      <c r="BX4945" s="51"/>
      <c r="BY4945" s="51"/>
    </row>
    <row r="4946" spans="1:77" x14ac:dyDescent="0.25">
      <c r="A4946" s="49" t="s">
        <v>958</v>
      </c>
      <c r="B4946" s="50">
        <v>42410</v>
      </c>
      <c r="C4946" s="51" t="s">
        <v>956</v>
      </c>
      <c r="D4946" s="51"/>
      <c r="E4946" s="51">
        <v>436.92984374999997</v>
      </c>
      <c r="F4946" s="51">
        <v>0.13774687499999999</v>
      </c>
      <c r="G4946" s="51">
        <v>0.20351875</v>
      </c>
      <c r="H4946" s="51">
        <v>0.23547499999999999</v>
      </c>
      <c r="I4946" s="51">
        <v>0.22373124999999999</v>
      </c>
      <c r="J4946" s="51">
        <v>0.26234999999999997</v>
      </c>
      <c r="K4946" s="51">
        <v>0.34366249999999998</v>
      </c>
      <c r="L4946" s="51">
        <v>0.22058125000000001</v>
      </c>
      <c r="M4946" s="51"/>
      <c r="N4946" s="51"/>
      <c r="O4946" s="51"/>
      <c r="P4946" s="51"/>
      <c r="Q4946" s="51"/>
      <c r="R4946" s="51"/>
      <c r="S4946" s="51"/>
      <c r="T4946" s="51"/>
      <c r="U4946" s="51"/>
      <c r="V4946" s="51"/>
      <c r="W4946" s="51"/>
      <c r="X4946" s="51"/>
      <c r="Y4946" s="51"/>
      <c r="Z4946" s="51"/>
      <c r="AA4946" s="51"/>
      <c r="AB4946" s="51"/>
      <c r="AC4946" s="51"/>
      <c r="AD4946" s="51"/>
      <c r="AE4946" s="51"/>
      <c r="AF4946" s="51"/>
      <c r="AG4946" s="51"/>
      <c r="AH4946" s="51"/>
      <c r="AI4946" s="51"/>
      <c r="AJ4946" s="51"/>
      <c r="AK4946" s="51"/>
      <c r="AL4946" s="51"/>
      <c r="AM4946" s="51"/>
      <c r="AN4946" s="51"/>
      <c r="AO4946" s="51"/>
      <c r="AP4946" s="51"/>
      <c r="AQ4946" s="51"/>
      <c r="AR4946" s="51"/>
      <c r="AS4946" s="51"/>
      <c r="AT4946" s="51"/>
      <c r="AU4946" s="51"/>
      <c r="AV4946" s="51"/>
      <c r="AW4946" s="51"/>
      <c r="AX4946" s="51"/>
      <c r="AY4946" s="51"/>
      <c r="AZ4946" s="51"/>
      <c r="BA4946" s="51"/>
      <c r="BB4946" s="51"/>
      <c r="BC4946" s="51"/>
      <c r="BD4946" s="51"/>
      <c r="BE4946" s="51"/>
      <c r="BF4946" s="51"/>
      <c r="BG4946" s="51"/>
      <c r="BH4946" s="51"/>
      <c r="BI4946" s="51"/>
      <c r="BJ4946" s="51"/>
      <c r="BK4946" s="51"/>
      <c r="BL4946" s="51"/>
      <c r="BM4946" s="51"/>
      <c r="BN4946" s="51"/>
      <c r="BO4946" s="51"/>
      <c r="BP4946" s="51"/>
      <c r="BQ4946" s="51"/>
      <c r="BR4946" s="51"/>
      <c r="BS4946" s="51"/>
      <c r="BT4946" s="51"/>
      <c r="BU4946" s="51"/>
      <c r="BV4946" s="51"/>
      <c r="BW4946" s="51"/>
      <c r="BX4946" s="51"/>
      <c r="BY4946" s="51"/>
    </row>
    <row r="4947" spans="1:77" x14ac:dyDescent="0.25">
      <c r="A4947" s="49" t="s">
        <v>958</v>
      </c>
      <c r="B4947" s="50">
        <v>42411</v>
      </c>
      <c r="C4947" s="51" t="s">
        <v>956</v>
      </c>
      <c r="D4947" s="51"/>
      <c r="E4947" s="51">
        <v>436.16531250000003</v>
      </c>
      <c r="F4947" s="51">
        <v>0.13656249999999998</v>
      </c>
      <c r="G4947" s="51">
        <v>0.20190625000000001</v>
      </c>
      <c r="H4947" s="51">
        <v>0.23488124999999999</v>
      </c>
      <c r="I4947" s="51">
        <v>0.22348124999999999</v>
      </c>
      <c r="J4947" s="51">
        <v>0.26227500000000004</v>
      </c>
      <c r="K4947" s="51">
        <v>0.34363749999999998</v>
      </c>
      <c r="L4947" s="51">
        <v>0.22037499999999999</v>
      </c>
      <c r="M4947" s="51"/>
      <c r="N4947" s="51"/>
      <c r="O4947" s="51"/>
      <c r="P4947" s="51"/>
      <c r="Q4947" s="51"/>
      <c r="R4947" s="51"/>
      <c r="S4947" s="51"/>
      <c r="T4947" s="51"/>
      <c r="U4947" s="51"/>
      <c r="V4947" s="51"/>
      <c r="W4947" s="51"/>
      <c r="X4947" s="51"/>
      <c r="Y4947" s="51"/>
      <c r="Z4947" s="51"/>
      <c r="AA4947" s="51"/>
      <c r="AB4947" s="51"/>
      <c r="AC4947" s="51"/>
      <c r="AD4947" s="51"/>
      <c r="AE4947" s="51"/>
      <c r="AF4947" s="51"/>
      <c r="AG4947" s="51"/>
      <c r="AH4947" s="51"/>
      <c r="AI4947" s="51"/>
      <c r="AJ4947" s="51"/>
      <c r="AK4947" s="51"/>
      <c r="AL4947" s="51"/>
      <c r="AM4947" s="51"/>
      <c r="AN4947" s="51"/>
      <c r="AO4947" s="51"/>
      <c r="AP4947" s="51"/>
      <c r="AQ4947" s="51"/>
      <c r="AR4947" s="51"/>
      <c r="AS4947" s="51"/>
      <c r="AT4947" s="51"/>
      <c r="AU4947" s="51"/>
      <c r="AV4947" s="51"/>
      <c r="AW4947" s="51"/>
      <c r="AX4947" s="51"/>
      <c r="AY4947" s="51"/>
      <c r="AZ4947" s="51"/>
      <c r="BA4947" s="51"/>
      <c r="BB4947" s="51"/>
      <c r="BC4947" s="51"/>
      <c r="BD4947" s="51"/>
      <c r="BE4947" s="51"/>
      <c r="BF4947" s="51"/>
      <c r="BG4947" s="51"/>
      <c r="BH4947" s="51"/>
      <c r="BI4947" s="51"/>
      <c r="BJ4947" s="51"/>
      <c r="BK4947" s="51"/>
      <c r="BL4947" s="51"/>
      <c r="BM4947" s="51"/>
      <c r="BN4947" s="51"/>
      <c r="BO4947" s="51"/>
      <c r="BP4947" s="51"/>
      <c r="BQ4947" s="51"/>
      <c r="BR4947" s="51"/>
      <c r="BS4947" s="51"/>
      <c r="BT4947" s="51"/>
      <c r="BU4947" s="51"/>
      <c r="BV4947" s="51"/>
      <c r="BW4947" s="51"/>
      <c r="BX4947" s="51"/>
      <c r="BY4947" s="51"/>
    </row>
    <row r="4948" spans="1:77" x14ac:dyDescent="0.25">
      <c r="A4948" s="49" t="s">
        <v>958</v>
      </c>
      <c r="B4948" s="50">
        <v>42412</v>
      </c>
      <c r="C4948" s="51" t="s">
        <v>956</v>
      </c>
      <c r="D4948" s="51"/>
      <c r="E4948" s="51">
        <v>435.48843750000003</v>
      </c>
      <c r="F4948" s="51">
        <v>0.13514375000000001</v>
      </c>
      <c r="G4948" s="51">
        <v>0.20043749999999999</v>
      </c>
      <c r="H4948" s="51">
        <v>0.23470625000000001</v>
      </c>
      <c r="I4948" s="51">
        <v>0.22320624999999999</v>
      </c>
      <c r="J4948" s="51">
        <v>0.26219999999999999</v>
      </c>
      <c r="K4948" s="51">
        <v>0.34351874999999998</v>
      </c>
      <c r="L4948" s="51">
        <v>0.22020624999999999</v>
      </c>
      <c r="M4948" s="51"/>
      <c r="N4948" s="51"/>
      <c r="O4948" s="51"/>
      <c r="P4948" s="51"/>
      <c r="Q4948" s="51"/>
      <c r="R4948" s="51"/>
      <c r="S4948" s="51"/>
      <c r="T4948" s="51"/>
      <c r="U4948" s="51"/>
      <c r="V4948" s="51"/>
      <c r="W4948" s="51"/>
      <c r="X4948" s="51"/>
      <c r="Y4948" s="51"/>
      <c r="Z4948" s="51"/>
      <c r="AA4948" s="51"/>
      <c r="AB4948" s="51">
        <v>8.75</v>
      </c>
      <c r="AC4948" s="51"/>
      <c r="AD4948" s="51"/>
      <c r="AE4948" s="51"/>
      <c r="AF4948" s="51"/>
      <c r="AG4948" s="51"/>
      <c r="AH4948" s="51">
        <v>8.75</v>
      </c>
      <c r="AI4948" s="51">
        <v>8.75</v>
      </c>
      <c r="AJ4948" s="51"/>
      <c r="AK4948" s="51"/>
      <c r="AL4948" s="51"/>
      <c r="AM4948" s="51"/>
      <c r="AN4948" s="51"/>
      <c r="AO4948" s="51"/>
      <c r="AP4948" s="51"/>
      <c r="AQ4948" s="51"/>
      <c r="AR4948" s="51"/>
      <c r="AS4948" s="51"/>
      <c r="AT4948" s="51"/>
      <c r="AU4948" s="51"/>
      <c r="AV4948" s="51"/>
      <c r="AW4948" s="51"/>
      <c r="AX4948" s="51"/>
      <c r="AY4948" s="51"/>
      <c r="AZ4948" s="51"/>
      <c r="BA4948" s="51"/>
      <c r="BB4948" s="51"/>
      <c r="BC4948" s="51"/>
      <c r="BD4948" s="51"/>
      <c r="BE4948" s="51"/>
      <c r="BF4948" s="51"/>
      <c r="BG4948" s="51"/>
      <c r="BH4948" s="51"/>
      <c r="BI4948" s="51"/>
      <c r="BJ4948" s="51"/>
      <c r="BK4948" s="51"/>
      <c r="BL4948" s="51"/>
      <c r="BM4948" s="51"/>
      <c r="BN4948" s="51"/>
      <c r="BO4948" s="51"/>
      <c r="BP4948" s="51"/>
      <c r="BQ4948" s="51"/>
      <c r="BR4948" s="51"/>
      <c r="BS4948" s="51"/>
      <c r="BT4948" s="51"/>
      <c r="BU4948" s="51"/>
      <c r="BV4948" s="51"/>
      <c r="BW4948" s="51"/>
      <c r="BX4948" s="51"/>
      <c r="BY4948" s="51"/>
    </row>
    <row r="4949" spans="1:77" x14ac:dyDescent="0.25">
      <c r="A4949" s="49" t="s">
        <v>958</v>
      </c>
      <c r="B4949" s="50">
        <v>42413</v>
      </c>
      <c r="C4949" s="51" t="s">
        <v>956</v>
      </c>
      <c r="D4949" s="51"/>
      <c r="E4949" s="51">
        <v>435.0909375</v>
      </c>
      <c r="F4949" s="51">
        <v>0.13371250000000001</v>
      </c>
      <c r="G4949" s="51">
        <v>0.19925624999999997</v>
      </c>
      <c r="H4949" s="51">
        <v>0.23469375000000001</v>
      </c>
      <c r="I4949" s="51">
        <v>0.22334374999999998</v>
      </c>
      <c r="J4949" s="51">
        <v>0.26217499999999999</v>
      </c>
      <c r="K4949" s="51">
        <v>0.34346874999999999</v>
      </c>
      <c r="L4949" s="51">
        <v>0.22013749999999999</v>
      </c>
      <c r="M4949" s="51"/>
      <c r="N4949" s="51"/>
      <c r="O4949" s="51"/>
      <c r="P4949" s="51"/>
      <c r="Q4949" s="51">
        <v>23.149139699999999</v>
      </c>
      <c r="R4949" s="51">
        <v>1556.0974999999999</v>
      </c>
      <c r="S4949" s="51">
        <v>1111.4372499999999</v>
      </c>
      <c r="T4949" s="51"/>
      <c r="U4949" s="51"/>
      <c r="V4949" s="51">
        <v>2.1787501476736956E-2</v>
      </c>
      <c r="W4949" s="51">
        <v>5.0924999999999998E-2</v>
      </c>
      <c r="X4949" s="51">
        <v>19.779331125000002</v>
      </c>
      <c r="Y4949" s="51">
        <v>16673.458928388005</v>
      </c>
      <c r="Z4949" s="51"/>
      <c r="AA4949" s="51">
        <v>907.82925</v>
      </c>
      <c r="AB4949" s="51"/>
      <c r="AC4949" s="51"/>
      <c r="AD4949" s="51"/>
      <c r="AE4949" s="51"/>
      <c r="AF4949" s="51"/>
      <c r="AG4949" s="51">
        <v>92.059750000000008</v>
      </c>
      <c r="AH4949" s="51"/>
      <c r="AI4949" s="51"/>
      <c r="AJ4949" s="51"/>
      <c r="AK4949" s="51"/>
      <c r="AL4949" s="51"/>
      <c r="AM4949" s="51"/>
      <c r="AN4949" s="51"/>
      <c r="AO4949" s="51"/>
      <c r="AP4949" s="51"/>
      <c r="AQ4949" s="51" t="s">
        <v>925</v>
      </c>
      <c r="AR4949" s="51"/>
      <c r="AS4949" s="51"/>
      <c r="AT4949" s="51"/>
      <c r="AU4949" s="51"/>
      <c r="AV4949" s="51"/>
      <c r="AW4949" s="51"/>
      <c r="AX4949" s="51"/>
      <c r="AY4949" s="51">
        <v>203.608</v>
      </c>
      <c r="AZ4949" s="51"/>
      <c r="BA4949" s="51"/>
      <c r="BB4949" s="51"/>
      <c r="BC4949" s="51"/>
      <c r="BD4949" s="51">
        <v>352.60050000000001</v>
      </c>
      <c r="BE4949" s="51">
        <v>559.48281335350873</v>
      </c>
      <c r="BF4949" s="51"/>
      <c r="BG4949" s="51"/>
      <c r="BH4949" s="51"/>
      <c r="BI4949" s="51"/>
      <c r="BJ4949" s="51"/>
      <c r="BK4949" s="51"/>
      <c r="BL4949" s="51"/>
      <c r="BM4949" s="51"/>
      <c r="BN4949" s="51"/>
      <c r="BO4949" s="51"/>
      <c r="BP4949" s="51"/>
      <c r="BQ4949" s="51"/>
      <c r="BR4949" s="51"/>
      <c r="BS4949" s="51"/>
      <c r="BT4949" s="51"/>
      <c r="BU4949" s="51"/>
      <c r="BV4949" s="51"/>
      <c r="BW4949" s="51"/>
      <c r="BX4949" s="51"/>
      <c r="BY4949" s="51"/>
    </row>
    <row r="4950" spans="1:77" x14ac:dyDescent="0.25">
      <c r="A4950" s="49" t="s">
        <v>958</v>
      </c>
      <c r="B4950" s="50">
        <v>42414</v>
      </c>
      <c r="C4950" s="51" t="s">
        <v>956</v>
      </c>
      <c r="D4950" s="51"/>
      <c r="E4950" s="51">
        <v>434.59312499999999</v>
      </c>
      <c r="F4950" s="51">
        <v>0.13270000000000001</v>
      </c>
      <c r="G4950" s="51">
        <v>0.19819999999999999</v>
      </c>
      <c r="H4950" s="51">
        <v>0.23427500000000001</v>
      </c>
      <c r="I4950" s="51">
        <v>0.22319375000000002</v>
      </c>
      <c r="J4950" s="51">
        <v>0.26217499999999999</v>
      </c>
      <c r="K4950" s="51">
        <v>0.34348125000000002</v>
      </c>
      <c r="L4950" s="51">
        <v>0.22006875000000001</v>
      </c>
      <c r="M4950" s="51"/>
      <c r="N4950" s="51"/>
      <c r="O4950" s="51"/>
      <c r="P4950" s="51"/>
      <c r="Q4950" s="51"/>
      <c r="R4950" s="51"/>
      <c r="S4950" s="51"/>
      <c r="T4950" s="51"/>
      <c r="U4950" s="51"/>
      <c r="V4950" s="51"/>
      <c r="W4950" s="51"/>
      <c r="X4950" s="51"/>
      <c r="Y4950" s="51"/>
      <c r="Z4950" s="51"/>
      <c r="AA4950" s="51"/>
      <c r="AB4950" s="51"/>
      <c r="AC4950" s="51"/>
      <c r="AD4950" s="51"/>
      <c r="AE4950" s="51"/>
      <c r="AF4950" s="51"/>
      <c r="AG4950" s="51"/>
      <c r="AH4950" s="51"/>
      <c r="AI4950" s="51"/>
      <c r="AJ4950" s="51"/>
      <c r="AK4950" s="51"/>
      <c r="AL4950" s="51"/>
      <c r="AM4950" s="51"/>
      <c r="AN4950" s="51"/>
      <c r="AO4950" s="51"/>
      <c r="AP4950" s="51"/>
      <c r="AQ4950" s="51"/>
      <c r="AR4950" s="51"/>
      <c r="AS4950" s="51"/>
      <c r="AT4950" s="51"/>
      <c r="AU4950" s="51"/>
      <c r="AV4950" s="51"/>
      <c r="AW4950" s="51"/>
      <c r="AX4950" s="51"/>
      <c r="AY4950" s="51"/>
      <c r="AZ4950" s="51"/>
      <c r="BA4950" s="51"/>
      <c r="BB4950" s="51"/>
      <c r="BC4950" s="51"/>
      <c r="BD4950" s="51"/>
      <c r="BE4950" s="51"/>
      <c r="BF4950" s="51"/>
      <c r="BG4950" s="51"/>
      <c r="BH4950" s="51"/>
      <c r="BI4950" s="51"/>
      <c r="BJ4950" s="51"/>
      <c r="BK4950" s="51"/>
      <c r="BL4950" s="51"/>
      <c r="BM4950" s="51"/>
      <c r="BN4950" s="51"/>
      <c r="BO4950" s="51"/>
      <c r="BP4950" s="51"/>
      <c r="BQ4950" s="51"/>
      <c r="BR4950" s="51"/>
      <c r="BS4950" s="51"/>
      <c r="BT4950" s="51"/>
      <c r="BU4950" s="51"/>
      <c r="BV4950" s="51"/>
      <c r="BW4950" s="51"/>
      <c r="BX4950" s="51"/>
      <c r="BY4950" s="51"/>
    </row>
    <row r="4951" spans="1:77" x14ac:dyDescent="0.25">
      <c r="A4951" s="49" t="s">
        <v>958</v>
      </c>
      <c r="B4951" s="50">
        <v>42415</v>
      </c>
      <c r="C4951" s="51" t="s">
        <v>956</v>
      </c>
      <c r="D4951" s="51"/>
      <c r="E4951" s="51">
        <v>434.04468750000001</v>
      </c>
      <c r="F4951" s="51">
        <v>0.13111875000000001</v>
      </c>
      <c r="G4951" s="51">
        <v>0.19691249999999999</v>
      </c>
      <c r="H4951" s="51">
        <v>0.2341125</v>
      </c>
      <c r="I4951" s="51">
        <v>0.22303125000000001</v>
      </c>
      <c r="J4951" s="51">
        <v>0.26222499999999999</v>
      </c>
      <c r="K4951" s="51">
        <v>0.34344374999999999</v>
      </c>
      <c r="L4951" s="51">
        <v>0.2199875</v>
      </c>
      <c r="M4951" s="51"/>
      <c r="N4951" s="51"/>
      <c r="O4951" s="51"/>
      <c r="P4951" s="51"/>
      <c r="Q4951" s="51"/>
      <c r="R4951" s="51"/>
      <c r="S4951" s="51"/>
      <c r="T4951" s="51"/>
      <c r="U4951" s="51"/>
      <c r="V4951" s="51"/>
      <c r="W4951" s="51"/>
      <c r="X4951" s="51"/>
      <c r="Y4951" s="51"/>
      <c r="Z4951" s="51"/>
      <c r="AA4951" s="51"/>
      <c r="AB4951" s="51"/>
      <c r="AC4951" s="51"/>
      <c r="AD4951" s="51"/>
      <c r="AE4951" s="51"/>
      <c r="AF4951" s="51"/>
      <c r="AG4951" s="51"/>
      <c r="AH4951" s="51"/>
      <c r="AI4951" s="51"/>
      <c r="AJ4951" s="51"/>
      <c r="AK4951" s="51"/>
      <c r="AL4951" s="51"/>
      <c r="AM4951" s="51"/>
      <c r="AN4951" s="51"/>
      <c r="AO4951" s="51"/>
      <c r="AP4951" s="51"/>
      <c r="AQ4951" s="51"/>
      <c r="AR4951" s="51"/>
      <c r="AS4951" s="51"/>
      <c r="AT4951" s="51"/>
      <c r="AU4951" s="51"/>
      <c r="AV4951" s="51"/>
      <c r="AW4951" s="51"/>
      <c r="AX4951" s="51"/>
      <c r="AY4951" s="51"/>
      <c r="AZ4951" s="51"/>
      <c r="BA4951" s="51"/>
      <c r="BB4951" s="51"/>
      <c r="BC4951" s="51"/>
      <c r="BD4951" s="51"/>
      <c r="BE4951" s="51"/>
      <c r="BF4951" s="51"/>
      <c r="BG4951" s="51"/>
      <c r="BH4951" s="51"/>
      <c r="BI4951" s="51"/>
      <c r="BJ4951" s="51"/>
      <c r="BK4951" s="51"/>
      <c r="BL4951" s="51"/>
      <c r="BM4951" s="51"/>
      <c r="BN4951" s="51"/>
      <c r="BO4951" s="51"/>
      <c r="BP4951" s="51"/>
      <c r="BQ4951" s="51"/>
      <c r="BR4951" s="51"/>
      <c r="BS4951" s="51"/>
      <c r="BT4951" s="51"/>
      <c r="BU4951" s="51"/>
      <c r="BV4951" s="51"/>
      <c r="BW4951" s="51"/>
      <c r="BX4951" s="51"/>
      <c r="BY4951" s="51"/>
    </row>
    <row r="4952" spans="1:77" x14ac:dyDescent="0.25">
      <c r="A4952" s="49" t="s">
        <v>958</v>
      </c>
      <c r="B4952" s="50">
        <v>42416</v>
      </c>
      <c r="C4952" s="51" t="s">
        <v>956</v>
      </c>
      <c r="D4952" s="51"/>
      <c r="E4952" s="51"/>
      <c r="F4952" s="51"/>
      <c r="G4952" s="51"/>
      <c r="H4952" s="51"/>
      <c r="I4952" s="51"/>
      <c r="J4952" s="51"/>
      <c r="K4952" s="51"/>
      <c r="L4952" s="51"/>
      <c r="M4952" s="51"/>
      <c r="N4952" s="51"/>
      <c r="O4952" s="51"/>
      <c r="P4952" s="51"/>
      <c r="Q4952" s="51"/>
      <c r="R4952" s="51"/>
      <c r="S4952" s="51"/>
      <c r="T4952" s="51"/>
      <c r="U4952" s="51"/>
      <c r="V4952" s="51"/>
      <c r="W4952" s="51"/>
      <c r="X4952" s="51"/>
      <c r="Y4952" s="51"/>
      <c r="Z4952" s="51"/>
      <c r="AA4952" s="51"/>
      <c r="AB4952" s="51">
        <v>8.75</v>
      </c>
      <c r="AC4952" s="51"/>
      <c r="AD4952" s="51"/>
      <c r="AE4952" s="51"/>
      <c r="AF4952" s="51"/>
      <c r="AG4952" s="51"/>
      <c r="AH4952" s="51">
        <v>8.75</v>
      </c>
      <c r="AI4952" s="51">
        <v>8.75</v>
      </c>
      <c r="AJ4952" s="51"/>
      <c r="AK4952" s="51"/>
      <c r="AL4952" s="51"/>
      <c r="AM4952" s="51"/>
      <c r="AN4952" s="51"/>
      <c r="AO4952" s="51"/>
      <c r="AP4952" s="51"/>
      <c r="AQ4952" s="51"/>
      <c r="AR4952" s="51"/>
      <c r="AS4952" s="51"/>
      <c r="AT4952" s="51"/>
      <c r="AU4952" s="51"/>
      <c r="AV4952" s="51"/>
      <c r="AW4952" s="51"/>
      <c r="AX4952" s="51"/>
      <c r="AY4952" s="51"/>
      <c r="AZ4952" s="51"/>
      <c r="BA4952" s="51"/>
      <c r="BB4952" s="51"/>
      <c r="BC4952" s="51"/>
      <c r="BD4952" s="51"/>
      <c r="BE4952" s="51"/>
      <c r="BF4952" s="51"/>
      <c r="BG4952" s="51"/>
      <c r="BH4952" s="51"/>
      <c r="BI4952" s="51"/>
      <c r="BJ4952" s="51"/>
      <c r="BK4952" s="51"/>
      <c r="BL4952" s="51"/>
      <c r="BM4952" s="51"/>
      <c r="BN4952" s="51"/>
      <c r="BO4952" s="51"/>
      <c r="BP4952" s="51"/>
      <c r="BQ4952" s="51"/>
      <c r="BR4952" s="51"/>
      <c r="BS4952" s="51"/>
      <c r="BT4952" s="51"/>
      <c r="BU4952" s="51"/>
      <c r="BV4952" s="51"/>
      <c r="BW4952" s="51"/>
      <c r="BX4952" s="51"/>
      <c r="BY4952" s="51"/>
    </row>
    <row r="4953" spans="1:77" x14ac:dyDescent="0.25">
      <c r="A4953" s="49" t="s">
        <v>955</v>
      </c>
      <c r="B4953" s="50">
        <v>42284</v>
      </c>
      <c r="C4953" s="51" t="s">
        <v>956</v>
      </c>
      <c r="D4953" s="51"/>
      <c r="E4953" s="51"/>
      <c r="F4953" s="51"/>
      <c r="G4953" s="51"/>
      <c r="H4953" s="51"/>
      <c r="I4953" s="51"/>
      <c r="J4953" s="51"/>
      <c r="K4953" s="51"/>
      <c r="L4953" s="51"/>
      <c r="M4953" s="51"/>
      <c r="N4953" s="51"/>
      <c r="O4953" s="51"/>
      <c r="P4953" s="51"/>
      <c r="Q4953" s="51"/>
      <c r="R4953" s="51"/>
      <c r="S4953" s="51"/>
      <c r="T4953" s="51"/>
      <c r="U4953" s="51"/>
      <c r="V4953" s="51"/>
      <c r="W4953" s="51"/>
      <c r="X4953" s="51"/>
      <c r="Y4953" s="51"/>
      <c r="Z4953" s="51"/>
      <c r="AA4953" s="51"/>
      <c r="AB4953" s="51">
        <v>2</v>
      </c>
      <c r="AC4953" s="51"/>
      <c r="AD4953" s="51"/>
      <c r="AE4953" s="51"/>
      <c r="AF4953" s="51"/>
      <c r="AG4953" s="51"/>
      <c r="AH4953" s="51">
        <v>0</v>
      </c>
      <c r="AI4953" s="51">
        <v>1</v>
      </c>
      <c r="AJ4953" s="51"/>
      <c r="AK4953" s="51"/>
      <c r="AL4953" s="51"/>
      <c r="AM4953" s="51"/>
      <c r="AN4953" s="51"/>
      <c r="AO4953" s="51"/>
      <c r="AP4953" s="51"/>
      <c r="AQ4953" s="51"/>
      <c r="AR4953" s="51"/>
      <c r="AS4953" s="51"/>
      <c r="AT4953" s="51"/>
      <c r="AU4953" s="51"/>
      <c r="AV4953" s="51"/>
      <c r="AW4953" s="51"/>
      <c r="AX4953" s="51"/>
      <c r="AY4953" s="51"/>
      <c r="AZ4953" s="51"/>
      <c r="BA4953" s="51"/>
      <c r="BB4953" s="51"/>
      <c r="BC4953" s="51"/>
      <c r="BD4953" s="51"/>
      <c r="BE4953" s="51"/>
      <c r="BF4953" s="51"/>
      <c r="BG4953" s="51"/>
      <c r="BH4953" s="51"/>
      <c r="BI4953" s="51"/>
      <c r="BJ4953" s="51"/>
      <c r="BK4953" s="51"/>
      <c r="BL4953" s="51"/>
      <c r="BM4953" s="51"/>
      <c r="BN4953" s="51"/>
      <c r="BO4953" s="51"/>
      <c r="BP4953" s="51"/>
      <c r="BQ4953" s="51"/>
      <c r="BR4953" s="51"/>
      <c r="BS4953" s="51"/>
      <c r="BT4953" s="51"/>
      <c r="BU4953" s="51"/>
      <c r="BV4953" s="51"/>
      <c r="BW4953" s="51"/>
      <c r="BX4953" s="51"/>
      <c r="BY4953" s="51"/>
    </row>
    <row r="4954" spans="1:77" x14ac:dyDescent="0.25">
      <c r="A4954" s="49" t="s">
        <v>955</v>
      </c>
      <c r="B4954" s="50">
        <v>42286</v>
      </c>
      <c r="C4954" s="51" t="s">
        <v>956</v>
      </c>
      <c r="D4954" s="51"/>
      <c r="E4954" s="51"/>
      <c r="F4954" s="51"/>
      <c r="G4954" s="51"/>
      <c r="H4954" s="51"/>
      <c r="I4954" s="51"/>
      <c r="J4954" s="51"/>
      <c r="K4954" s="51"/>
      <c r="L4954" s="51"/>
      <c r="M4954" s="51"/>
      <c r="N4954" s="51"/>
      <c r="O4954" s="51"/>
      <c r="P4954" s="51"/>
      <c r="Q4954" s="51"/>
      <c r="R4954" s="51"/>
      <c r="S4954" s="51"/>
      <c r="T4954" s="51"/>
      <c r="U4954" s="51"/>
      <c r="V4954" s="51"/>
      <c r="W4954" s="51"/>
      <c r="X4954" s="51"/>
      <c r="Y4954" s="51"/>
      <c r="Z4954" s="51"/>
      <c r="AA4954" s="51"/>
      <c r="AB4954" s="51"/>
      <c r="AC4954" s="51"/>
      <c r="AD4954" s="51">
        <v>0</v>
      </c>
      <c r="AE4954" s="51"/>
      <c r="AF4954" s="51"/>
      <c r="AG4954" s="51"/>
      <c r="AH4954" s="51"/>
      <c r="AI4954" s="51"/>
      <c r="AJ4954" s="51"/>
      <c r="AK4954" s="51"/>
      <c r="AL4954" s="51"/>
      <c r="AM4954" s="51"/>
      <c r="AN4954" s="51"/>
      <c r="AO4954" s="51"/>
      <c r="AP4954" s="51"/>
      <c r="AQ4954" s="51"/>
      <c r="AR4954" s="51"/>
      <c r="AS4954" s="51"/>
      <c r="AT4954" s="51"/>
      <c r="AU4954" s="51"/>
      <c r="AV4954" s="51"/>
      <c r="AW4954" s="51"/>
      <c r="AX4954" s="51"/>
      <c r="AY4954" s="51"/>
      <c r="AZ4954" s="51"/>
      <c r="BA4954" s="51"/>
      <c r="BB4954" s="51"/>
      <c r="BC4954" s="51"/>
      <c r="BD4954" s="51"/>
      <c r="BE4954" s="51"/>
      <c r="BF4954" s="51"/>
      <c r="BG4954" s="51"/>
      <c r="BH4954" s="51"/>
      <c r="BI4954" s="51"/>
      <c r="BJ4954" s="51"/>
      <c r="BK4954" s="51"/>
      <c r="BL4954" s="51"/>
      <c r="BM4954" s="51"/>
      <c r="BN4954" s="51"/>
      <c r="BO4954" s="51"/>
      <c r="BP4954" s="51"/>
      <c r="BQ4954" s="51"/>
      <c r="BR4954" s="51"/>
      <c r="BS4954" s="51"/>
      <c r="BT4954" s="51"/>
      <c r="BU4954" s="51"/>
      <c r="BV4954" s="51"/>
      <c r="BW4954" s="51"/>
      <c r="BX4954" s="51"/>
      <c r="BY4954" s="51"/>
    </row>
    <row r="4955" spans="1:77" x14ac:dyDescent="0.25">
      <c r="A4955" s="49" t="s">
        <v>955</v>
      </c>
      <c r="B4955" s="50">
        <v>42289</v>
      </c>
      <c r="C4955" s="51" t="s">
        <v>956</v>
      </c>
      <c r="D4955" s="51"/>
      <c r="E4955" s="51"/>
      <c r="F4955" s="51"/>
      <c r="G4955" s="51"/>
      <c r="H4955" s="51"/>
      <c r="I4955" s="51"/>
      <c r="J4955" s="51"/>
      <c r="K4955" s="51"/>
      <c r="L4955" s="51"/>
      <c r="M4955" s="51"/>
      <c r="N4955" s="51"/>
      <c r="O4955" s="51"/>
      <c r="P4955" s="51"/>
      <c r="Q4955" s="51"/>
      <c r="R4955" s="51"/>
      <c r="S4955" s="51"/>
      <c r="T4955" s="51"/>
      <c r="U4955" s="51"/>
      <c r="V4955" s="51"/>
      <c r="W4955" s="51"/>
      <c r="X4955" s="51"/>
      <c r="Y4955" s="51"/>
      <c r="Z4955" s="51"/>
      <c r="AA4955" s="51"/>
      <c r="AB4955" s="51">
        <v>3.25</v>
      </c>
      <c r="AC4955" s="51"/>
      <c r="AD4955" s="51">
        <v>1.2461997836815911E-2</v>
      </c>
      <c r="AE4955" s="51"/>
      <c r="AF4955" s="51"/>
      <c r="AG4955" s="51"/>
      <c r="AH4955" s="51">
        <v>0</v>
      </c>
      <c r="AI4955" s="51">
        <v>2</v>
      </c>
      <c r="AJ4955" s="51"/>
      <c r="AK4955" s="51"/>
      <c r="AL4955" s="51"/>
      <c r="AM4955" s="51"/>
      <c r="AN4955" s="51"/>
      <c r="AO4955" s="51"/>
      <c r="AP4955" s="51"/>
      <c r="AQ4955" s="51"/>
      <c r="AR4955" s="51"/>
      <c r="AS4955" s="51"/>
      <c r="AT4955" s="51"/>
      <c r="AU4955" s="51"/>
      <c r="AV4955" s="51"/>
      <c r="AW4955" s="51"/>
      <c r="AX4955" s="51"/>
      <c r="AY4955" s="51"/>
      <c r="AZ4955" s="51"/>
      <c r="BA4955" s="51"/>
      <c r="BB4955" s="51"/>
      <c r="BC4955" s="51"/>
      <c r="BD4955" s="51"/>
      <c r="BE4955" s="51"/>
      <c r="BF4955" s="51"/>
      <c r="BG4955" s="51"/>
      <c r="BH4955" s="51"/>
      <c r="BI4955" s="51"/>
      <c r="BJ4955" s="51"/>
      <c r="BK4955" s="51"/>
      <c r="BL4955" s="51"/>
      <c r="BM4955" s="51"/>
      <c r="BN4955" s="51"/>
      <c r="BO4955" s="51"/>
      <c r="BP4955" s="51"/>
      <c r="BQ4955" s="51"/>
      <c r="BR4955" s="51"/>
      <c r="BS4955" s="51"/>
      <c r="BT4955" s="51"/>
      <c r="BU4955" s="51"/>
      <c r="BV4955" s="51"/>
      <c r="BW4955" s="51"/>
      <c r="BX4955" s="51"/>
      <c r="BY4955" s="51"/>
    </row>
    <row r="4956" spans="1:77" x14ac:dyDescent="0.25">
      <c r="A4956" s="49" t="s">
        <v>955</v>
      </c>
      <c r="B4956" s="50">
        <v>42291</v>
      </c>
      <c r="C4956" s="51" t="s">
        <v>956</v>
      </c>
      <c r="D4956" s="51"/>
      <c r="E4956" s="51">
        <v>465.12796875000004</v>
      </c>
      <c r="F4956" s="51">
        <v>0.16646562500000001</v>
      </c>
      <c r="G4956" s="51">
        <v>0.24362500000000001</v>
      </c>
      <c r="H4956" s="51">
        <v>0.26466875000000001</v>
      </c>
      <c r="I4956" s="51">
        <v>0.20087500000000003</v>
      </c>
      <c r="J4956" s="51">
        <v>0.30121874999999998</v>
      </c>
      <c r="K4956" s="51">
        <v>0.32555624999999999</v>
      </c>
      <c r="L4956" s="51">
        <v>0.25306250000000002</v>
      </c>
      <c r="M4956" s="51"/>
      <c r="N4956" s="51"/>
      <c r="O4956" s="51"/>
      <c r="P4956" s="51"/>
      <c r="Q4956" s="51"/>
      <c r="R4956" s="51"/>
      <c r="S4956" s="51"/>
      <c r="T4956" s="51"/>
      <c r="U4956" s="51"/>
      <c r="V4956" s="51"/>
      <c r="W4956" s="51"/>
      <c r="X4956" s="51"/>
      <c r="Y4956" s="51"/>
      <c r="Z4956" s="51"/>
      <c r="AA4956" s="51"/>
      <c r="AB4956" s="51"/>
      <c r="AC4956" s="51"/>
      <c r="AD4956" s="51"/>
      <c r="AE4956" s="51"/>
      <c r="AF4956" s="51"/>
      <c r="AG4956" s="51"/>
      <c r="AH4956" s="51"/>
      <c r="AI4956" s="51"/>
      <c r="AJ4956" s="51"/>
      <c r="AK4956" s="51"/>
      <c r="AL4956" s="51"/>
      <c r="AM4956" s="51"/>
      <c r="AN4956" s="51"/>
      <c r="AO4956" s="51"/>
      <c r="AP4956" s="51"/>
      <c r="AQ4956" s="51"/>
      <c r="AR4956" s="51"/>
      <c r="AS4956" s="51"/>
      <c r="AT4956" s="51"/>
      <c r="AU4956" s="51"/>
      <c r="AV4956" s="51"/>
      <c r="AW4956" s="51"/>
      <c r="AX4956" s="51"/>
      <c r="AY4956" s="51"/>
      <c r="AZ4956" s="51"/>
      <c r="BA4956" s="51"/>
      <c r="BB4956" s="51"/>
      <c r="BC4956" s="51"/>
      <c r="BD4956" s="51"/>
      <c r="BE4956" s="51"/>
      <c r="BF4956" s="51"/>
      <c r="BG4956" s="51"/>
      <c r="BH4956" s="51"/>
      <c r="BI4956" s="51"/>
      <c r="BJ4956" s="51"/>
      <c r="BK4956" s="51"/>
      <c r="BL4956" s="51"/>
      <c r="BM4956" s="51"/>
      <c r="BN4956" s="51"/>
      <c r="BO4956" s="51"/>
      <c r="BP4956" s="51"/>
      <c r="BQ4956" s="51"/>
      <c r="BR4956" s="51"/>
      <c r="BS4956" s="51"/>
      <c r="BT4956" s="51"/>
      <c r="BU4956" s="51"/>
      <c r="BV4956" s="51"/>
      <c r="BW4956" s="51"/>
      <c r="BX4956" s="51"/>
      <c r="BY4956" s="51"/>
    </row>
    <row r="4957" spans="1:77" x14ac:dyDescent="0.25">
      <c r="A4957" s="49" t="s">
        <v>955</v>
      </c>
      <c r="B4957" s="50">
        <v>42292</v>
      </c>
      <c r="C4957" s="51" t="s">
        <v>956</v>
      </c>
      <c r="D4957" s="51"/>
      <c r="E4957" s="51">
        <v>464.4975</v>
      </c>
      <c r="F4957" s="51">
        <v>0.16268125</v>
      </c>
      <c r="G4957" s="51">
        <v>0.24174374999999998</v>
      </c>
      <c r="H4957" s="51">
        <v>0.26451874999999997</v>
      </c>
      <c r="I4957" s="51">
        <v>0.2013625</v>
      </c>
      <c r="J4957" s="51">
        <v>0.30146875000000001</v>
      </c>
      <c r="K4957" s="51">
        <v>0.32566875000000001</v>
      </c>
      <c r="L4957" s="51">
        <v>0.25309375000000001</v>
      </c>
      <c r="M4957" s="51"/>
      <c r="N4957" s="51"/>
      <c r="O4957" s="51"/>
      <c r="P4957" s="51"/>
      <c r="Q4957" s="51"/>
      <c r="R4957" s="51"/>
      <c r="S4957" s="51"/>
      <c r="T4957" s="51"/>
      <c r="U4957" s="51"/>
      <c r="V4957" s="51"/>
      <c r="W4957" s="51"/>
      <c r="X4957" s="51"/>
      <c r="Y4957" s="51"/>
      <c r="Z4957" s="51"/>
      <c r="AA4957" s="51"/>
      <c r="AB4957" s="51"/>
      <c r="AC4957" s="51">
        <v>0.14459693421307959</v>
      </c>
      <c r="AD4957" s="51">
        <v>3.8185784465121053E-2</v>
      </c>
      <c r="AE4957" s="51"/>
      <c r="AF4957" s="51"/>
      <c r="AG4957" s="51"/>
      <c r="AH4957" s="51"/>
      <c r="AI4957" s="51"/>
      <c r="AJ4957" s="51"/>
      <c r="AK4957" s="51"/>
      <c r="AL4957" s="51"/>
      <c r="AM4957" s="51"/>
      <c r="AN4957" s="51"/>
      <c r="AO4957" s="51"/>
      <c r="AP4957" s="51"/>
      <c r="AQ4957" s="51"/>
      <c r="AR4957" s="51"/>
      <c r="AS4957" s="51"/>
      <c r="AT4957" s="51"/>
      <c r="AU4957" s="51"/>
      <c r="AV4957" s="51"/>
      <c r="AW4957" s="51"/>
      <c r="AX4957" s="51"/>
      <c r="AY4957" s="51"/>
      <c r="AZ4957" s="51"/>
      <c r="BA4957" s="51"/>
      <c r="BB4957" s="51"/>
      <c r="BC4957" s="51"/>
      <c r="BD4957" s="51"/>
      <c r="BE4957" s="51"/>
      <c r="BF4957" s="51"/>
      <c r="BG4957" s="51"/>
      <c r="BH4957" s="51"/>
      <c r="BI4957" s="51"/>
      <c r="BJ4957" s="51"/>
      <c r="BK4957" s="51"/>
      <c r="BL4957" s="51"/>
      <c r="BM4957" s="51"/>
      <c r="BN4957" s="51"/>
      <c r="BO4957" s="51"/>
      <c r="BP4957" s="51"/>
      <c r="BQ4957" s="51"/>
      <c r="BR4957" s="51"/>
      <c r="BS4957" s="51"/>
      <c r="BT4957" s="51"/>
      <c r="BU4957" s="51"/>
      <c r="BV4957" s="51"/>
      <c r="BW4957" s="51"/>
      <c r="BX4957" s="51"/>
      <c r="BY4957" s="51"/>
    </row>
    <row r="4958" spans="1:77" x14ac:dyDescent="0.25">
      <c r="A4958" s="49" t="s">
        <v>955</v>
      </c>
      <c r="B4958" s="50">
        <v>42293</v>
      </c>
      <c r="C4958" s="51" t="s">
        <v>956</v>
      </c>
      <c r="D4958" s="51"/>
      <c r="E4958" s="51">
        <v>476.46281249999998</v>
      </c>
      <c r="F4958" s="51">
        <v>0.23513125000000001</v>
      </c>
      <c r="G4958" s="51">
        <v>0.24665000000000001</v>
      </c>
      <c r="H4958" s="51">
        <v>0.26501250000000004</v>
      </c>
      <c r="I4958" s="51">
        <v>0.20174375</v>
      </c>
      <c r="J4958" s="51">
        <v>0.30171875000000004</v>
      </c>
      <c r="K4958" s="51">
        <v>0.32570624999999997</v>
      </c>
      <c r="L4958" s="51">
        <v>0.25313750000000002</v>
      </c>
      <c r="M4958" s="51"/>
      <c r="N4958" s="51"/>
      <c r="O4958" s="51"/>
      <c r="P4958" s="51"/>
      <c r="Q4958" s="51"/>
      <c r="R4958" s="51"/>
      <c r="S4958" s="51"/>
      <c r="T4958" s="51"/>
      <c r="U4958" s="51"/>
      <c r="V4958" s="51"/>
      <c r="W4958" s="51"/>
      <c r="X4958" s="51"/>
      <c r="Y4958" s="51"/>
      <c r="Z4958" s="51"/>
      <c r="AA4958" s="51"/>
      <c r="AB4958" s="51"/>
      <c r="AC4958" s="51"/>
      <c r="AD4958" s="51"/>
      <c r="AE4958" s="51"/>
      <c r="AF4958" s="51"/>
      <c r="AG4958" s="51"/>
      <c r="AH4958" s="51"/>
      <c r="AI4958" s="51"/>
      <c r="AJ4958" s="51"/>
      <c r="AK4958" s="51"/>
      <c r="AL4958" s="51"/>
      <c r="AM4958" s="51"/>
      <c r="AN4958" s="51"/>
      <c r="AO4958" s="51"/>
      <c r="AP4958" s="51"/>
      <c r="AQ4958" s="51"/>
      <c r="AR4958" s="51"/>
      <c r="AS4958" s="51"/>
      <c r="AT4958" s="51"/>
      <c r="AU4958" s="51"/>
      <c r="AV4958" s="51"/>
      <c r="AW4958" s="51"/>
      <c r="AX4958" s="51"/>
      <c r="AY4958" s="51"/>
      <c r="AZ4958" s="51"/>
      <c r="BA4958" s="51"/>
      <c r="BB4958" s="51"/>
      <c r="BC4958" s="51"/>
      <c r="BD4958" s="51"/>
      <c r="BE4958" s="51"/>
      <c r="BF4958" s="51"/>
      <c r="BG4958" s="51"/>
      <c r="BH4958" s="51"/>
      <c r="BI4958" s="51"/>
      <c r="BJ4958" s="51"/>
      <c r="BK4958" s="51"/>
      <c r="BL4958" s="51"/>
      <c r="BM4958" s="51"/>
      <c r="BN4958" s="51"/>
      <c r="BO4958" s="51"/>
      <c r="BP4958" s="51"/>
      <c r="BQ4958" s="51"/>
      <c r="BR4958" s="51"/>
      <c r="BS4958" s="51"/>
      <c r="BT4958" s="51"/>
      <c r="BU4958" s="51"/>
      <c r="BV4958" s="51"/>
      <c r="BW4958" s="51"/>
      <c r="BX4958" s="51"/>
      <c r="BY4958" s="51"/>
    </row>
    <row r="4959" spans="1:77" x14ac:dyDescent="0.25">
      <c r="A4959" s="49" t="s">
        <v>955</v>
      </c>
      <c r="B4959" s="50">
        <v>42294</v>
      </c>
      <c r="C4959" s="51" t="s">
        <v>956</v>
      </c>
      <c r="D4959" s="51"/>
      <c r="E4959" s="51">
        <v>474.92109374999995</v>
      </c>
      <c r="F4959" s="51">
        <v>0.22037812500000001</v>
      </c>
      <c r="G4959" s="51">
        <v>0.24917499999999998</v>
      </c>
      <c r="H4959" s="51">
        <v>0.26490000000000002</v>
      </c>
      <c r="I4959" s="51">
        <v>0.20228749999999998</v>
      </c>
      <c r="J4959" s="51">
        <v>0.30191875000000001</v>
      </c>
      <c r="K4959" s="51">
        <v>0.32587500000000003</v>
      </c>
      <c r="L4959" s="51">
        <v>0.25331250000000005</v>
      </c>
      <c r="M4959" s="51"/>
      <c r="N4959" s="51"/>
      <c r="O4959" s="51"/>
      <c r="P4959" s="51"/>
      <c r="Q4959" s="51"/>
      <c r="R4959" s="51"/>
      <c r="S4959" s="51"/>
      <c r="T4959" s="51"/>
      <c r="U4959" s="51"/>
      <c r="V4959" s="51"/>
      <c r="W4959" s="51"/>
      <c r="X4959" s="51"/>
      <c r="Y4959" s="51"/>
      <c r="Z4959" s="51"/>
      <c r="AA4959" s="51"/>
      <c r="AB4959" s="51"/>
      <c r="AC4959" s="51"/>
      <c r="AD4959" s="51"/>
      <c r="AE4959" s="51"/>
      <c r="AF4959" s="51"/>
      <c r="AG4959" s="51"/>
      <c r="AH4959" s="51"/>
      <c r="AI4959" s="51"/>
      <c r="AJ4959" s="51"/>
      <c r="AK4959" s="51"/>
      <c r="AL4959" s="51"/>
      <c r="AM4959" s="51"/>
      <c r="AN4959" s="51"/>
      <c r="AO4959" s="51"/>
      <c r="AP4959" s="51"/>
      <c r="AQ4959" s="51"/>
      <c r="AR4959" s="51"/>
      <c r="AS4959" s="51"/>
      <c r="AT4959" s="51"/>
      <c r="AU4959" s="51"/>
      <c r="AV4959" s="51"/>
      <c r="AW4959" s="51"/>
      <c r="AX4959" s="51"/>
      <c r="AY4959" s="51"/>
      <c r="AZ4959" s="51"/>
      <c r="BA4959" s="51"/>
      <c r="BB4959" s="51"/>
      <c r="BC4959" s="51"/>
      <c r="BD4959" s="51"/>
      <c r="BE4959" s="51"/>
      <c r="BF4959" s="51"/>
      <c r="BG4959" s="51"/>
      <c r="BH4959" s="51"/>
      <c r="BI4959" s="51"/>
      <c r="BJ4959" s="51"/>
      <c r="BK4959" s="51"/>
      <c r="BL4959" s="51"/>
      <c r="BM4959" s="51"/>
      <c r="BN4959" s="51"/>
      <c r="BO4959" s="51"/>
      <c r="BP4959" s="51"/>
      <c r="BQ4959" s="51"/>
      <c r="BR4959" s="51"/>
      <c r="BS4959" s="51"/>
      <c r="BT4959" s="51"/>
      <c r="BU4959" s="51"/>
      <c r="BV4959" s="51"/>
      <c r="BW4959" s="51"/>
      <c r="BX4959" s="51"/>
      <c r="BY4959" s="51"/>
    </row>
    <row r="4960" spans="1:77" x14ac:dyDescent="0.25">
      <c r="A4960" s="49" t="s">
        <v>955</v>
      </c>
      <c r="B4960" s="50">
        <v>42295</v>
      </c>
      <c r="C4960" s="51" t="s">
        <v>956</v>
      </c>
      <c r="D4960" s="51"/>
      <c r="E4960" s="51">
        <v>472.61250000000007</v>
      </c>
      <c r="F4960" s="51">
        <v>0.20382499999999998</v>
      </c>
      <c r="G4960" s="51">
        <v>0.2492</v>
      </c>
      <c r="H4960" s="51">
        <v>0.26493750000000005</v>
      </c>
      <c r="I4960" s="51">
        <v>0.20255624999999999</v>
      </c>
      <c r="J4960" s="51">
        <v>0.30203750000000001</v>
      </c>
      <c r="K4960" s="51">
        <v>0.32595625</v>
      </c>
      <c r="L4960" s="51">
        <v>0.25337500000000002</v>
      </c>
      <c r="M4960" s="51"/>
      <c r="N4960" s="51"/>
      <c r="O4960" s="51"/>
      <c r="P4960" s="51"/>
      <c r="Q4960" s="51"/>
      <c r="R4960" s="51"/>
      <c r="S4960" s="51"/>
      <c r="T4960" s="51"/>
      <c r="U4960" s="51"/>
      <c r="V4960" s="51"/>
      <c r="W4960" s="51"/>
      <c r="X4960" s="51"/>
      <c r="Y4960" s="51"/>
      <c r="Z4960" s="51"/>
      <c r="AA4960" s="51"/>
      <c r="AB4960" s="51"/>
      <c r="AC4960" s="51"/>
      <c r="AD4960" s="51"/>
      <c r="AE4960" s="51"/>
      <c r="AF4960" s="51"/>
      <c r="AG4960" s="51"/>
      <c r="AH4960" s="51"/>
      <c r="AI4960" s="51"/>
      <c r="AJ4960" s="51"/>
      <c r="AK4960" s="51"/>
      <c r="AL4960" s="51"/>
      <c r="AM4960" s="51"/>
      <c r="AN4960" s="51"/>
      <c r="AO4960" s="51"/>
      <c r="AP4960" s="51"/>
      <c r="AQ4960" s="51"/>
      <c r="AR4960" s="51"/>
      <c r="AS4960" s="51"/>
      <c r="AT4960" s="51"/>
      <c r="AU4960" s="51"/>
      <c r="AV4960" s="51"/>
      <c r="AW4960" s="51"/>
      <c r="AX4960" s="51"/>
      <c r="AY4960" s="51"/>
      <c r="AZ4960" s="51"/>
      <c r="BA4960" s="51"/>
      <c r="BB4960" s="51"/>
      <c r="BC4960" s="51"/>
      <c r="BD4960" s="51"/>
      <c r="BE4960" s="51"/>
      <c r="BF4960" s="51"/>
      <c r="BG4960" s="51"/>
      <c r="BH4960" s="51"/>
      <c r="BI4960" s="51"/>
      <c r="BJ4960" s="51"/>
      <c r="BK4960" s="51"/>
      <c r="BL4960" s="51"/>
      <c r="BM4960" s="51"/>
      <c r="BN4960" s="51"/>
      <c r="BO4960" s="51"/>
      <c r="BP4960" s="51"/>
      <c r="BQ4960" s="51"/>
      <c r="BR4960" s="51"/>
      <c r="BS4960" s="51"/>
      <c r="BT4960" s="51"/>
      <c r="BU4960" s="51"/>
      <c r="BV4960" s="51"/>
      <c r="BW4960" s="51"/>
      <c r="BX4960" s="51"/>
      <c r="BY4960" s="51"/>
    </row>
    <row r="4961" spans="1:77" x14ac:dyDescent="0.25">
      <c r="A4961" s="49" t="s">
        <v>955</v>
      </c>
      <c r="B4961" s="50">
        <v>42296</v>
      </c>
      <c r="C4961" s="51" t="s">
        <v>956</v>
      </c>
      <c r="D4961" s="51"/>
      <c r="E4961" s="51">
        <v>471.08109374999998</v>
      </c>
      <c r="F4961" s="51">
        <v>0.19293437499999999</v>
      </c>
      <c r="G4961" s="51">
        <v>0.24828125000000001</v>
      </c>
      <c r="H4961" s="51">
        <v>0.26499375000000003</v>
      </c>
      <c r="I4961" s="51">
        <v>0.20293124999999998</v>
      </c>
      <c r="J4961" s="51">
        <v>0.30227500000000002</v>
      </c>
      <c r="K4961" s="51">
        <v>0.326075</v>
      </c>
      <c r="L4961" s="51">
        <v>0.25338749999999999</v>
      </c>
      <c r="M4961" s="51"/>
      <c r="N4961" s="51"/>
      <c r="O4961" s="51"/>
      <c r="P4961" s="51"/>
      <c r="Q4961" s="51"/>
      <c r="R4961" s="51"/>
      <c r="S4961" s="51"/>
      <c r="T4961" s="51"/>
      <c r="U4961" s="51"/>
      <c r="V4961" s="51"/>
      <c r="W4961" s="51"/>
      <c r="X4961" s="51"/>
      <c r="Y4961" s="51"/>
      <c r="Z4961" s="51"/>
      <c r="AA4961" s="51"/>
      <c r="AB4961" s="51"/>
      <c r="AC4961" s="51"/>
      <c r="AD4961" s="51"/>
      <c r="AE4961" s="51"/>
      <c r="AF4961" s="51"/>
      <c r="AG4961" s="51"/>
      <c r="AH4961" s="51"/>
      <c r="AI4961" s="51"/>
      <c r="AJ4961" s="51"/>
      <c r="AK4961" s="51"/>
      <c r="AL4961" s="51"/>
      <c r="AM4961" s="51"/>
      <c r="AN4961" s="51"/>
      <c r="AO4961" s="51"/>
      <c r="AP4961" s="51"/>
      <c r="AQ4961" s="51"/>
      <c r="AR4961" s="51"/>
      <c r="AS4961" s="51"/>
      <c r="AT4961" s="51"/>
      <c r="AU4961" s="51"/>
      <c r="AV4961" s="51"/>
      <c r="AW4961" s="51"/>
      <c r="AX4961" s="51"/>
      <c r="AY4961" s="51"/>
      <c r="AZ4961" s="51"/>
      <c r="BA4961" s="51"/>
      <c r="BB4961" s="51"/>
      <c r="BC4961" s="51"/>
      <c r="BD4961" s="51"/>
      <c r="BE4961" s="51"/>
      <c r="BF4961" s="51"/>
      <c r="BG4961" s="51"/>
      <c r="BH4961" s="51"/>
      <c r="BI4961" s="51"/>
      <c r="BJ4961" s="51"/>
      <c r="BK4961" s="51"/>
      <c r="BL4961" s="51"/>
      <c r="BM4961" s="51"/>
      <c r="BN4961" s="51"/>
      <c r="BO4961" s="51"/>
      <c r="BP4961" s="51"/>
      <c r="BQ4961" s="51"/>
      <c r="BR4961" s="51"/>
      <c r="BS4961" s="51"/>
      <c r="BT4961" s="51"/>
      <c r="BU4961" s="51"/>
      <c r="BV4961" s="51"/>
      <c r="BW4961" s="51"/>
      <c r="BX4961" s="51"/>
      <c r="BY4961" s="51"/>
    </row>
    <row r="4962" spans="1:77" x14ac:dyDescent="0.25">
      <c r="A4962" s="49" t="s">
        <v>955</v>
      </c>
      <c r="B4962" s="50">
        <v>42297</v>
      </c>
      <c r="C4962" s="51" t="s">
        <v>956</v>
      </c>
      <c r="D4962" s="51"/>
      <c r="E4962" s="51">
        <v>469.53515625</v>
      </c>
      <c r="F4962" s="51">
        <v>0.183234375</v>
      </c>
      <c r="G4962" s="51">
        <v>0.24648750000000003</v>
      </c>
      <c r="H4962" s="51">
        <v>0.26495000000000002</v>
      </c>
      <c r="I4962" s="51">
        <v>0.20325625</v>
      </c>
      <c r="J4962" s="51">
        <v>0.3024</v>
      </c>
      <c r="K4962" s="51">
        <v>0.32617499999999999</v>
      </c>
      <c r="L4962" s="51">
        <v>0.25347500000000001</v>
      </c>
      <c r="M4962" s="51"/>
      <c r="N4962" s="51"/>
      <c r="O4962" s="51"/>
      <c r="P4962" s="51"/>
      <c r="Q4962" s="51"/>
      <c r="R4962" s="51"/>
      <c r="S4962" s="51"/>
      <c r="T4962" s="51"/>
      <c r="U4962" s="51"/>
      <c r="V4962" s="51"/>
      <c r="W4962" s="51"/>
      <c r="X4962" s="51"/>
      <c r="Y4962" s="51"/>
      <c r="Z4962" s="51"/>
      <c r="AA4962" s="51"/>
      <c r="AB4962" s="51">
        <v>4.55</v>
      </c>
      <c r="AC4962" s="51">
        <v>0.19494896910183959</v>
      </c>
      <c r="AD4962" s="51">
        <v>6.3401972931314735E-2</v>
      </c>
      <c r="AE4962" s="51"/>
      <c r="AF4962" s="51"/>
      <c r="AG4962" s="51"/>
      <c r="AH4962" s="51">
        <v>0</v>
      </c>
      <c r="AI4962" s="51">
        <v>3</v>
      </c>
      <c r="AJ4962" s="51"/>
      <c r="AK4962" s="51"/>
      <c r="AL4962" s="51"/>
      <c r="AM4962" s="51"/>
      <c r="AN4962" s="51"/>
      <c r="AO4962" s="51"/>
      <c r="AP4962" s="51"/>
      <c r="AQ4962" s="51"/>
      <c r="AR4962" s="51"/>
      <c r="AS4962" s="51"/>
      <c r="AT4962" s="51"/>
      <c r="AU4962" s="51"/>
      <c r="AV4962" s="51"/>
      <c r="AW4962" s="51"/>
      <c r="AX4962" s="51"/>
      <c r="AY4962" s="51"/>
      <c r="AZ4962" s="51"/>
      <c r="BA4962" s="51"/>
      <c r="BB4962" s="51"/>
      <c r="BC4962" s="51"/>
      <c r="BD4962" s="51"/>
      <c r="BE4962" s="51"/>
      <c r="BF4962" s="51"/>
      <c r="BG4962" s="51"/>
      <c r="BH4962" s="51"/>
      <c r="BI4962" s="51"/>
      <c r="BJ4962" s="51"/>
      <c r="BK4962" s="51"/>
      <c r="BL4962" s="51"/>
      <c r="BM4962" s="51"/>
      <c r="BN4962" s="51"/>
      <c r="BO4962" s="51"/>
      <c r="BP4962" s="51"/>
      <c r="BQ4962" s="51"/>
      <c r="BR4962" s="51"/>
      <c r="BS4962" s="51"/>
      <c r="BT4962" s="51"/>
      <c r="BU4962" s="51"/>
      <c r="BV4962" s="51"/>
      <c r="BW4962" s="51"/>
      <c r="BX4962" s="51"/>
      <c r="BY4962" s="51"/>
    </row>
    <row r="4963" spans="1:77" x14ac:dyDescent="0.25">
      <c r="A4963" s="49" t="s">
        <v>955</v>
      </c>
      <c r="B4963" s="50">
        <v>42298</v>
      </c>
      <c r="C4963" s="51" t="s">
        <v>956</v>
      </c>
      <c r="D4963" s="51"/>
      <c r="E4963" s="51">
        <v>467.86312499999997</v>
      </c>
      <c r="F4963" s="51">
        <v>0.17361874999999999</v>
      </c>
      <c r="G4963" s="51">
        <v>0.24363125000000002</v>
      </c>
      <c r="H4963" s="51">
        <v>0.26483125000000002</v>
      </c>
      <c r="I4963" s="51">
        <v>0.20360624999999999</v>
      </c>
      <c r="J4963" s="51">
        <v>0.30259999999999998</v>
      </c>
      <c r="K4963" s="51">
        <v>0.32628750000000001</v>
      </c>
      <c r="L4963" s="51">
        <v>0.25359375000000001</v>
      </c>
      <c r="M4963" s="51"/>
      <c r="N4963" s="51"/>
      <c r="O4963" s="51"/>
      <c r="P4963" s="51"/>
      <c r="Q4963" s="51"/>
      <c r="R4963" s="51"/>
      <c r="S4963" s="51"/>
      <c r="T4963" s="51"/>
      <c r="U4963" s="51"/>
      <c r="V4963" s="51"/>
      <c r="W4963" s="51"/>
      <c r="X4963" s="51"/>
      <c r="Y4963" s="51"/>
      <c r="Z4963" s="51"/>
      <c r="AA4963" s="51"/>
      <c r="AB4963" s="51"/>
      <c r="AC4963" s="51"/>
      <c r="AD4963" s="51"/>
      <c r="AE4963" s="51"/>
      <c r="AF4963" s="51"/>
      <c r="AG4963" s="51"/>
      <c r="AH4963" s="51"/>
      <c r="AI4963" s="51"/>
      <c r="AJ4963" s="51"/>
      <c r="AK4963" s="51"/>
      <c r="AL4963" s="51"/>
      <c r="AM4963" s="51"/>
      <c r="AN4963" s="51"/>
      <c r="AO4963" s="51"/>
      <c r="AP4963" s="51"/>
      <c r="AQ4963" s="51"/>
      <c r="AR4963" s="51"/>
      <c r="AS4963" s="51"/>
      <c r="AT4963" s="51"/>
      <c r="AU4963" s="51"/>
      <c r="AV4963" s="51"/>
      <c r="AW4963" s="51"/>
      <c r="AX4963" s="51"/>
      <c r="AY4963" s="51"/>
      <c r="AZ4963" s="51"/>
      <c r="BA4963" s="51"/>
      <c r="BB4963" s="51"/>
      <c r="BC4963" s="51"/>
      <c r="BD4963" s="51"/>
      <c r="BE4963" s="51"/>
      <c r="BF4963" s="51"/>
      <c r="BG4963" s="51"/>
      <c r="BH4963" s="51"/>
      <c r="BI4963" s="51"/>
      <c r="BJ4963" s="51"/>
      <c r="BK4963" s="51"/>
      <c r="BL4963" s="51"/>
      <c r="BM4963" s="51"/>
      <c r="BN4963" s="51"/>
      <c r="BO4963" s="51"/>
      <c r="BP4963" s="51"/>
      <c r="BQ4963" s="51"/>
      <c r="BR4963" s="51"/>
      <c r="BS4963" s="51"/>
      <c r="BT4963" s="51"/>
      <c r="BU4963" s="51"/>
      <c r="BV4963" s="51"/>
      <c r="BW4963" s="51"/>
      <c r="BX4963" s="51"/>
      <c r="BY4963" s="51"/>
    </row>
    <row r="4964" spans="1:77" x14ac:dyDescent="0.25">
      <c r="A4964" s="49" t="s">
        <v>955</v>
      </c>
      <c r="B4964" s="50">
        <v>42299</v>
      </c>
      <c r="C4964" s="51" t="s">
        <v>956</v>
      </c>
      <c r="D4964" s="51"/>
      <c r="E4964" s="51">
        <v>476.71171875000005</v>
      </c>
      <c r="F4964" s="51">
        <v>0.229278125</v>
      </c>
      <c r="G4964" s="51">
        <v>0.24477500000000002</v>
      </c>
      <c r="H4964" s="51">
        <v>0.26519999999999999</v>
      </c>
      <c r="I4964" s="51">
        <v>0.20410624999999999</v>
      </c>
      <c r="J4964" s="51">
        <v>0.30265000000000003</v>
      </c>
      <c r="K4964" s="51">
        <v>0.3263375</v>
      </c>
      <c r="L4964" s="51">
        <v>0.25371874999999999</v>
      </c>
      <c r="M4964" s="51"/>
      <c r="N4964" s="51"/>
      <c r="O4964" s="51"/>
      <c r="P4964" s="51"/>
      <c r="Q4964" s="51"/>
      <c r="R4964" s="51"/>
      <c r="S4964" s="51"/>
      <c r="T4964" s="51"/>
      <c r="U4964" s="51"/>
      <c r="V4964" s="51"/>
      <c r="W4964" s="51"/>
      <c r="X4964" s="51"/>
      <c r="Y4964" s="51"/>
      <c r="Z4964" s="51"/>
      <c r="AA4964" s="51"/>
      <c r="AB4964" s="51"/>
      <c r="AC4964" s="51"/>
      <c r="AD4964" s="51">
        <v>0.24459361951903796</v>
      </c>
      <c r="AE4964" s="51"/>
      <c r="AF4964" s="51"/>
      <c r="AG4964" s="51"/>
      <c r="AH4964" s="51"/>
      <c r="AI4964" s="51"/>
      <c r="AJ4964" s="51"/>
      <c r="AK4964" s="51"/>
      <c r="AL4964" s="51"/>
      <c r="AM4964" s="51"/>
      <c r="AN4964" s="51"/>
      <c r="AO4964" s="51"/>
      <c r="AP4964" s="51"/>
      <c r="AQ4964" s="51"/>
      <c r="AR4964" s="51"/>
      <c r="AS4964" s="51"/>
      <c r="AT4964" s="51"/>
      <c r="AU4964" s="51"/>
      <c r="AV4964" s="51"/>
      <c r="AW4964" s="51"/>
      <c r="AX4964" s="51"/>
      <c r="AY4964" s="51"/>
      <c r="AZ4964" s="51"/>
      <c r="BA4964" s="51"/>
      <c r="BB4964" s="51"/>
      <c r="BC4964" s="51"/>
      <c r="BD4964" s="51"/>
      <c r="BE4964" s="51"/>
      <c r="BF4964" s="51"/>
      <c r="BG4964" s="51"/>
      <c r="BH4964" s="51"/>
      <c r="BI4964" s="51"/>
      <c r="BJ4964" s="51"/>
      <c r="BK4964" s="51"/>
      <c r="BL4964" s="51"/>
      <c r="BM4964" s="51"/>
      <c r="BN4964" s="51"/>
      <c r="BO4964" s="51"/>
      <c r="BP4964" s="51"/>
      <c r="BQ4964" s="51"/>
      <c r="BR4964" s="51"/>
      <c r="BS4964" s="51"/>
      <c r="BT4964" s="51"/>
      <c r="BU4964" s="51"/>
      <c r="BV4964" s="51"/>
      <c r="BW4964" s="51"/>
      <c r="BX4964" s="51"/>
      <c r="BY4964" s="51"/>
    </row>
    <row r="4965" spans="1:77" x14ac:dyDescent="0.25">
      <c r="A4965" s="49" t="s">
        <v>955</v>
      </c>
      <c r="B4965" s="50">
        <v>42300</v>
      </c>
      <c r="C4965" s="51" t="s">
        <v>956</v>
      </c>
      <c r="D4965" s="51"/>
      <c r="E4965" s="51">
        <v>475.25671875</v>
      </c>
      <c r="F4965" s="51">
        <v>0.21726562500000002</v>
      </c>
      <c r="G4965" s="51">
        <v>0.24713749999999998</v>
      </c>
      <c r="H4965" s="51">
        <v>0.26469999999999999</v>
      </c>
      <c r="I4965" s="51">
        <v>0.20434999999999998</v>
      </c>
      <c r="J4965" s="51">
        <v>0.30279374999999997</v>
      </c>
      <c r="K4965" s="51">
        <v>0.32644375000000003</v>
      </c>
      <c r="L4965" s="51">
        <v>0.25370000000000004</v>
      </c>
      <c r="M4965" s="51"/>
      <c r="N4965" s="51"/>
      <c r="O4965" s="51"/>
      <c r="P4965" s="51"/>
      <c r="Q4965" s="51"/>
      <c r="R4965" s="51"/>
      <c r="S4965" s="51"/>
      <c r="T4965" s="51"/>
      <c r="U4965" s="51"/>
      <c r="V4965" s="51"/>
      <c r="W4965" s="51"/>
      <c r="X4965" s="51"/>
      <c r="Y4965" s="51"/>
      <c r="Z4965" s="51"/>
      <c r="AA4965" s="51"/>
      <c r="AB4965" s="51"/>
      <c r="AC4965" s="51"/>
      <c r="AD4965" s="51"/>
      <c r="AE4965" s="51"/>
      <c r="AF4965" s="51"/>
      <c r="AG4965" s="51"/>
      <c r="AH4965" s="51"/>
      <c r="AI4965" s="51"/>
      <c r="AJ4965" s="51"/>
      <c r="AK4965" s="51"/>
      <c r="AL4965" s="51"/>
      <c r="AM4965" s="51"/>
      <c r="AN4965" s="51"/>
      <c r="AO4965" s="51"/>
      <c r="AP4965" s="51"/>
      <c r="AQ4965" s="51"/>
      <c r="AR4965" s="51"/>
      <c r="AS4965" s="51"/>
      <c r="AT4965" s="51"/>
      <c r="AU4965" s="51"/>
      <c r="AV4965" s="51"/>
      <c r="AW4965" s="51"/>
      <c r="AX4965" s="51"/>
      <c r="AY4965" s="51"/>
      <c r="AZ4965" s="51"/>
      <c r="BA4965" s="51"/>
      <c r="BB4965" s="51"/>
      <c r="BC4965" s="51"/>
      <c r="BD4965" s="51"/>
      <c r="BE4965" s="51"/>
      <c r="BF4965" s="51"/>
      <c r="BG4965" s="51"/>
      <c r="BH4965" s="51"/>
      <c r="BI4965" s="51"/>
      <c r="BJ4965" s="51"/>
      <c r="BK4965" s="51"/>
      <c r="BL4965" s="51"/>
      <c r="BM4965" s="51"/>
      <c r="BN4965" s="51"/>
      <c r="BO4965" s="51"/>
      <c r="BP4965" s="51"/>
      <c r="BQ4965" s="51"/>
      <c r="BR4965" s="51"/>
      <c r="BS4965" s="51"/>
      <c r="BT4965" s="51"/>
      <c r="BU4965" s="51"/>
      <c r="BV4965" s="51"/>
      <c r="BW4965" s="51"/>
      <c r="BX4965" s="51"/>
      <c r="BY4965" s="51"/>
    </row>
    <row r="4966" spans="1:77" x14ac:dyDescent="0.25">
      <c r="A4966" s="49" t="s">
        <v>955</v>
      </c>
      <c r="B4966" s="50">
        <v>42301</v>
      </c>
      <c r="C4966" s="51" t="s">
        <v>956</v>
      </c>
      <c r="D4966" s="51"/>
      <c r="E4966" s="51">
        <v>473.34140625000003</v>
      </c>
      <c r="F4966" s="51">
        <v>0.203840625</v>
      </c>
      <c r="G4966" s="51">
        <v>0.24698124999999999</v>
      </c>
      <c r="H4966" s="51">
        <v>0.26443125000000001</v>
      </c>
      <c r="I4966" s="51">
        <v>0.20456250000000001</v>
      </c>
      <c r="J4966" s="51">
        <v>0.30298124999999998</v>
      </c>
      <c r="K4966" s="51">
        <v>0.32661875000000001</v>
      </c>
      <c r="L4966" s="51">
        <v>0.25380000000000003</v>
      </c>
      <c r="M4966" s="51"/>
      <c r="N4966" s="51"/>
      <c r="O4966" s="51"/>
      <c r="P4966" s="51"/>
      <c r="Q4966" s="51"/>
      <c r="R4966" s="51"/>
      <c r="S4966" s="51"/>
      <c r="T4966" s="51"/>
      <c r="U4966" s="51"/>
      <c r="V4966" s="51"/>
      <c r="W4966" s="51"/>
      <c r="X4966" s="51"/>
      <c r="Y4966" s="51"/>
      <c r="Z4966" s="51"/>
      <c r="AA4966" s="51"/>
      <c r="AB4966" s="51"/>
      <c r="AC4966" s="51"/>
      <c r="AD4966" s="51"/>
      <c r="AE4966" s="51"/>
      <c r="AF4966" s="51"/>
      <c r="AG4966" s="51"/>
      <c r="AH4966" s="51"/>
      <c r="AI4966" s="51"/>
      <c r="AJ4966" s="51"/>
      <c r="AK4966" s="51"/>
      <c r="AL4966" s="51"/>
      <c r="AM4966" s="51"/>
      <c r="AN4966" s="51"/>
      <c r="AO4966" s="51"/>
      <c r="AP4966" s="51"/>
      <c r="AQ4966" s="51"/>
      <c r="AR4966" s="51"/>
      <c r="AS4966" s="51"/>
      <c r="AT4966" s="51"/>
      <c r="AU4966" s="51"/>
      <c r="AV4966" s="51"/>
      <c r="AW4966" s="51"/>
      <c r="AX4966" s="51"/>
      <c r="AY4966" s="51"/>
      <c r="AZ4966" s="51"/>
      <c r="BA4966" s="51"/>
      <c r="BB4966" s="51"/>
      <c r="BC4966" s="51"/>
      <c r="BD4966" s="51"/>
      <c r="BE4966" s="51"/>
      <c r="BF4966" s="51"/>
      <c r="BG4966" s="51"/>
      <c r="BH4966" s="51"/>
      <c r="BI4966" s="51"/>
      <c r="BJ4966" s="51"/>
      <c r="BK4966" s="51"/>
      <c r="BL4966" s="51"/>
      <c r="BM4966" s="51"/>
      <c r="BN4966" s="51"/>
      <c r="BO4966" s="51"/>
      <c r="BP4966" s="51"/>
      <c r="BQ4966" s="51"/>
      <c r="BR4966" s="51"/>
      <c r="BS4966" s="51"/>
      <c r="BT4966" s="51"/>
      <c r="BU4966" s="51"/>
      <c r="BV4966" s="51"/>
      <c r="BW4966" s="51"/>
      <c r="BX4966" s="51"/>
      <c r="BY4966" s="51"/>
    </row>
    <row r="4967" spans="1:77" x14ac:dyDescent="0.25">
      <c r="A4967" s="49" t="s">
        <v>955</v>
      </c>
      <c r="B4967" s="50">
        <v>42302</v>
      </c>
      <c r="C4967" s="51" t="s">
        <v>956</v>
      </c>
      <c r="D4967" s="51"/>
      <c r="E4967" s="51">
        <v>471.74531249999995</v>
      </c>
      <c r="F4967" s="51">
        <v>0.19385000000000002</v>
      </c>
      <c r="G4967" s="51">
        <v>0.24583125</v>
      </c>
      <c r="H4967" s="51">
        <v>0.26438125000000001</v>
      </c>
      <c r="I4967" s="51">
        <v>0.20456874999999999</v>
      </c>
      <c r="J4967" s="51">
        <v>0.30303124999999997</v>
      </c>
      <c r="K4967" s="51">
        <v>0.32673750000000001</v>
      </c>
      <c r="L4967" s="51">
        <v>0.25392500000000001</v>
      </c>
      <c r="M4967" s="51"/>
      <c r="N4967" s="51"/>
      <c r="O4967" s="51"/>
      <c r="P4967" s="51"/>
      <c r="Q4967" s="51"/>
      <c r="R4967" s="51"/>
      <c r="S4967" s="51"/>
      <c r="T4967" s="51"/>
      <c r="U4967" s="51"/>
      <c r="V4967" s="51"/>
      <c r="W4967" s="51"/>
      <c r="X4967" s="51"/>
      <c r="Y4967" s="51"/>
      <c r="Z4967" s="51"/>
      <c r="AA4967" s="51"/>
      <c r="AB4967" s="51"/>
      <c r="AC4967" s="51"/>
      <c r="AD4967" s="51"/>
      <c r="AE4967" s="51"/>
      <c r="AF4967" s="51"/>
      <c r="AG4967" s="51"/>
      <c r="AH4967" s="51"/>
      <c r="AI4967" s="51"/>
      <c r="AJ4967" s="51"/>
      <c r="AK4967" s="51"/>
      <c r="AL4967" s="51"/>
      <c r="AM4967" s="51"/>
      <c r="AN4967" s="51"/>
      <c r="AO4967" s="51"/>
      <c r="AP4967" s="51"/>
      <c r="AQ4967" s="51"/>
      <c r="AR4967" s="51"/>
      <c r="AS4967" s="51"/>
      <c r="AT4967" s="51"/>
      <c r="AU4967" s="51"/>
      <c r="AV4967" s="51"/>
      <c r="AW4967" s="51"/>
      <c r="AX4967" s="51"/>
      <c r="AY4967" s="51"/>
      <c r="AZ4967" s="51"/>
      <c r="BA4967" s="51"/>
      <c r="BB4967" s="51"/>
      <c r="BC4967" s="51"/>
      <c r="BD4967" s="51"/>
      <c r="BE4967" s="51"/>
      <c r="BF4967" s="51"/>
      <c r="BG4967" s="51"/>
      <c r="BH4967" s="51"/>
      <c r="BI4967" s="51"/>
      <c r="BJ4967" s="51"/>
      <c r="BK4967" s="51"/>
      <c r="BL4967" s="51"/>
      <c r="BM4967" s="51"/>
      <c r="BN4967" s="51"/>
      <c r="BO4967" s="51"/>
      <c r="BP4967" s="51"/>
      <c r="BQ4967" s="51"/>
      <c r="BR4967" s="51"/>
      <c r="BS4967" s="51"/>
      <c r="BT4967" s="51"/>
      <c r="BU4967" s="51"/>
      <c r="BV4967" s="51"/>
      <c r="BW4967" s="51"/>
      <c r="BX4967" s="51"/>
      <c r="BY4967" s="51"/>
    </row>
    <row r="4968" spans="1:77" x14ac:dyDescent="0.25">
      <c r="A4968" s="49" t="s">
        <v>955</v>
      </c>
      <c r="B4968" s="50">
        <v>42303</v>
      </c>
      <c r="C4968" s="51" t="s">
        <v>956</v>
      </c>
      <c r="D4968" s="51"/>
      <c r="E4968" s="51">
        <v>469.79484374999998</v>
      </c>
      <c r="F4968" s="51">
        <v>0.18325312499999999</v>
      </c>
      <c r="G4968" s="51">
        <v>0.24326249999999999</v>
      </c>
      <c r="H4968" s="51">
        <v>0.26416874999999995</v>
      </c>
      <c r="I4968" s="51">
        <v>0.20480625000000002</v>
      </c>
      <c r="J4968" s="51">
        <v>0.30311250000000001</v>
      </c>
      <c r="K4968" s="51">
        <v>0.32671249999999996</v>
      </c>
      <c r="L4968" s="51">
        <v>0.25392500000000001</v>
      </c>
      <c r="M4968" s="51"/>
      <c r="N4968" s="51"/>
      <c r="O4968" s="51"/>
      <c r="P4968" s="51"/>
      <c r="Q4968" s="51"/>
      <c r="R4968" s="51"/>
      <c r="S4968" s="51"/>
      <c r="T4968" s="51"/>
      <c r="U4968" s="51"/>
      <c r="V4968" s="51"/>
      <c r="W4968" s="51"/>
      <c r="X4968" s="51"/>
      <c r="Y4968" s="51"/>
      <c r="Z4968" s="51"/>
      <c r="AA4968" s="51"/>
      <c r="AB4968" s="51"/>
      <c r="AC4968" s="51"/>
      <c r="AD4968" s="51"/>
      <c r="AE4968" s="51"/>
      <c r="AF4968" s="51"/>
      <c r="AG4968" s="51"/>
      <c r="AH4968" s="51"/>
      <c r="AI4968" s="51"/>
      <c r="AJ4968" s="51"/>
      <c r="AK4968" s="51"/>
      <c r="AL4968" s="51"/>
      <c r="AM4968" s="51"/>
      <c r="AN4968" s="51"/>
      <c r="AO4968" s="51"/>
      <c r="AP4968" s="51"/>
      <c r="AQ4968" s="51"/>
      <c r="AR4968" s="51"/>
      <c r="AS4968" s="51"/>
      <c r="AT4968" s="51"/>
      <c r="AU4968" s="51"/>
      <c r="AV4968" s="51"/>
      <c r="AW4968" s="51"/>
      <c r="AX4968" s="51"/>
      <c r="AY4968" s="51"/>
      <c r="AZ4968" s="51"/>
      <c r="BA4968" s="51"/>
      <c r="BB4968" s="51"/>
      <c r="BC4968" s="51"/>
      <c r="BD4968" s="51"/>
      <c r="BE4968" s="51"/>
      <c r="BF4968" s="51"/>
      <c r="BG4968" s="51"/>
      <c r="BH4968" s="51"/>
      <c r="BI4968" s="51"/>
      <c r="BJ4968" s="51"/>
      <c r="BK4968" s="51"/>
      <c r="BL4968" s="51"/>
      <c r="BM4968" s="51"/>
      <c r="BN4968" s="51"/>
      <c r="BO4968" s="51"/>
      <c r="BP4968" s="51"/>
      <c r="BQ4968" s="51"/>
      <c r="BR4968" s="51"/>
      <c r="BS4968" s="51"/>
      <c r="BT4968" s="51"/>
      <c r="BU4968" s="51"/>
      <c r="BV4968" s="51"/>
      <c r="BW4968" s="51"/>
      <c r="BX4968" s="51"/>
      <c r="BY4968" s="51"/>
    </row>
    <row r="4969" spans="1:77" x14ac:dyDescent="0.25">
      <c r="A4969" s="49" t="s">
        <v>955</v>
      </c>
      <c r="B4969" s="50">
        <v>42304</v>
      </c>
      <c r="C4969" s="51" t="s">
        <v>956</v>
      </c>
      <c r="D4969" s="51"/>
      <c r="E4969" s="51">
        <v>468.74015625000004</v>
      </c>
      <c r="F4969" s="51">
        <v>0.17727812500000001</v>
      </c>
      <c r="G4969" s="51">
        <v>0.24125625000000001</v>
      </c>
      <c r="H4969" s="51">
        <v>0.26401874999999997</v>
      </c>
      <c r="I4969" s="51">
        <v>0.20508749999999998</v>
      </c>
      <c r="J4969" s="51">
        <v>0.30324375000000003</v>
      </c>
      <c r="K4969" s="51">
        <v>0.32681874999999999</v>
      </c>
      <c r="L4969" s="51">
        <v>0.25403124999999999</v>
      </c>
      <c r="M4969" s="51"/>
      <c r="N4969" s="51"/>
      <c r="O4969" s="51"/>
      <c r="P4969" s="51"/>
      <c r="Q4969" s="51"/>
      <c r="R4969" s="51"/>
      <c r="S4969" s="51"/>
      <c r="T4969" s="51"/>
      <c r="U4969" s="51"/>
      <c r="V4969" s="51"/>
      <c r="W4969" s="51"/>
      <c r="X4969" s="51"/>
      <c r="Y4969" s="51"/>
      <c r="Z4969" s="51"/>
      <c r="AA4969" s="51"/>
      <c r="AB4969" s="51"/>
      <c r="AC4969" s="51"/>
      <c r="AD4969" s="51">
        <v>0.18739612919586565</v>
      </c>
      <c r="AE4969" s="51"/>
      <c r="AF4969" s="51"/>
      <c r="AG4969" s="51"/>
      <c r="AH4969" s="51"/>
      <c r="AI4969" s="51"/>
      <c r="AJ4969" s="51"/>
      <c r="AK4969" s="51"/>
      <c r="AL4969" s="51"/>
      <c r="AM4969" s="51"/>
      <c r="AN4969" s="51"/>
      <c r="AO4969" s="51"/>
      <c r="AP4969" s="51"/>
      <c r="AQ4969" s="51"/>
      <c r="AR4969" s="51"/>
      <c r="AS4969" s="51"/>
      <c r="AT4969" s="51"/>
      <c r="AU4969" s="51"/>
      <c r="AV4969" s="51"/>
      <c r="AW4969" s="51"/>
      <c r="AX4969" s="51"/>
      <c r="AY4969" s="51"/>
      <c r="AZ4969" s="51"/>
      <c r="BA4969" s="51"/>
      <c r="BB4969" s="51"/>
      <c r="BC4969" s="51"/>
      <c r="BD4969" s="51"/>
      <c r="BE4969" s="51"/>
      <c r="BF4969" s="51"/>
      <c r="BG4969" s="51"/>
      <c r="BH4969" s="51"/>
      <c r="BI4969" s="51"/>
      <c r="BJ4969" s="51"/>
      <c r="BK4969" s="51"/>
      <c r="BL4969" s="51"/>
      <c r="BM4969" s="51"/>
      <c r="BN4969" s="51"/>
      <c r="BO4969" s="51"/>
      <c r="BP4969" s="51"/>
      <c r="BQ4969" s="51"/>
      <c r="BR4969" s="51"/>
      <c r="BS4969" s="51"/>
      <c r="BT4969" s="51"/>
      <c r="BU4969" s="51"/>
      <c r="BV4969" s="51"/>
      <c r="BW4969" s="51"/>
      <c r="BX4969" s="51"/>
      <c r="BY4969" s="51"/>
    </row>
    <row r="4970" spans="1:77" x14ac:dyDescent="0.25">
      <c r="A4970" s="49" t="s">
        <v>955</v>
      </c>
      <c r="B4970" s="50">
        <v>42305</v>
      </c>
      <c r="C4970" s="51" t="s">
        <v>956</v>
      </c>
      <c r="D4970" s="51"/>
      <c r="E4970" s="51">
        <v>467.95171875000005</v>
      </c>
      <c r="F4970" s="51">
        <v>0.174565625</v>
      </c>
      <c r="G4970" s="51">
        <v>0.23967500000000003</v>
      </c>
      <c r="H4970" s="51">
        <v>0.26343125000000001</v>
      </c>
      <c r="I4970" s="51">
        <v>0.20516250000000003</v>
      </c>
      <c r="J4970" s="51">
        <v>0.30328125</v>
      </c>
      <c r="K4970" s="51">
        <v>0.32681250000000001</v>
      </c>
      <c r="L4970" s="51">
        <v>0.25403124999999999</v>
      </c>
      <c r="M4970" s="51"/>
      <c r="N4970" s="51"/>
      <c r="O4970" s="51"/>
      <c r="P4970" s="51"/>
      <c r="Q4970" s="51"/>
      <c r="R4970" s="51"/>
      <c r="S4970" s="51"/>
      <c r="T4970" s="51"/>
      <c r="U4970" s="51"/>
      <c r="V4970" s="51"/>
      <c r="W4970" s="51"/>
      <c r="X4970" s="51"/>
      <c r="Y4970" s="51"/>
      <c r="Z4970" s="51"/>
      <c r="AA4970" s="51"/>
      <c r="AB4970" s="51"/>
      <c r="AC4970" s="51"/>
      <c r="AD4970" s="51"/>
      <c r="AE4970" s="51"/>
      <c r="AF4970" s="51"/>
      <c r="AG4970" s="51"/>
      <c r="AH4970" s="51"/>
      <c r="AI4970" s="51"/>
      <c r="AJ4970" s="51"/>
      <c r="AK4970" s="51"/>
      <c r="AL4970" s="51"/>
      <c r="AM4970" s="51"/>
      <c r="AN4970" s="51"/>
      <c r="AO4970" s="51"/>
      <c r="AP4970" s="51"/>
      <c r="AQ4970" s="51"/>
      <c r="AR4970" s="51"/>
      <c r="AS4970" s="51"/>
      <c r="AT4970" s="51"/>
      <c r="AU4970" s="51"/>
      <c r="AV4970" s="51"/>
      <c r="AW4970" s="51"/>
      <c r="AX4970" s="51"/>
      <c r="AY4970" s="51"/>
      <c r="AZ4970" s="51"/>
      <c r="BA4970" s="51"/>
      <c r="BB4970" s="51"/>
      <c r="BC4970" s="51"/>
      <c r="BD4970" s="51"/>
      <c r="BE4970" s="51"/>
      <c r="BF4970" s="51"/>
      <c r="BG4970" s="51"/>
      <c r="BH4970" s="51"/>
      <c r="BI4970" s="51"/>
      <c r="BJ4970" s="51"/>
      <c r="BK4970" s="51"/>
      <c r="BL4970" s="51"/>
      <c r="BM4970" s="51"/>
      <c r="BN4970" s="51"/>
      <c r="BO4970" s="51"/>
      <c r="BP4970" s="51"/>
      <c r="BQ4970" s="51"/>
      <c r="BR4970" s="51"/>
      <c r="BS4970" s="51"/>
      <c r="BT4970" s="51"/>
      <c r="BU4970" s="51"/>
      <c r="BV4970" s="51"/>
      <c r="BW4970" s="51"/>
      <c r="BX4970" s="51"/>
      <c r="BY4970" s="51"/>
    </row>
    <row r="4971" spans="1:77" x14ac:dyDescent="0.25">
      <c r="A4971" s="49" t="s">
        <v>955</v>
      </c>
      <c r="B4971" s="50">
        <v>42306</v>
      </c>
      <c r="C4971" s="51" t="s">
        <v>956</v>
      </c>
      <c r="D4971" s="51"/>
      <c r="E4971" s="51">
        <v>504.10828125</v>
      </c>
      <c r="F4971" s="51">
        <v>0.31792812500000001</v>
      </c>
      <c r="G4971" s="51">
        <v>0.30675625000000001</v>
      </c>
      <c r="H4971" s="51">
        <v>0.27806875000000003</v>
      </c>
      <c r="I4971" s="51">
        <v>0.20554375</v>
      </c>
      <c r="J4971" s="51">
        <v>0.30328125</v>
      </c>
      <c r="K4971" s="51">
        <v>0.32690625000000001</v>
      </c>
      <c r="L4971" s="51">
        <v>0.25421874999999999</v>
      </c>
      <c r="M4971" s="51"/>
      <c r="N4971" s="51"/>
      <c r="O4971" s="51"/>
      <c r="P4971" s="51"/>
      <c r="Q4971" s="51">
        <v>2.6088548999999999</v>
      </c>
      <c r="R4971" s="51">
        <v>65.852000000000004</v>
      </c>
      <c r="S4971" s="51">
        <v>0</v>
      </c>
      <c r="T4971" s="51"/>
      <c r="U4971" s="51"/>
      <c r="V4971" s="51"/>
      <c r="W4971" s="51"/>
      <c r="X4971" s="51"/>
      <c r="Y4971" s="51"/>
      <c r="Z4971" s="51"/>
      <c r="AA4971" s="51">
        <v>0</v>
      </c>
      <c r="AB4971" s="51">
        <v>5.9</v>
      </c>
      <c r="AC4971" s="51"/>
      <c r="AD4971" s="51"/>
      <c r="AE4971" s="51"/>
      <c r="AF4971" s="51"/>
      <c r="AG4971" s="51">
        <v>0</v>
      </c>
      <c r="AH4971" s="51">
        <v>0.05</v>
      </c>
      <c r="AI4971" s="51">
        <v>4.6500000000000004</v>
      </c>
      <c r="AJ4971" s="51">
        <v>1.0075000000000001</v>
      </c>
      <c r="AK4971" s="51">
        <v>4.3983467857520026E-2</v>
      </c>
      <c r="AL4971" s="51">
        <v>2.1865171499999998</v>
      </c>
      <c r="AM4971" s="51">
        <v>49.712249999999997</v>
      </c>
      <c r="AN4971" s="51"/>
      <c r="AO4971" s="51"/>
      <c r="AP4971" s="51"/>
      <c r="AQ4971" s="51"/>
      <c r="AR4971" s="51"/>
      <c r="AS4971" s="51"/>
      <c r="AT4971" s="51"/>
      <c r="AU4971" s="51"/>
      <c r="AV4971" s="51"/>
      <c r="AW4971" s="51"/>
      <c r="AX4971" s="51"/>
      <c r="AY4971" s="51">
        <v>0</v>
      </c>
      <c r="AZ4971" s="51"/>
      <c r="BA4971" s="51">
        <v>2.6167552161588621E-2</v>
      </c>
      <c r="BB4971" s="51">
        <v>0.42233774999999996</v>
      </c>
      <c r="BC4971" s="51"/>
      <c r="BD4971" s="51">
        <v>16.139749999999999</v>
      </c>
      <c r="BE4971" s="51"/>
      <c r="BF4971" s="51"/>
      <c r="BG4971" s="51"/>
      <c r="BH4971" s="51"/>
      <c r="BI4971" s="51"/>
      <c r="BJ4971" s="51"/>
      <c r="BK4971" s="51"/>
      <c r="BL4971" s="51"/>
      <c r="BM4971" s="51"/>
      <c r="BN4971" s="51"/>
      <c r="BO4971" s="51"/>
      <c r="BP4971" s="51"/>
      <c r="BQ4971" s="51"/>
      <c r="BR4971" s="51"/>
      <c r="BS4971" s="51"/>
      <c r="BT4971" s="51"/>
      <c r="BU4971" s="51"/>
      <c r="BV4971" s="51"/>
      <c r="BW4971" s="51"/>
      <c r="BX4971" s="51"/>
      <c r="BY4971" s="51"/>
    </row>
    <row r="4972" spans="1:77" x14ac:dyDescent="0.25">
      <c r="A4972" s="49" t="s">
        <v>955</v>
      </c>
      <c r="B4972" s="50">
        <v>42307</v>
      </c>
      <c r="C4972" s="51" t="s">
        <v>956</v>
      </c>
      <c r="D4972" s="51"/>
      <c r="E4972" s="51">
        <v>501.70687499999997</v>
      </c>
      <c r="F4972" s="51">
        <v>0.29273125</v>
      </c>
      <c r="G4972" s="51">
        <v>0.30541875000000002</v>
      </c>
      <c r="H4972" s="51">
        <v>0.28294374999999999</v>
      </c>
      <c r="I4972" s="51">
        <v>0.20576875</v>
      </c>
      <c r="J4972" s="51">
        <v>0.30336875000000002</v>
      </c>
      <c r="K4972" s="51">
        <v>0.32700625</v>
      </c>
      <c r="L4972" s="51">
        <v>0.25419375</v>
      </c>
      <c r="M4972" s="51"/>
      <c r="N4972" s="51"/>
      <c r="O4972" s="51"/>
      <c r="P4972" s="51"/>
      <c r="Q4972" s="51"/>
      <c r="R4972" s="51"/>
      <c r="S4972" s="51"/>
      <c r="T4972" s="51"/>
      <c r="U4972" s="51"/>
      <c r="V4972" s="51"/>
      <c r="W4972" s="51"/>
      <c r="X4972" s="51"/>
      <c r="Y4972" s="51"/>
      <c r="Z4972" s="51"/>
      <c r="AA4972" s="51"/>
      <c r="AB4972" s="51"/>
      <c r="AC4972" s="51">
        <v>0.26068293596227077</v>
      </c>
      <c r="AD4972" s="51">
        <v>0.38966258141753574</v>
      </c>
      <c r="AE4972" s="51"/>
      <c r="AF4972" s="51"/>
      <c r="AG4972" s="51"/>
      <c r="AH4972" s="51"/>
      <c r="AI4972" s="51"/>
      <c r="AJ4972" s="51"/>
      <c r="AK4972" s="51"/>
      <c r="AL4972" s="51"/>
      <c r="AM4972" s="51"/>
      <c r="AN4972" s="51"/>
      <c r="AO4972" s="51"/>
      <c r="AP4972" s="51"/>
      <c r="AQ4972" s="51"/>
      <c r="AR4972" s="51"/>
      <c r="AS4972" s="51"/>
      <c r="AT4972" s="51"/>
      <c r="AU4972" s="51"/>
      <c r="AV4972" s="51"/>
      <c r="AW4972" s="51"/>
      <c r="AX4972" s="51"/>
      <c r="AY4972" s="51"/>
      <c r="AZ4972" s="51"/>
      <c r="BA4972" s="51"/>
      <c r="BB4972" s="51"/>
      <c r="BC4972" s="51"/>
      <c r="BD4972" s="51"/>
      <c r="BE4972" s="51"/>
      <c r="BF4972" s="51"/>
      <c r="BG4972" s="51"/>
      <c r="BH4972" s="51"/>
      <c r="BI4972" s="51"/>
      <c r="BJ4972" s="51"/>
      <c r="BK4972" s="51"/>
      <c r="BL4972" s="51"/>
      <c r="BM4972" s="51"/>
      <c r="BN4972" s="51"/>
      <c r="BO4972" s="51"/>
      <c r="BP4972" s="51"/>
      <c r="BQ4972" s="51"/>
      <c r="BR4972" s="51"/>
      <c r="BS4972" s="51"/>
      <c r="BT4972" s="51"/>
      <c r="BU4972" s="51"/>
      <c r="BV4972" s="51"/>
      <c r="BW4972" s="51"/>
      <c r="BX4972" s="51"/>
      <c r="BY4972" s="51"/>
    </row>
    <row r="4973" spans="1:77" x14ac:dyDescent="0.25">
      <c r="A4973" s="49" t="s">
        <v>955</v>
      </c>
      <c r="B4973" s="50">
        <v>42308</v>
      </c>
      <c r="C4973" s="51" t="s">
        <v>956</v>
      </c>
      <c r="D4973" s="51"/>
      <c r="E4973" s="51">
        <v>498.05296874999999</v>
      </c>
      <c r="F4973" s="51">
        <v>0.27054687499999996</v>
      </c>
      <c r="G4973" s="51">
        <v>0.30005625000000002</v>
      </c>
      <c r="H4973" s="51">
        <v>0.28423750000000003</v>
      </c>
      <c r="I4973" s="51">
        <v>0.20605000000000001</v>
      </c>
      <c r="J4973" s="51">
        <v>0.30339375000000002</v>
      </c>
      <c r="K4973" s="51">
        <v>0.32700625</v>
      </c>
      <c r="L4973" s="51">
        <v>0.25418750000000001</v>
      </c>
      <c r="M4973" s="51"/>
      <c r="N4973" s="51"/>
      <c r="O4973" s="51"/>
      <c r="P4973" s="51"/>
      <c r="Q4973" s="51"/>
      <c r="R4973" s="51"/>
      <c r="S4973" s="51"/>
      <c r="T4973" s="51"/>
      <c r="U4973" s="51"/>
      <c r="V4973" s="51"/>
      <c r="W4973" s="51"/>
      <c r="X4973" s="51"/>
      <c r="Y4973" s="51"/>
      <c r="Z4973" s="51"/>
      <c r="AA4973" s="51"/>
      <c r="AB4973" s="51"/>
      <c r="AC4973" s="51"/>
      <c r="AD4973" s="51"/>
      <c r="AE4973" s="51"/>
      <c r="AF4973" s="51"/>
      <c r="AG4973" s="51"/>
      <c r="AH4973" s="51"/>
      <c r="AI4973" s="51"/>
      <c r="AJ4973" s="51"/>
      <c r="AK4973" s="51"/>
      <c r="AL4973" s="51"/>
      <c r="AM4973" s="51"/>
      <c r="AN4973" s="51"/>
      <c r="AO4973" s="51"/>
      <c r="AP4973" s="51"/>
      <c r="AQ4973" s="51"/>
      <c r="AR4973" s="51"/>
      <c r="AS4973" s="51"/>
      <c r="AT4973" s="51"/>
      <c r="AU4973" s="51"/>
      <c r="AV4973" s="51"/>
      <c r="AW4973" s="51"/>
      <c r="AX4973" s="51"/>
      <c r="AY4973" s="51"/>
      <c r="AZ4973" s="51"/>
      <c r="BA4973" s="51"/>
      <c r="BB4973" s="51"/>
      <c r="BC4973" s="51"/>
      <c r="BD4973" s="51"/>
      <c r="BE4973" s="51"/>
      <c r="BF4973" s="51"/>
      <c r="BG4973" s="51"/>
      <c r="BH4973" s="51"/>
      <c r="BI4973" s="51"/>
      <c r="BJ4973" s="51"/>
      <c r="BK4973" s="51"/>
      <c r="BL4973" s="51"/>
      <c r="BM4973" s="51"/>
      <c r="BN4973" s="51"/>
      <c r="BO4973" s="51"/>
      <c r="BP4973" s="51"/>
      <c r="BQ4973" s="51"/>
      <c r="BR4973" s="51"/>
      <c r="BS4973" s="51"/>
      <c r="BT4973" s="51"/>
      <c r="BU4973" s="51"/>
      <c r="BV4973" s="51"/>
      <c r="BW4973" s="51"/>
      <c r="BX4973" s="51"/>
      <c r="BY4973" s="51"/>
    </row>
    <row r="4974" spans="1:77" x14ac:dyDescent="0.25">
      <c r="A4974" s="49" t="s">
        <v>955</v>
      </c>
      <c r="B4974" s="50">
        <v>42309</v>
      </c>
      <c r="C4974" s="51" t="s">
        <v>956</v>
      </c>
      <c r="D4974" s="51"/>
      <c r="E4974" s="51">
        <v>494.26781250000005</v>
      </c>
      <c r="F4974" s="51">
        <v>0.25029999999999997</v>
      </c>
      <c r="G4974" s="51">
        <v>0.29348125000000003</v>
      </c>
      <c r="H4974" s="51">
        <v>0.28458125000000001</v>
      </c>
      <c r="I4974" s="51">
        <v>0.20641875000000001</v>
      </c>
      <c r="J4974" s="51">
        <v>0.30336875000000002</v>
      </c>
      <c r="K4974" s="51">
        <v>0.32701249999999998</v>
      </c>
      <c r="L4974" s="51">
        <v>0.2542875</v>
      </c>
      <c r="M4974" s="51"/>
      <c r="N4974" s="51"/>
      <c r="O4974" s="51"/>
      <c r="P4974" s="51"/>
      <c r="Q4974" s="51"/>
      <c r="R4974" s="51"/>
      <c r="S4974" s="51"/>
      <c r="T4974" s="51"/>
      <c r="U4974" s="51"/>
      <c r="V4974" s="51"/>
      <c r="W4974" s="51"/>
      <c r="X4974" s="51"/>
      <c r="Y4974" s="51"/>
      <c r="Z4974" s="51"/>
      <c r="AA4974" s="51"/>
      <c r="AB4974" s="51"/>
      <c r="AC4974" s="51"/>
      <c r="AD4974" s="51"/>
      <c r="AE4974" s="51"/>
      <c r="AF4974" s="51"/>
      <c r="AG4974" s="51"/>
      <c r="AH4974" s="51"/>
      <c r="AI4974" s="51"/>
      <c r="AJ4974" s="51"/>
      <c r="AK4974" s="51"/>
      <c r="AL4974" s="51"/>
      <c r="AM4974" s="51"/>
      <c r="AN4974" s="51"/>
      <c r="AO4974" s="51"/>
      <c r="AP4974" s="51"/>
      <c r="AQ4974" s="51"/>
      <c r="AR4974" s="51"/>
      <c r="AS4974" s="51"/>
      <c r="AT4974" s="51"/>
      <c r="AU4974" s="51"/>
      <c r="AV4974" s="51"/>
      <c r="AW4974" s="51"/>
      <c r="AX4974" s="51"/>
      <c r="AY4974" s="51"/>
      <c r="AZ4974" s="51"/>
      <c r="BA4974" s="51"/>
      <c r="BB4974" s="51"/>
      <c r="BC4974" s="51"/>
      <c r="BD4974" s="51"/>
      <c r="BE4974" s="51"/>
      <c r="BF4974" s="51"/>
      <c r="BG4974" s="51"/>
      <c r="BH4974" s="51"/>
      <c r="BI4974" s="51"/>
      <c r="BJ4974" s="51"/>
      <c r="BK4974" s="51"/>
      <c r="BL4974" s="51"/>
      <c r="BM4974" s="51"/>
      <c r="BN4974" s="51"/>
      <c r="BO4974" s="51"/>
      <c r="BP4974" s="51"/>
      <c r="BQ4974" s="51"/>
      <c r="BR4974" s="51"/>
      <c r="BS4974" s="51"/>
      <c r="BT4974" s="51"/>
      <c r="BU4974" s="51"/>
      <c r="BV4974" s="51"/>
      <c r="BW4974" s="51"/>
      <c r="BX4974" s="51"/>
      <c r="BY4974" s="51"/>
    </row>
    <row r="4975" spans="1:77" x14ac:dyDescent="0.25">
      <c r="A4975" s="49" t="s">
        <v>955</v>
      </c>
      <c r="B4975" s="50">
        <v>42310</v>
      </c>
      <c r="C4975" s="51" t="s">
        <v>956</v>
      </c>
      <c r="D4975" s="51"/>
      <c r="E4975" s="51">
        <v>506.72296875000006</v>
      </c>
      <c r="F4975" s="51">
        <v>0.30596562499999996</v>
      </c>
      <c r="G4975" s="51">
        <v>0.30904999999999999</v>
      </c>
      <c r="H4975" s="51">
        <v>0.28964374999999998</v>
      </c>
      <c r="I4975" s="51">
        <v>0.20709374999999999</v>
      </c>
      <c r="J4975" s="51">
        <v>0.30349999999999999</v>
      </c>
      <c r="K4975" s="51">
        <v>0.32700625</v>
      </c>
      <c r="L4975" s="51">
        <v>0.25432500000000002</v>
      </c>
      <c r="M4975" s="51"/>
      <c r="N4975" s="51"/>
      <c r="O4975" s="51"/>
      <c r="P4975" s="51"/>
      <c r="Q4975" s="51"/>
      <c r="R4975" s="51"/>
      <c r="S4975" s="51"/>
      <c r="T4975" s="51"/>
      <c r="U4975" s="51"/>
      <c r="V4975" s="51"/>
      <c r="W4975" s="51"/>
      <c r="X4975" s="51"/>
      <c r="Y4975" s="51"/>
      <c r="Z4975" s="51"/>
      <c r="AA4975" s="51"/>
      <c r="AB4975" s="51"/>
      <c r="AC4975" s="51">
        <v>0.33436462696050828</v>
      </c>
      <c r="AD4975" s="51">
        <v>0.44292549883136689</v>
      </c>
      <c r="AE4975" s="51"/>
      <c r="AF4975" s="51"/>
      <c r="AG4975" s="51"/>
      <c r="AH4975" s="51"/>
      <c r="AI4975" s="51"/>
      <c r="AJ4975" s="51"/>
      <c r="AK4975" s="51"/>
      <c r="AL4975" s="51"/>
      <c r="AM4975" s="51"/>
      <c r="AN4975" s="51"/>
      <c r="AO4975" s="51"/>
      <c r="AP4975" s="51"/>
      <c r="AQ4975" s="51"/>
      <c r="AR4975" s="51"/>
      <c r="AS4975" s="51"/>
      <c r="AT4975" s="51"/>
      <c r="AU4975" s="51"/>
      <c r="AV4975" s="51"/>
      <c r="AW4975" s="51"/>
      <c r="AX4975" s="51"/>
      <c r="AY4975" s="51"/>
      <c r="AZ4975" s="51"/>
      <c r="BA4975" s="51"/>
      <c r="BB4975" s="51"/>
      <c r="BC4975" s="51"/>
      <c r="BD4975" s="51"/>
      <c r="BE4975" s="51"/>
      <c r="BF4975" s="51"/>
      <c r="BG4975" s="51"/>
      <c r="BH4975" s="51"/>
      <c r="BI4975" s="51"/>
      <c r="BJ4975" s="51"/>
      <c r="BK4975" s="51"/>
      <c r="BL4975" s="51"/>
      <c r="BM4975" s="51"/>
      <c r="BN4975" s="51"/>
      <c r="BO4975" s="51"/>
      <c r="BP4975" s="51"/>
      <c r="BQ4975" s="51"/>
      <c r="BR4975" s="51"/>
      <c r="BS4975" s="51"/>
      <c r="BT4975" s="51"/>
      <c r="BU4975" s="51"/>
      <c r="BV4975" s="51"/>
      <c r="BW4975" s="51"/>
      <c r="BX4975" s="51"/>
      <c r="BY4975" s="51"/>
    </row>
    <row r="4976" spans="1:77" x14ac:dyDescent="0.25">
      <c r="A4976" s="49" t="s">
        <v>955</v>
      </c>
      <c r="B4976" s="50">
        <v>42311</v>
      </c>
      <c r="C4976" s="51" t="s">
        <v>956</v>
      </c>
      <c r="D4976" s="51"/>
      <c r="E4976" s="51">
        <v>504.12937499999998</v>
      </c>
      <c r="F4976" s="51">
        <v>0.28623124999999999</v>
      </c>
      <c r="G4976" s="51">
        <v>0.30656875</v>
      </c>
      <c r="H4976" s="51">
        <v>0.29134375000000001</v>
      </c>
      <c r="I4976" s="51">
        <v>0.20765</v>
      </c>
      <c r="J4976" s="51">
        <v>0.30359999999999998</v>
      </c>
      <c r="K4976" s="51">
        <v>0.32706249999999998</v>
      </c>
      <c r="L4976" s="51">
        <v>0.25437500000000002</v>
      </c>
      <c r="M4976" s="51"/>
      <c r="N4976" s="51"/>
      <c r="O4976" s="51"/>
      <c r="P4976" s="51"/>
      <c r="Q4976" s="51"/>
      <c r="R4976" s="51"/>
      <c r="S4976" s="51"/>
      <c r="T4976" s="51"/>
      <c r="U4976" s="51"/>
      <c r="V4976" s="51"/>
      <c r="W4976" s="51"/>
      <c r="X4976" s="51"/>
      <c r="Y4976" s="51"/>
      <c r="Z4976" s="51"/>
      <c r="AA4976" s="51"/>
      <c r="AB4976" s="51"/>
      <c r="AC4976" s="51"/>
      <c r="AD4976" s="51"/>
      <c r="AE4976" s="51"/>
      <c r="AF4976" s="51"/>
      <c r="AG4976" s="51"/>
      <c r="AH4976" s="51"/>
      <c r="AI4976" s="51"/>
      <c r="AJ4976" s="51"/>
      <c r="AK4976" s="51"/>
      <c r="AL4976" s="51"/>
      <c r="AM4976" s="51"/>
      <c r="AN4976" s="51"/>
      <c r="AO4976" s="51"/>
      <c r="AP4976" s="51"/>
      <c r="AQ4976" s="51"/>
      <c r="AR4976" s="51"/>
      <c r="AS4976" s="51"/>
      <c r="AT4976" s="51"/>
      <c r="AU4976" s="51"/>
      <c r="AV4976" s="51"/>
      <c r="AW4976" s="51"/>
      <c r="AX4976" s="51"/>
      <c r="AY4976" s="51"/>
      <c r="AZ4976" s="51"/>
      <c r="BA4976" s="51"/>
      <c r="BB4976" s="51"/>
      <c r="BC4976" s="51"/>
      <c r="BD4976" s="51"/>
      <c r="BE4976" s="51"/>
      <c r="BF4976" s="51"/>
      <c r="BG4976" s="51"/>
      <c r="BH4976" s="51"/>
      <c r="BI4976" s="51"/>
      <c r="BJ4976" s="51"/>
      <c r="BK4976" s="51"/>
      <c r="BL4976" s="51"/>
      <c r="BM4976" s="51"/>
      <c r="BN4976" s="51"/>
      <c r="BO4976" s="51"/>
      <c r="BP4976" s="51"/>
      <c r="BQ4976" s="51"/>
      <c r="BR4976" s="51"/>
      <c r="BS4976" s="51"/>
      <c r="BT4976" s="51"/>
      <c r="BU4976" s="51"/>
      <c r="BV4976" s="51"/>
      <c r="BW4976" s="51"/>
      <c r="BX4976" s="51"/>
      <c r="BY4976" s="51"/>
    </row>
    <row r="4977" spans="1:77" x14ac:dyDescent="0.25">
      <c r="A4977" s="49" t="s">
        <v>955</v>
      </c>
      <c r="B4977" s="50">
        <v>42312</v>
      </c>
      <c r="C4977" s="51" t="s">
        <v>956</v>
      </c>
      <c r="D4977" s="51"/>
      <c r="E4977" s="51">
        <v>501.71437500000002</v>
      </c>
      <c r="F4977" s="51">
        <v>0.27177499999999999</v>
      </c>
      <c r="G4977" s="51">
        <v>0.30328749999999999</v>
      </c>
      <c r="H4977" s="51">
        <v>0.29153124999999996</v>
      </c>
      <c r="I4977" s="51">
        <v>0.20810000000000001</v>
      </c>
      <c r="J4977" s="51">
        <v>0.30367500000000003</v>
      </c>
      <c r="K4977" s="51">
        <v>0.32716875000000001</v>
      </c>
      <c r="L4977" s="51">
        <v>0.25437500000000002</v>
      </c>
      <c r="M4977" s="51"/>
      <c r="N4977" s="51"/>
      <c r="O4977" s="51"/>
      <c r="P4977" s="51"/>
      <c r="Q4977" s="51"/>
      <c r="R4977" s="51"/>
      <c r="S4977" s="51"/>
      <c r="T4977" s="51"/>
      <c r="U4977" s="51"/>
      <c r="V4977" s="51"/>
      <c r="W4977" s="51"/>
      <c r="X4977" s="51"/>
      <c r="Y4977" s="51"/>
      <c r="Z4977" s="51"/>
      <c r="AA4977" s="51"/>
      <c r="AB4977" s="51"/>
      <c r="AC4977" s="51"/>
      <c r="AD4977" s="51"/>
      <c r="AE4977" s="51"/>
      <c r="AF4977" s="51"/>
      <c r="AG4977" s="51"/>
      <c r="AH4977" s="51"/>
      <c r="AI4977" s="51"/>
      <c r="AJ4977" s="51"/>
      <c r="AK4977" s="51"/>
      <c r="AL4977" s="51"/>
      <c r="AM4977" s="51"/>
      <c r="AN4977" s="51"/>
      <c r="AO4977" s="51"/>
      <c r="AP4977" s="51"/>
      <c r="AQ4977" s="51"/>
      <c r="AR4977" s="51"/>
      <c r="AS4977" s="51"/>
      <c r="AT4977" s="51"/>
      <c r="AU4977" s="51"/>
      <c r="AV4977" s="51"/>
      <c r="AW4977" s="51"/>
      <c r="AX4977" s="51"/>
      <c r="AY4977" s="51"/>
      <c r="AZ4977" s="51"/>
      <c r="BA4977" s="51"/>
      <c r="BB4977" s="51"/>
      <c r="BC4977" s="51"/>
      <c r="BD4977" s="51"/>
      <c r="BE4977" s="51"/>
      <c r="BF4977" s="51"/>
      <c r="BG4977" s="51"/>
      <c r="BH4977" s="51"/>
      <c r="BI4977" s="51"/>
      <c r="BJ4977" s="51"/>
      <c r="BK4977" s="51"/>
      <c r="BL4977" s="51"/>
      <c r="BM4977" s="51"/>
      <c r="BN4977" s="51"/>
      <c r="BO4977" s="51"/>
      <c r="BP4977" s="51"/>
      <c r="BQ4977" s="51"/>
      <c r="BR4977" s="51"/>
      <c r="BS4977" s="51"/>
      <c r="BT4977" s="51"/>
      <c r="BU4977" s="51"/>
      <c r="BV4977" s="51"/>
      <c r="BW4977" s="51"/>
      <c r="BX4977" s="51"/>
      <c r="BY4977" s="51"/>
    </row>
    <row r="4978" spans="1:77" x14ac:dyDescent="0.25">
      <c r="A4978" s="49" t="s">
        <v>955</v>
      </c>
      <c r="B4978" s="50">
        <v>42313</v>
      </c>
      <c r="C4978" s="51" t="s">
        <v>956</v>
      </c>
      <c r="D4978" s="51"/>
      <c r="E4978" s="51">
        <v>498.38671875</v>
      </c>
      <c r="F4978" s="51">
        <v>0.25589687500000002</v>
      </c>
      <c r="G4978" s="51">
        <v>0.29769375000000003</v>
      </c>
      <c r="H4978" s="51">
        <v>0.29042499999999999</v>
      </c>
      <c r="I4978" s="51">
        <v>0.20874375000000001</v>
      </c>
      <c r="J4978" s="51">
        <v>0.30373125000000001</v>
      </c>
      <c r="K4978" s="51">
        <v>0.32715</v>
      </c>
      <c r="L4978" s="51">
        <v>0.25444374999999997</v>
      </c>
      <c r="M4978" s="51"/>
      <c r="N4978" s="51"/>
      <c r="O4978" s="51"/>
      <c r="P4978" s="51"/>
      <c r="Q4978" s="51"/>
      <c r="R4978" s="51"/>
      <c r="S4978" s="51"/>
      <c r="T4978" s="51"/>
      <c r="U4978" s="51"/>
      <c r="V4978" s="51"/>
      <c r="W4978" s="51"/>
      <c r="X4978" s="51"/>
      <c r="Y4978" s="51"/>
      <c r="Z4978" s="51"/>
      <c r="AA4978" s="51"/>
      <c r="AB4978" s="51"/>
      <c r="AC4978" s="51"/>
      <c r="AD4978" s="51">
        <v>0.34189995360643144</v>
      </c>
      <c r="AE4978" s="51"/>
      <c r="AF4978" s="51"/>
      <c r="AG4978" s="51"/>
      <c r="AH4978" s="51"/>
      <c r="AI4978" s="51"/>
      <c r="AJ4978" s="51"/>
      <c r="AK4978" s="51"/>
      <c r="AL4978" s="51"/>
      <c r="AM4978" s="51"/>
      <c r="AN4978" s="51"/>
      <c r="AO4978" s="51"/>
      <c r="AP4978" s="51"/>
      <c r="AQ4978" s="51"/>
      <c r="AR4978" s="51"/>
      <c r="AS4978" s="51"/>
      <c r="AT4978" s="51"/>
      <c r="AU4978" s="51"/>
      <c r="AV4978" s="51"/>
      <c r="AW4978" s="51"/>
      <c r="AX4978" s="51"/>
      <c r="AY4978" s="51"/>
      <c r="AZ4978" s="51"/>
      <c r="BA4978" s="51"/>
      <c r="BB4978" s="51"/>
      <c r="BC4978" s="51"/>
      <c r="BD4978" s="51"/>
      <c r="BE4978" s="51"/>
      <c r="BF4978" s="51"/>
      <c r="BG4978" s="51"/>
      <c r="BH4978" s="51"/>
      <c r="BI4978" s="51"/>
      <c r="BJ4978" s="51"/>
      <c r="BK4978" s="51"/>
      <c r="BL4978" s="51"/>
      <c r="BM4978" s="51"/>
      <c r="BN4978" s="51"/>
      <c r="BO4978" s="51"/>
      <c r="BP4978" s="51"/>
      <c r="BQ4978" s="51"/>
      <c r="BR4978" s="51"/>
      <c r="BS4978" s="51"/>
      <c r="BT4978" s="51"/>
      <c r="BU4978" s="51"/>
      <c r="BV4978" s="51"/>
      <c r="BW4978" s="51"/>
      <c r="BX4978" s="51"/>
      <c r="BY4978" s="51"/>
    </row>
    <row r="4979" spans="1:77" x14ac:dyDescent="0.25">
      <c r="A4979" s="49" t="s">
        <v>955</v>
      </c>
      <c r="B4979" s="50">
        <v>42314</v>
      </c>
      <c r="C4979" s="51" t="s">
        <v>956</v>
      </c>
      <c r="D4979" s="51"/>
      <c r="E4979" s="51">
        <v>505.96734375000005</v>
      </c>
      <c r="F4979" s="51">
        <v>0.29752187500000005</v>
      </c>
      <c r="G4979" s="51">
        <v>0.30514375000000005</v>
      </c>
      <c r="H4979" s="51">
        <v>0.29068749999999999</v>
      </c>
      <c r="I4979" s="51">
        <v>0.20915</v>
      </c>
      <c r="J4979" s="51">
        <v>0.30376250000000005</v>
      </c>
      <c r="K4979" s="51">
        <v>0.32714375000000001</v>
      </c>
      <c r="L4979" s="51">
        <v>0.25448124999999999</v>
      </c>
      <c r="M4979" s="51"/>
      <c r="N4979" s="51"/>
      <c r="O4979" s="51"/>
      <c r="P4979" s="51"/>
      <c r="Q4979" s="51"/>
      <c r="R4979" s="51"/>
      <c r="S4979" s="51"/>
      <c r="T4979" s="51"/>
      <c r="U4979" s="51"/>
      <c r="V4979" s="51"/>
      <c r="W4979" s="51"/>
      <c r="X4979" s="51"/>
      <c r="Y4979" s="51"/>
      <c r="Z4979" s="51"/>
      <c r="AA4979" s="51"/>
      <c r="AB4979" s="51"/>
      <c r="AC4979" s="51"/>
      <c r="AD4979" s="51"/>
      <c r="AE4979" s="51"/>
      <c r="AF4979" s="51"/>
      <c r="AG4979" s="51"/>
      <c r="AH4979" s="51"/>
      <c r="AI4979" s="51"/>
      <c r="AJ4979" s="51"/>
      <c r="AK4979" s="51"/>
      <c r="AL4979" s="51"/>
      <c r="AM4979" s="51"/>
      <c r="AN4979" s="51"/>
      <c r="AO4979" s="51"/>
      <c r="AP4979" s="51"/>
      <c r="AQ4979" s="51"/>
      <c r="AR4979" s="51"/>
      <c r="AS4979" s="51"/>
      <c r="AT4979" s="51"/>
      <c r="AU4979" s="51"/>
      <c r="AV4979" s="51"/>
      <c r="AW4979" s="51"/>
      <c r="AX4979" s="51"/>
      <c r="AY4979" s="51"/>
      <c r="AZ4979" s="51"/>
      <c r="BA4979" s="51"/>
      <c r="BB4979" s="51"/>
      <c r="BC4979" s="51"/>
      <c r="BD4979" s="51"/>
      <c r="BE4979" s="51"/>
      <c r="BF4979" s="51"/>
      <c r="BG4979" s="51"/>
      <c r="BH4979" s="51"/>
      <c r="BI4979" s="51"/>
      <c r="BJ4979" s="51"/>
      <c r="BK4979" s="51"/>
      <c r="BL4979" s="51"/>
      <c r="BM4979" s="51"/>
      <c r="BN4979" s="51"/>
      <c r="BO4979" s="51"/>
      <c r="BP4979" s="51"/>
      <c r="BQ4979" s="51"/>
      <c r="BR4979" s="51"/>
      <c r="BS4979" s="51"/>
      <c r="BT4979" s="51"/>
      <c r="BU4979" s="51"/>
      <c r="BV4979" s="51"/>
      <c r="BW4979" s="51"/>
      <c r="BX4979" s="51"/>
      <c r="BY4979" s="51"/>
    </row>
    <row r="4980" spans="1:77" x14ac:dyDescent="0.25">
      <c r="A4980" s="49" t="s">
        <v>955</v>
      </c>
      <c r="B4980" s="50">
        <v>42315</v>
      </c>
      <c r="C4980" s="51" t="s">
        <v>956</v>
      </c>
      <c r="D4980" s="51"/>
      <c r="E4980" s="51">
        <v>503.21296874999996</v>
      </c>
      <c r="F4980" s="51">
        <v>0.27898437500000001</v>
      </c>
      <c r="G4980" s="51">
        <v>0.30298124999999998</v>
      </c>
      <c r="H4980" s="51">
        <v>0.29138750000000002</v>
      </c>
      <c r="I4980" s="51">
        <v>0.20960000000000001</v>
      </c>
      <c r="J4980" s="51">
        <v>0.30373125000000001</v>
      </c>
      <c r="K4980" s="51">
        <v>0.32713750000000003</v>
      </c>
      <c r="L4980" s="51">
        <v>0.25453749999999997</v>
      </c>
      <c r="M4980" s="51"/>
      <c r="N4980" s="51"/>
      <c r="O4980" s="51"/>
      <c r="P4980" s="51"/>
      <c r="Q4980" s="51"/>
      <c r="R4980" s="51"/>
      <c r="S4980" s="51"/>
      <c r="T4980" s="51"/>
      <c r="U4980" s="51"/>
      <c r="V4980" s="51"/>
      <c r="W4980" s="51"/>
      <c r="X4980" s="51"/>
      <c r="Y4980" s="51"/>
      <c r="Z4980" s="51"/>
      <c r="AA4980" s="51"/>
      <c r="AB4980" s="51"/>
      <c r="AC4980" s="51"/>
      <c r="AD4980" s="51"/>
      <c r="AE4980" s="51"/>
      <c r="AF4980" s="51"/>
      <c r="AG4980" s="51"/>
      <c r="AH4980" s="51"/>
      <c r="AI4980" s="51"/>
      <c r="AJ4980" s="51"/>
      <c r="AK4980" s="51"/>
      <c r="AL4980" s="51"/>
      <c r="AM4980" s="51"/>
      <c r="AN4980" s="51"/>
      <c r="AO4980" s="51"/>
      <c r="AP4980" s="51"/>
      <c r="AQ4980" s="51"/>
      <c r="AR4980" s="51"/>
      <c r="AS4980" s="51"/>
      <c r="AT4980" s="51"/>
      <c r="AU4980" s="51"/>
      <c r="AV4980" s="51"/>
      <c r="AW4980" s="51"/>
      <c r="AX4980" s="51"/>
      <c r="AY4980" s="51"/>
      <c r="AZ4980" s="51"/>
      <c r="BA4980" s="51"/>
      <c r="BB4980" s="51"/>
      <c r="BC4980" s="51"/>
      <c r="BD4980" s="51"/>
      <c r="BE4980" s="51"/>
      <c r="BF4980" s="51"/>
      <c r="BG4980" s="51"/>
      <c r="BH4980" s="51"/>
      <c r="BI4980" s="51"/>
      <c r="BJ4980" s="51"/>
      <c r="BK4980" s="51"/>
      <c r="BL4980" s="51"/>
      <c r="BM4980" s="51"/>
      <c r="BN4980" s="51"/>
      <c r="BO4980" s="51"/>
      <c r="BP4980" s="51"/>
      <c r="BQ4980" s="51"/>
      <c r="BR4980" s="51"/>
      <c r="BS4980" s="51"/>
      <c r="BT4980" s="51"/>
      <c r="BU4980" s="51"/>
      <c r="BV4980" s="51"/>
      <c r="BW4980" s="51"/>
      <c r="BX4980" s="51"/>
      <c r="BY4980" s="51"/>
    </row>
    <row r="4981" spans="1:77" x14ac:dyDescent="0.25">
      <c r="A4981" s="49" t="s">
        <v>955</v>
      </c>
      <c r="B4981" s="50">
        <v>42316</v>
      </c>
      <c r="C4981" s="51" t="s">
        <v>956</v>
      </c>
      <c r="D4981" s="51"/>
      <c r="E4981" s="51">
        <v>501.09703125000004</v>
      </c>
      <c r="F4981" s="51">
        <v>0.26594062500000004</v>
      </c>
      <c r="G4981" s="51">
        <v>0.29973125</v>
      </c>
      <c r="H4981" s="51">
        <v>0.29163125000000001</v>
      </c>
      <c r="I4981" s="51">
        <v>0.21039374999999999</v>
      </c>
      <c r="J4981" s="51">
        <v>0.30377500000000002</v>
      </c>
      <c r="K4981" s="51">
        <v>0.32716249999999997</v>
      </c>
      <c r="L4981" s="51">
        <v>0.254525</v>
      </c>
      <c r="M4981" s="51"/>
      <c r="N4981" s="51"/>
      <c r="O4981" s="51"/>
      <c r="P4981" s="51"/>
      <c r="Q4981" s="51"/>
      <c r="R4981" s="51"/>
      <c r="S4981" s="51"/>
      <c r="T4981" s="51"/>
      <c r="U4981" s="51"/>
      <c r="V4981" s="51"/>
      <c r="W4981" s="51"/>
      <c r="X4981" s="51"/>
      <c r="Y4981" s="51"/>
      <c r="Z4981" s="51"/>
      <c r="AA4981" s="51"/>
      <c r="AB4981" s="51"/>
      <c r="AC4981" s="51"/>
      <c r="AD4981" s="51"/>
      <c r="AE4981" s="51"/>
      <c r="AF4981" s="51"/>
      <c r="AG4981" s="51"/>
      <c r="AH4981" s="51"/>
      <c r="AI4981" s="51"/>
      <c r="AJ4981" s="51"/>
      <c r="AK4981" s="51"/>
      <c r="AL4981" s="51"/>
      <c r="AM4981" s="51"/>
      <c r="AN4981" s="51"/>
      <c r="AO4981" s="51"/>
      <c r="AP4981" s="51"/>
      <c r="AQ4981" s="51"/>
      <c r="AR4981" s="51"/>
      <c r="AS4981" s="51"/>
      <c r="AT4981" s="51"/>
      <c r="AU4981" s="51"/>
      <c r="AV4981" s="51"/>
      <c r="AW4981" s="51"/>
      <c r="AX4981" s="51"/>
      <c r="AY4981" s="51"/>
      <c r="AZ4981" s="51"/>
      <c r="BA4981" s="51"/>
      <c r="BB4981" s="51"/>
      <c r="BC4981" s="51"/>
      <c r="BD4981" s="51"/>
      <c r="BE4981" s="51"/>
      <c r="BF4981" s="51"/>
      <c r="BG4981" s="51"/>
      <c r="BH4981" s="51"/>
      <c r="BI4981" s="51"/>
      <c r="BJ4981" s="51"/>
      <c r="BK4981" s="51"/>
      <c r="BL4981" s="51"/>
      <c r="BM4981" s="51"/>
      <c r="BN4981" s="51"/>
      <c r="BO4981" s="51"/>
      <c r="BP4981" s="51"/>
      <c r="BQ4981" s="51"/>
      <c r="BR4981" s="51"/>
      <c r="BS4981" s="51"/>
      <c r="BT4981" s="51"/>
      <c r="BU4981" s="51"/>
      <c r="BV4981" s="51"/>
      <c r="BW4981" s="51"/>
      <c r="BX4981" s="51"/>
      <c r="BY4981" s="51"/>
    </row>
    <row r="4982" spans="1:77" x14ac:dyDescent="0.25">
      <c r="A4982" s="49" t="s">
        <v>955</v>
      </c>
      <c r="B4982" s="50">
        <v>42317</v>
      </c>
      <c r="C4982" s="51" t="s">
        <v>956</v>
      </c>
      <c r="D4982" s="51"/>
      <c r="E4982" s="51">
        <v>497.83828124999997</v>
      </c>
      <c r="F4982" s="51">
        <v>0.25008437500000003</v>
      </c>
      <c r="G4982" s="51">
        <v>0.29383749999999997</v>
      </c>
      <c r="H4982" s="51">
        <v>0.29044999999999999</v>
      </c>
      <c r="I4982" s="51">
        <v>0.21131875</v>
      </c>
      <c r="J4982" s="51">
        <v>0.30396250000000002</v>
      </c>
      <c r="K4982" s="51">
        <v>0.32724999999999999</v>
      </c>
      <c r="L4982" s="51">
        <v>0.25451875000000002</v>
      </c>
      <c r="M4982" s="51"/>
      <c r="N4982" s="51"/>
      <c r="O4982" s="51"/>
      <c r="P4982" s="51"/>
      <c r="Q4982" s="51"/>
      <c r="R4982" s="51"/>
      <c r="S4982" s="51"/>
      <c r="T4982" s="51"/>
      <c r="U4982" s="51"/>
      <c r="V4982" s="51"/>
      <c r="W4982" s="51"/>
      <c r="X4982" s="51"/>
      <c r="Y4982" s="51"/>
      <c r="Z4982" s="51"/>
      <c r="AA4982" s="51"/>
      <c r="AB4982" s="51"/>
      <c r="AC4982" s="51"/>
      <c r="AD4982" s="51"/>
      <c r="AE4982" s="51"/>
      <c r="AF4982" s="51"/>
      <c r="AG4982" s="51"/>
      <c r="AH4982" s="51"/>
      <c r="AI4982" s="51"/>
      <c r="AJ4982" s="51"/>
      <c r="AK4982" s="51"/>
      <c r="AL4982" s="51"/>
      <c r="AM4982" s="51"/>
      <c r="AN4982" s="51"/>
      <c r="AO4982" s="51"/>
      <c r="AP4982" s="51"/>
      <c r="AQ4982" s="51"/>
      <c r="AR4982" s="51"/>
      <c r="AS4982" s="51"/>
      <c r="AT4982" s="51"/>
      <c r="AU4982" s="51"/>
      <c r="AV4982" s="51"/>
      <c r="AW4982" s="51"/>
      <c r="AX4982" s="51"/>
      <c r="AY4982" s="51"/>
      <c r="AZ4982" s="51"/>
      <c r="BA4982" s="51"/>
      <c r="BB4982" s="51"/>
      <c r="BC4982" s="51"/>
      <c r="BD4982" s="51"/>
      <c r="BE4982" s="51"/>
      <c r="BF4982" s="51"/>
      <c r="BG4982" s="51"/>
      <c r="BH4982" s="51"/>
      <c r="BI4982" s="51"/>
      <c r="BJ4982" s="51"/>
      <c r="BK4982" s="51"/>
      <c r="BL4982" s="51"/>
      <c r="BM4982" s="51"/>
      <c r="BN4982" s="51"/>
      <c r="BO4982" s="51"/>
      <c r="BP4982" s="51"/>
      <c r="BQ4982" s="51"/>
      <c r="BR4982" s="51"/>
      <c r="BS4982" s="51"/>
      <c r="BT4982" s="51"/>
      <c r="BU4982" s="51"/>
      <c r="BV4982" s="51"/>
      <c r="BW4982" s="51"/>
      <c r="BX4982" s="51"/>
      <c r="BY4982" s="51"/>
    </row>
    <row r="4983" spans="1:77" x14ac:dyDescent="0.25">
      <c r="A4983" s="49" t="s">
        <v>955</v>
      </c>
      <c r="B4983" s="50">
        <v>42318</v>
      </c>
      <c r="C4983" s="51" t="s">
        <v>956</v>
      </c>
      <c r="D4983" s="51"/>
      <c r="E4983" s="51">
        <v>494.11406249999993</v>
      </c>
      <c r="F4983" s="51">
        <v>0.2346</v>
      </c>
      <c r="G4983" s="51">
        <v>0.28663125</v>
      </c>
      <c r="H4983" s="51">
        <v>0.28851250000000001</v>
      </c>
      <c r="I4983" s="51">
        <v>0.21193125000000002</v>
      </c>
      <c r="J4983" s="51">
        <v>0.30411874999999999</v>
      </c>
      <c r="K4983" s="51">
        <v>0.32728124999999997</v>
      </c>
      <c r="L4983" s="51">
        <v>0.25458749999999997</v>
      </c>
      <c r="M4983" s="51"/>
      <c r="N4983" s="51"/>
      <c r="O4983" s="51"/>
      <c r="P4983" s="51"/>
      <c r="Q4983" s="51"/>
      <c r="R4983" s="51"/>
      <c r="S4983" s="51"/>
      <c r="T4983" s="51"/>
      <c r="U4983" s="51"/>
      <c r="V4983" s="51"/>
      <c r="W4983" s="51"/>
      <c r="X4983" s="51"/>
      <c r="Y4983" s="51"/>
      <c r="Z4983" s="51"/>
      <c r="AA4983" s="51"/>
      <c r="AB4983" s="51">
        <v>7.65</v>
      </c>
      <c r="AC4983" s="51">
        <v>0.38237463966509766</v>
      </c>
      <c r="AD4983" s="51">
        <v>0.34694203407297097</v>
      </c>
      <c r="AE4983" s="51"/>
      <c r="AF4983" s="51"/>
      <c r="AG4983" s="51"/>
      <c r="AH4983" s="51">
        <v>0.5</v>
      </c>
      <c r="AI4983" s="51">
        <v>6.6</v>
      </c>
      <c r="AJ4983" s="51"/>
      <c r="AK4983" s="51"/>
      <c r="AL4983" s="51"/>
      <c r="AM4983" s="51"/>
      <c r="AN4983" s="51"/>
      <c r="AO4983" s="51"/>
      <c r="AP4983" s="51"/>
      <c r="AQ4983" s="51"/>
      <c r="AR4983" s="51"/>
      <c r="AS4983" s="51"/>
      <c r="AT4983" s="51"/>
      <c r="AU4983" s="51"/>
      <c r="AV4983" s="51"/>
      <c r="AW4983" s="51"/>
      <c r="AX4983" s="51"/>
      <c r="AY4983" s="51"/>
      <c r="AZ4983" s="51"/>
      <c r="BA4983" s="51"/>
      <c r="BB4983" s="51"/>
      <c r="BC4983" s="51"/>
      <c r="BD4983" s="51"/>
      <c r="BE4983" s="51"/>
      <c r="BF4983" s="51"/>
      <c r="BG4983" s="51"/>
      <c r="BH4983" s="51"/>
      <c r="BI4983" s="51"/>
      <c r="BJ4983" s="51"/>
      <c r="BK4983" s="51"/>
      <c r="BL4983" s="51"/>
      <c r="BM4983" s="51"/>
      <c r="BN4983" s="51"/>
      <c r="BO4983" s="51"/>
      <c r="BP4983" s="51"/>
      <c r="BQ4983" s="51"/>
      <c r="BR4983" s="51"/>
      <c r="BS4983" s="51"/>
      <c r="BT4983" s="51"/>
      <c r="BU4983" s="51"/>
      <c r="BV4983" s="51"/>
      <c r="BW4983" s="51"/>
      <c r="BX4983" s="51"/>
      <c r="BY4983" s="51"/>
    </row>
    <row r="4984" spans="1:77" x14ac:dyDescent="0.25">
      <c r="A4984" s="49" t="s">
        <v>955</v>
      </c>
      <c r="B4984" s="50">
        <v>42319</v>
      </c>
      <c r="C4984" s="51" t="s">
        <v>956</v>
      </c>
      <c r="D4984" s="51"/>
      <c r="E4984" s="51">
        <v>491.92359374999995</v>
      </c>
      <c r="F4984" s="51">
        <v>0.22472812500000003</v>
      </c>
      <c r="G4984" s="51">
        <v>0.28232499999999999</v>
      </c>
      <c r="H4984" s="51">
        <v>0.28741249999999996</v>
      </c>
      <c r="I4984" s="51">
        <v>0.2124875</v>
      </c>
      <c r="J4984" s="51">
        <v>0.30430000000000001</v>
      </c>
      <c r="K4984" s="51">
        <v>0.32740000000000002</v>
      </c>
      <c r="L4984" s="51">
        <v>0.25461875</v>
      </c>
      <c r="M4984" s="51"/>
      <c r="N4984" s="51"/>
      <c r="O4984" s="51"/>
      <c r="P4984" s="51"/>
      <c r="Q4984" s="51"/>
      <c r="R4984" s="51"/>
      <c r="S4984" s="51"/>
      <c r="T4984" s="51"/>
      <c r="U4984" s="51"/>
      <c r="V4984" s="51"/>
      <c r="W4984" s="51"/>
      <c r="X4984" s="51"/>
      <c r="Y4984" s="51"/>
      <c r="Z4984" s="51"/>
      <c r="AA4984" s="51"/>
      <c r="AB4984" s="51"/>
      <c r="AC4984" s="51"/>
      <c r="AD4984" s="51"/>
      <c r="AE4984" s="51"/>
      <c r="AF4984" s="51"/>
      <c r="AG4984" s="51"/>
      <c r="AH4984" s="51"/>
      <c r="AI4984" s="51"/>
      <c r="AJ4984" s="51"/>
      <c r="AK4984" s="51"/>
      <c r="AL4984" s="51"/>
      <c r="AM4984" s="51"/>
      <c r="AN4984" s="51"/>
      <c r="AO4984" s="51"/>
      <c r="AP4984" s="51"/>
      <c r="AQ4984" s="51"/>
      <c r="AR4984" s="51"/>
      <c r="AS4984" s="51"/>
      <c r="AT4984" s="51"/>
      <c r="AU4984" s="51"/>
      <c r="AV4984" s="51"/>
      <c r="AW4984" s="51"/>
      <c r="AX4984" s="51"/>
      <c r="AY4984" s="51"/>
      <c r="AZ4984" s="51"/>
      <c r="BA4984" s="51"/>
      <c r="BB4984" s="51"/>
      <c r="BC4984" s="51"/>
      <c r="BD4984" s="51"/>
      <c r="BE4984" s="51"/>
      <c r="BF4984" s="51"/>
      <c r="BG4984" s="51"/>
      <c r="BH4984" s="51"/>
      <c r="BI4984" s="51"/>
      <c r="BJ4984" s="51"/>
      <c r="BK4984" s="51"/>
      <c r="BL4984" s="51"/>
      <c r="BM4984" s="51"/>
      <c r="BN4984" s="51"/>
      <c r="BO4984" s="51"/>
      <c r="BP4984" s="51"/>
      <c r="BQ4984" s="51"/>
      <c r="BR4984" s="51"/>
      <c r="BS4984" s="51"/>
      <c r="BT4984" s="51"/>
      <c r="BU4984" s="51"/>
      <c r="BV4984" s="51"/>
      <c r="BW4984" s="51"/>
      <c r="BX4984" s="51"/>
      <c r="BY4984" s="51"/>
    </row>
    <row r="4985" spans="1:77" x14ac:dyDescent="0.25">
      <c r="A4985" s="49" t="s">
        <v>955</v>
      </c>
      <c r="B4985" s="50">
        <v>42320</v>
      </c>
      <c r="C4985" s="51" t="s">
        <v>956</v>
      </c>
      <c r="D4985" s="51"/>
      <c r="E4985" s="51">
        <v>500.45015625000002</v>
      </c>
      <c r="F4985" s="51">
        <v>0.27665937500000004</v>
      </c>
      <c r="G4985" s="51">
        <v>0.2883</v>
      </c>
      <c r="H4985" s="51">
        <v>0.28638125000000003</v>
      </c>
      <c r="I4985" s="51">
        <v>0.21274374999999998</v>
      </c>
      <c r="J4985" s="51">
        <v>0.30446875000000001</v>
      </c>
      <c r="K4985" s="51">
        <v>0.32747500000000007</v>
      </c>
      <c r="L4985" s="51">
        <v>0.25461875</v>
      </c>
      <c r="M4985" s="51"/>
      <c r="N4985" s="51"/>
      <c r="O4985" s="51"/>
      <c r="P4985" s="51"/>
      <c r="Q4985" s="51"/>
      <c r="R4985" s="51"/>
      <c r="S4985" s="51"/>
      <c r="T4985" s="51"/>
      <c r="U4985" s="51"/>
      <c r="V4985" s="51"/>
      <c r="W4985" s="51"/>
      <c r="X4985" s="51"/>
      <c r="Y4985" s="51"/>
      <c r="Z4985" s="51"/>
      <c r="AA4985" s="51"/>
      <c r="AB4985" s="51"/>
      <c r="AC4985" s="51">
        <v>0.39134966584667641</v>
      </c>
      <c r="AD4985" s="51">
        <v>0.50847822242653384</v>
      </c>
      <c r="AE4985" s="51"/>
      <c r="AF4985" s="51"/>
      <c r="AG4985" s="51"/>
      <c r="AH4985" s="51"/>
      <c r="AI4985" s="51"/>
      <c r="AJ4985" s="51"/>
      <c r="AK4985" s="51"/>
      <c r="AL4985" s="51"/>
      <c r="AM4985" s="51"/>
      <c r="AN4985" s="51"/>
      <c r="AO4985" s="51"/>
      <c r="AP4985" s="51"/>
      <c r="AQ4985" s="51"/>
      <c r="AR4985" s="51"/>
      <c r="AS4985" s="51"/>
      <c r="AT4985" s="51"/>
      <c r="AU4985" s="51"/>
      <c r="AV4985" s="51"/>
      <c r="AW4985" s="51"/>
      <c r="AX4985" s="51"/>
      <c r="AY4985" s="51"/>
      <c r="AZ4985" s="51"/>
      <c r="BA4985" s="51"/>
      <c r="BB4985" s="51"/>
      <c r="BC4985" s="51"/>
      <c r="BD4985" s="51"/>
      <c r="BE4985" s="51"/>
      <c r="BF4985" s="51"/>
      <c r="BG4985" s="51"/>
      <c r="BH4985" s="51"/>
      <c r="BI4985" s="51"/>
      <c r="BJ4985" s="51"/>
      <c r="BK4985" s="51"/>
      <c r="BL4985" s="51"/>
      <c r="BM4985" s="51"/>
      <c r="BN4985" s="51"/>
      <c r="BO4985" s="51"/>
      <c r="BP4985" s="51"/>
      <c r="BQ4985" s="51"/>
      <c r="BR4985" s="51"/>
      <c r="BS4985" s="51"/>
      <c r="BT4985" s="51"/>
      <c r="BU4985" s="51"/>
      <c r="BV4985" s="51"/>
      <c r="BW4985" s="51"/>
      <c r="BX4985" s="51"/>
      <c r="BY4985" s="51"/>
    </row>
    <row r="4986" spans="1:77" x14ac:dyDescent="0.25">
      <c r="A4986" s="49" t="s">
        <v>955</v>
      </c>
      <c r="B4986" s="50">
        <v>42321</v>
      </c>
      <c r="C4986" s="51" t="s">
        <v>956</v>
      </c>
      <c r="D4986" s="51"/>
      <c r="E4986" s="51">
        <v>497.44312500000001</v>
      </c>
      <c r="F4986" s="51">
        <v>0.25955624999999999</v>
      </c>
      <c r="G4986" s="51">
        <v>0.28669374999999997</v>
      </c>
      <c r="H4986" s="51">
        <v>0.28523124999999999</v>
      </c>
      <c r="I4986" s="51">
        <v>0.21295625000000001</v>
      </c>
      <c r="J4986" s="51">
        <v>0.30458125000000003</v>
      </c>
      <c r="K4986" s="51">
        <v>0.32751249999999998</v>
      </c>
      <c r="L4986" s="51">
        <v>0.25473750000000001</v>
      </c>
      <c r="M4986" s="51"/>
      <c r="N4986" s="51"/>
      <c r="O4986" s="51"/>
      <c r="P4986" s="51"/>
      <c r="Q4986" s="51"/>
      <c r="R4986" s="51"/>
      <c r="S4986" s="51"/>
      <c r="T4986" s="51"/>
      <c r="U4986" s="51"/>
      <c r="V4986" s="51"/>
      <c r="W4986" s="51"/>
      <c r="X4986" s="51"/>
      <c r="Y4986" s="51"/>
      <c r="Z4986" s="51"/>
      <c r="AA4986" s="51"/>
      <c r="AB4986" s="51"/>
      <c r="AC4986" s="51"/>
      <c r="AD4986" s="51"/>
      <c r="AE4986" s="51"/>
      <c r="AF4986" s="51"/>
      <c r="AG4986" s="51"/>
      <c r="AH4986" s="51"/>
      <c r="AI4986" s="51"/>
      <c r="AJ4986" s="51"/>
      <c r="AK4986" s="51"/>
      <c r="AL4986" s="51"/>
      <c r="AM4986" s="51"/>
      <c r="AN4986" s="51"/>
      <c r="AO4986" s="51"/>
      <c r="AP4986" s="51"/>
      <c r="AQ4986" s="51"/>
      <c r="AR4986" s="51"/>
      <c r="AS4986" s="51"/>
      <c r="AT4986" s="51"/>
      <c r="AU4986" s="51"/>
      <c r="AV4986" s="51"/>
      <c r="AW4986" s="51"/>
      <c r="AX4986" s="51"/>
      <c r="AY4986" s="51"/>
      <c r="AZ4986" s="51"/>
      <c r="BA4986" s="51"/>
      <c r="BB4986" s="51"/>
      <c r="BC4986" s="51"/>
      <c r="BD4986" s="51"/>
      <c r="BE4986" s="51"/>
      <c r="BF4986" s="51"/>
      <c r="BG4986" s="51"/>
      <c r="BH4986" s="51"/>
      <c r="BI4986" s="51"/>
      <c r="BJ4986" s="51"/>
      <c r="BK4986" s="51"/>
      <c r="BL4986" s="51"/>
      <c r="BM4986" s="51"/>
      <c r="BN4986" s="51"/>
      <c r="BO4986" s="51"/>
      <c r="BP4986" s="51"/>
      <c r="BQ4986" s="51"/>
      <c r="BR4986" s="51"/>
      <c r="BS4986" s="51"/>
      <c r="BT4986" s="51"/>
      <c r="BU4986" s="51"/>
      <c r="BV4986" s="51"/>
      <c r="BW4986" s="51"/>
      <c r="BX4986" s="51"/>
      <c r="BY4986" s="51"/>
    </row>
    <row r="4987" spans="1:77" x14ac:dyDescent="0.25">
      <c r="A4987" s="49" t="s">
        <v>955</v>
      </c>
      <c r="B4987" s="50">
        <v>42322</v>
      </c>
      <c r="C4987" s="51" t="s">
        <v>956</v>
      </c>
      <c r="D4987" s="51"/>
      <c r="E4987" s="51">
        <v>494.42953124999997</v>
      </c>
      <c r="F4987" s="51">
        <v>0.24486562499999998</v>
      </c>
      <c r="G4987" s="51">
        <v>0.28308125000000006</v>
      </c>
      <c r="H4987" s="51">
        <v>0.28393750000000001</v>
      </c>
      <c r="I4987" s="51">
        <v>0.21326875000000001</v>
      </c>
      <c r="J4987" s="51">
        <v>0.30452500000000005</v>
      </c>
      <c r="K4987" s="51">
        <v>0.32761874999999996</v>
      </c>
      <c r="L4987" s="51">
        <v>0.25477500000000003</v>
      </c>
      <c r="M4987" s="51"/>
      <c r="N4987" s="51"/>
      <c r="O4987" s="51"/>
      <c r="P4987" s="51"/>
      <c r="Q4987" s="51"/>
      <c r="R4987" s="51"/>
      <c r="S4987" s="51"/>
      <c r="T4987" s="51"/>
      <c r="U4987" s="51"/>
      <c r="V4987" s="51"/>
      <c r="W4987" s="51"/>
      <c r="X4987" s="51"/>
      <c r="Y4987" s="51"/>
      <c r="Z4987" s="51"/>
      <c r="AA4987" s="51"/>
      <c r="AB4987" s="51"/>
      <c r="AC4987" s="51"/>
      <c r="AD4987" s="51"/>
      <c r="AE4987" s="51"/>
      <c r="AF4987" s="51"/>
      <c r="AG4987" s="51"/>
      <c r="AH4987" s="51"/>
      <c r="AI4987" s="51"/>
      <c r="AJ4987" s="51"/>
      <c r="AK4987" s="51"/>
      <c r="AL4987" s="51"/>
      <c r="AM4987" s="51"/>
      <c r="AN4987" s="51"/>
      <c r="AO4987" s="51"/>
      <c r="AP4987" s="51"/>
      <c r="AQ4987" s="51"/>
      <c r="AR4987" s="51"/>
      <c r="AS4987" s="51"/>
      <c r="AT4987" s="51"/>
      <c r="AU4987" s="51"/>
      <c r="AV4987" s="51"/>
      <c r="AW4987" s="51"/>
      <c r="AX4987" s="51"/>
      <c r="AY4987" s="51"/>
      <c r="AZ4987" s="51"/>
      <c r="BA4987" s="51"/>
      <c r="BB4987" s="51"/>
      <c r="BC4987" s="51"/>
      <c r="BD4987" s="51"/>
      <c r="BE4987" s="51"/>
      <c r="BF4987" s="51"/>
      <c r="BG4987" s="51"/>
      <c r="BH4987" s="51"/>
      <c r="BI4987" s="51"/>
      <c r="BJ4987" s="51"/>
      <c r="BK4987" s="51"/>
      <c r="BL4987" s="51"/>
      <c r="BM4987" s="51"/>
      <c r="BN4987" s="51"/>
      <c r="BO4987" s="51"/>
      <c r="BP4987" s="51"/>
      <c r="BQ4987" s="51"/>
      <c r="BR4987" s="51"/>
      <c r="BS4987" s="51"/>
      <c r="BT4987" s="51"/>
      <c r="BU4987" s="51"/>
      <c r="BV4987" s="51"/>
      <c r="BW4987" s="51"/>
      <c r="BX4987" s="51"/>
      <c r="BY4987" s="51"/>
    </row>
    <row r="4988" spans="1:77" x14ac:dyDescent="0.25">
      <c r="A4988" s="49" t="s">
        <v>955</v>
      </c>
      <c r="B4988" s="50">
        <v>42323</v>
      </c>
      <c r="C4988" s="51" t="s">
        <v>956</v>
      </c>
      <c r="D4988" s="51"/>
      <c r="E4988" s="51">
        <v>491.99062500000002</v>
      </c>
      <c r="F4988" s="51">
        <v>0.23354999999999998</v>
      </c>
      <c r="G4988" s="51">
        <v>0.2797</v>
      </c>
      <c r="H4988" s="51">
        <v>0.28281875000000001</v>
      </c>
      <c r="I4988" s="51">
        <v>0.21356874999999997</v>
      </c>
      <c r="J4988" s="51">
        <v>0.30449999999999999</v>
      </c>
      <c r="K4988" s="51">
        <v>0.32761875000000001</v>
      </c>
      <c r="L4988" s="51">
        <v>0.25483750000000005</v>
      </c>
      <c r="M4988" s="51"/>
      <c r="N4988" s="51"/>
      <c r="O4988" s="51"/>
      <c r="P4988" s="51"/>
      <c r="Q4988" s="51"/>
      <c r="R4988" s="51"/>
      <c r="S4988" s="51"/>
      <c r="T4988" s="51"/>
      <c r="U4988" s="51"/>
      <c r="V4988" s="51"/>
      <c r="W4988" s="51"/>
      <c r="X4988" s="51"/>
      <c r="Y4988" s="51"/>
      <c r="Z4988" s="51"/>
      <c r="AA4988" s="51"/>
      <c r="AB4988" s="51"/>
      <c r="AC4988" s="51"/>
      <c r="AD4988" s="51"/>
      <c r="AE4988" s="51"/>
      <c r="AF4988" s="51"/>
      <c r="AG4988" s="51"/>
      <c r="AH4988" s="51"/>
      <c r="AI4988" s="51"/>
      <c r="AJ4988" s="51"/>
      <c r="AK4988" s="51"/>
      <c r="AL4988" s="51"/>
      <c r="AM4988" s="51"/>
      <c r="AN4988" s="51"/>
      <c r="AO4988" s="51"/>
      <c r="AP4988" s="51"/>
      <c r="AQ4988" s="51"/>
      <c r="AR4988" s="51"/>
      <c r="AS4988" s="51"/>
      <c r="AT4988" s="51"/>
      <c r="AU4988" s="51"/>
      <c r="AV4988" s="51"/>
      <c r="AW4988" s="51"/>
      <c r="AX4988" s="51"/>
      <c r="AY4988" s="51"/>
      <c r="AZ4988" s="51"/>
      <c r="BA4988" s="51"/>
      <c r="BB4988" s="51"/>
      <c r="BC4988" s="51"/>
      <c r="BD4988" s="51"/>
      <c r="BE4988" s="51"/>
      <c r="BF4988" s="51"/>
      <c r="BG4988" s="51"/>
      <c r="BH4988" s="51"/>
      <c r="BI4988" s="51"/>
      <c r="BJ4988" s="51"/>
      <c r="BK4988" s="51"/>
      <c r="BL4988" s="51"/>
      <c r="BM4988" s="51"/>
      <c r="BN4988" s="51"/>
      <c r="BO4988" s="51"/>
      <c r="BP4988" s="51"/>
      <c r="BQ4988" s="51"/>
      <c r="BR4988" s="51"/>
      <c r="BS4988" s="51"/>
      <c r="BT4988" s="51"/>
      <c r="BU4988" s="51"/>
      <c r="BV4988" s="51"/>
      <c r="BW4988" s="51"/>
      <c r="BX4988" s="51"/>
      <c r="BY4988" s="51"/>
    </row>
    <row r="4989" spans="1:77" x14ac:dyDescent="0.25">
      <c r="A4989" s="49" t="s">
        <v>955</v>
      </c>
      <c r="B4989" s="50">
        <v>42324</v>
      </c>
      <c r="C4989" s="51" t="s">
        <v>956</v>
      </c>
      <c r="D4989" s="51"/>
      <c r="E4989" s="51">
        <v>488.8153125</v>
      </c>
      <c r="F4989" s="51">
        <v>0.22171250000000001</v>
      </c>
      <c r="G4989" s="51">
        <v>0.27408125</v>
      </c>
      <c r="H4989" s="51">
        <v>0.280775</v>
      </c>
      <c r="I4989" s="51">
        <v>0.21376249999999999</v>
      </c>
      <c r="J4989" s="51">
        <v>0.30453125000000003</v>
      </c>
      <c r="K4989" s="51">
        <v>0.32758750000000003</v>
      </c>
      <c r="L4989" s="51">
        <v>0.25483125000000001</v>
      </c>
      <c r="M4989" s="51"/>
      <c r="N4989" s="51"/>
      <c r="O4989" s="51"/>
      <c r="P4989" s="51"/>
      <c r="Q4989" s="51"/>
      <c r="R4989" s="51"/>
      <c r="S4989" s="51"/>
      <c r="T4989" s="51"/>
      <c r="U4989" s="51"/>
      <c r="V4989" s="51"/>
      <c r="W4989" s="51"/>
      <c r="X4989" s="51"/>
      <c r="Y4989" s="51"/>
      <c r="Z4989" s="51"/>
      <c r="AA4989" s="51"/>
      <c r="AB4989" s="51"/>
      <c r="AC4989" s="51"/>
      <c r="AD4989" s="51"/>
      <c r="AE4989" s="51"/>
      <c r="AF4989" s="51"/>
      <c r="AG4989" s="51"/>
      <c r="AH4989" s="51"/>
      <c r="AI4989" s="51"/>
      <c r="AJ4989" s="51"/>
      <c r="AK4989" s="51"/>
      <c r="AL4989" s="51"/>
      <c r="AM4989" s="51"/>
      <c r="AN4989" s="51"/>
      <c r="AO4989" s="51"/>
      <c r="AP4989" s="51"/>
      <c r="AQ4989" s="51"/>
      <c r="AR4989" s="51"/>
      <c r="AS4989" s="51"/>
      <c r="AT4989" s="51"/>
      <c r="AU4989" s="51"/>
      <c r="AV4989" s="51"/>
      <c r="AW4989" s="51"/>
      <c r="AX4989" s="51"/>
      <c r="AY4989" s="51"/>
      <c r="AZ4989" s="51"/>
      <c r="BA4989" s="51"/>
      <c r="BB4989" s="51"/>
      <c r="BC4989" s="51"/>
      <c r="BD4989" s="51"/>
      <c r="BE4989" s="51"/>
      <c r="BF4989" s="51"/>
      <c r="BG4989" s="51"/>
      <c r="BH4989" s="51"/>
      <c r="BI4989" s="51"/>
      <c r="BJ4989" s="51"/>
      <c r="BK4989" s="51"/>
      <c r="BL4989" s="51"/>
      <c r="BM4989" s="51"/>
      <c r="BN4989" s="51"/>
      <c r="BO4989" s="51"/>
      <c r="BP4989" s="51"/>
      <c r="BQ4989" s="51"/>
      <c r="BR4989" s="51"/>
      <c r="BS4989" s="51"/>
      <c r="BT4989" s="51"/>
      <c r="BU4989" s="51"/>
      <c r="BV4989" s="51"/>
      <c r="BW4989" s="51"/>
      <c r="BX4989" s="51"/>
      <c r="BY4989" s="51"/>
    </row>
    <row r="4990" spans="1:77" x14ac:dyDescent="0.25">
      <c r="A4990" s="49" t="s">
        <v>955</v>
      </c>
      <c r="B4990" s="50">
        <v>42325</v>
      </c>
      <c r="C4990" s="51" t="s">
        <v>956</v>
      </c>
      <c r="D4990" s="51"/>
      <c r="E4990" s="51">
        <v>486.32906250000002</v>
      </c>
      <c r="F4990" s="51">
        <v>0.211975</v>
      </c>
      <c r="G4990" s="51">
        <v>0.26934375000000005</v>
      </c>
      <c r="H4990" s="51">
        <v>0.27928749999999997</v>
      </c>
      <c r="I4990" s="51">
        <v>0.2142375</v>
      </c>
      <c r="J4990" s="51">
        <v>0.30449999999999999</v>
      </c>
      <c r="K4990" s="51">
        <v>0.32758750000000003</v>
      </c>
      <c r="L4990" s="51">
        <v>0.25482499999999997</v>
      </c>
      <c r="M4990" s="51"/>
      <c r="N4990" s="51"/>
      <c r="O4990" s="51"/>
      <c r="P4990" s="51"/>
      <c r="Q4990" s="51"/>
      <c r="R4990" s="51"/>
      <c r="S4990" s="51"/>
      <c r="T4990" s="51"/>
      <c r="U4990" s="51"/>
      <c r="V4990" s="51"/>
      <c r="W4990" s="51"/>
      <c r="X4990" s="51"/>
      <c r="Y4990" s="51"/>
      <c r="Z4990" s="51"/>
      <c r="AA4990" s="51"/>
      <c r="AB4990" s="51"/>
      <c r="AC4990" s="51">
        <v>0.57777446006884448</v>
      </c>
      <c r="AD4990" s="51">
        <v>0.34477219541107323</v>
      </c>
      <c r="AE4990" s="51"/>
      <c r="AF4990" s="51"/>
      <c r="AG4990" s="51"/>
      <c r="AH4990" s="51"/>
      <c r="AI4990" s="51"/>
      <c r="AJ4990" s="51"/>
      <c r="AK4990" s="51"/>
      <c r="AL4990" s="51"/>
      <c r="AM4990" s="51"/>
      <c r="AN4990" s="51"/>
      <c r="AO4990" s="51"/>
      <c r="AP4990" s="51"/>
      <c r="AQ4990" s="51"/>
      <c r="AR4990" s="51"/>
      <c r="AS4990" s="51"/>
      <c r="AT4990" s="51"/>
      <c r="AU4990" s="51"/>
      <c r="AV4990" s="51"/>
      <c r="AW4990" s="51"/>
      <c r="AX4990" s="51"/>
      <c r="AY4990" s="51"/>
      <c r="AZ4990" s="51"/>
      <c r="BA4990" s="51"/>
      <c r="BB4990" s="51"/>
      <c r="BC4990" s="51"/>
      <c r="BD4990" s="51"/>
      <c r="BE4990" s="51"/>
      <c r="BF4990" s="51"/>
      <c r="BG4990" s="51"/>
      <c r="BH4990" s="51"/>
      <c r="BI4990" s="51"/>
      <c r="BJ4990" s="51"/>
      <c r="BK4990" s="51"/>
      <c r="BL4990" s="51"/>
      <c r="BM4990" s="51"/>
      <c r="BN4990" s="51"/>
      <c r="BO4990" s="51"/>
      <c r="BP4990" s="51"/>
      <c r="BQ4990" s="51"/>
      <c r="BR4990" s="51"/>
      <c r="BS4990" s="51"/>
      <c r="BT4990" s="51"/>
      <c r="BU4990" s="51"/>
      <c r="BV4990" s="51"/>
      <c r="BW4990" s="51"/>
      <c r="BX4990" s="51"/>
      <c r="BY4990" s="51"/>
    </row>
    <row r="4991" spans="1:77" x14ac:dyDescent="0.25">
      <c r="A4991" s="49" t="s">
        <v>955</v>
      </c>
      <c r="B4991" s="50">
        <v>42326</v>
      </c>
      <c r="C4991" s="51" t="s">
        <v>956</v>
      </c>
      <c r="D4991" s="51"/>
      <c r="E4991" s="51">
        <v>483.63796874999997</v>
      </c>
      <c r="F4991" s="51">
        <v>0.20325937500000002</v>
      </c>
      <c r="G4991" s="51">
        <v>0.26416875000000001</v>
      </c>
      <c r="H4991" s="51">
        <v>0.27723124999999998</v>
      </c>
      <c r="I4991" s="51">
        <v>0.21429375000000001</v>
      </c>
      <c r="J4991" s="51">
        <v>0.30451875</v>
      </c>
      <c r="K4991" s="51">
        <v>0.32757500000000001</v>
      </c>
      <c r="L4991" s="51">
        <v>0.25479375000000004</v>
      </c>
      <c r="M4991" s="51"/>
      <c r="N4991" s="51"/>
      <c r="O4991" s="51"/>
      <c r="P4991" s="51"/>
      <c r="Q4991" s="51"/>
      <c r="R4991" s="51"/>
      <c r="S4991" s="51"/>
      <c r="T4991" s="51"/>
      <c r="U4991" s="51"/>
      <c r="V4991" s="51"/>
      <c r="W4991" s="51"/>
      <c r="X4991" s="51"/>
      <c r="Y4991" s="51"/>
      <c r="Z4991" s="51"/>
      <c r="AA4991" s="51"/>
      <c r="AB4991" s="51"/>
      <c r="AC4991" s="51"/>
      <c r="AD4991" s="51"/>
      <c r="AE4991" s="51"/>
      <c r="AF4991" s="51"/>
      <c r="AG4991" s="51"/>
      <c r="AH4991" s="51"/>
      <c r="AI4991" s="51"/>
      <c r="AJ4991" s="51"/>
      <c r="AK4991" s="51"/>
      <c r="AL4991" s="51"/>
      <c r="AM4991" s="51"/>
      <c r="AN4991" s="51"/>
      <c r="AO4991" s="51"/>
      <c r="AP4991" s="51"/>
      <c r="AQ4991" s="51"/>
      <c r="AR4991" s="51"/>
      <c r="AS4991" s="51"/>
      <c r="AT4991" s="51"/>
      <c r="AU4991" s="51"/>
      <c r="AV4991" s="51"/>
      <c r="AW4991" s="51"/>
      <c r="AX4991" s="51"/>
      <c r="AY4991" s="51"/>
      <c r="AZ4991" s="51"/>
      <c r="BA4991" s="51"/>
      <c r="BB4991" s="51"/>
      <c r="BC4991" s="51"/>
      <c r="BD4991" s="51"/>
      <c r="BE4991" s="51"/>
      <c r="BF4991" s="51"/>
      <c r="BG4991" s="51"/>
      <c r="BH4991" s="51"/>
      <c r="BI4991" s="51"/>
      <c r="BJ4991" s="51"/>
      <c r="BK4991" s="51"/>
      <c r="BL4991" s="51"/>
      <c r="BM4991" s="51"/>
      <c r="BN4991" s="51"/>
      <c r="BO4991" s="51"/>
      <c r="BP4991" s="51"/>
      <c r="BQ4991" s="51"/>
      <c r="BR4991" s="51"/>
      <c r="BS4991" s="51"/>
      <c r="BT4991" s="51"/>
      <c r="BU4991" s="51"/>
      <c r="BV4991" s="51"/>
      <c r="BW4991" s="51"/>
      <c r="BX4991" s="51"/>
      <c r="BY4991" s="51"/>
    </row>
    <row r="4992" spans="1:77" x14ac:dyDescent="0.25">
      <c r="A4992" s="49" t="s">
        <v>955</v>
      </c>
      <c r="B4992" s="50">
        <v>42327</v>
      </c>
      <c r="C4992" s="51" t="s">
        <v>956</v>
      </c>
      <c r="D4992" s="51"/>
      <c r="E4992" s="51">
        <v>500.21859374999997</v>
      </c>
      <c r="F4992" s="51">
        <v>0.29583437499999998</v>
      </c>
      <c r="G4992" s="51">
        <v>0.27800625000000001</v>
      </c>
      <c r="H4992" s="51">
        <v>0.27921249999999997</v>
      </c>
      <c r="I4992" s="51">
        <v>0.21430624999999998</v>
      </c>
      <c r="J4992" s="51">
        <v>0.30458750000000001</v>
      </c>
      <c r="K4992" s="51">
        <v>0.32759375000000002</v>
      </c>
      <c r="L4992" s="51">
        <v>0.25477499999999997</v>
      </c>
      <c r="M4992" s="51"/>
      <c r="N4992" s="51"/>
      <c r="O4992" s="51"/>
      <c r="P4992" s="51"/>
      <c r="Q4992" s="51">
        <v>4.9046955583333336</v>
      </c>
      <c r="R4992" s="51">
        <v>245.73599999999996</v>
      </c>
      <c r="S4992" s="51">
        <v>0</v>
      </c>
      <c r="T4992" s="51"/>
      <c r="U4992" s="51"/>
      <c r="V4992" s="51"/>
      <c r="W4992" s="51"/>
      <c r="X4992" s="51"/>
      <c r="Y4992" s="51"/>
      <c r="Z4992" s="51"/>
      <c r="AA4992" s="51">
        <v>0</v>
      </c>
      <c r="AB4992" s="51"/>
      <c r="AC4992" s="51"/>
      <c r="AD4992" s="51"/>
      <c r="AE4992" s="51">
        <v>1.4213308768697638E-2</v>
      </c>
      <c r="AF4992" s="51">
        <v>2.7001733333333333E-2</v>
      </c>
      <c r="AG4992" s="51">
        <v>1.8997499999999998</v>
      </c>
      <c r="AH4992" s="51"/>
      <c r="AI4992" s="51"/>
      <c r="AJ4992" s="51">
        <v>1.855</v>
      </c>
      <c r="AK4992" s="51">
        <v>3.3595723640585634E-2</v>
      </c>
      <c r="AL4992" s="51">
        <v>3.3565403500000004</v>
      </c>
      <c r="AM4992" s="51">
        <v>99.909750000000003</v>
      </c>
      <c r="AN4992" s="51"/>
      <c r="AO4992" s="51"/>
      <c r="AP4992" s="51"/>
      <c r="AQ4992" s="51"/>
      <c r="AR4992" s="51"/>
      <c r="AS4992" s="51"/>
      <c r="AT4992" s="51"/>
      <c r="AU4992" s="51"/>
      <c r="AV4992" s="51"/>
      <c r="AW4992" s="51"/>
      <c r="AX4992" s="51"/>
      <c r="AY4992" s="51">
        <v>0</v>
      </c>
      <c r="AZ4992" s="51"/>
      <c r="BA4992" s="51">
        <v>1.0568960372134388E-2</v>
      </c>
      <c r="BB4992" s="51">
        <v>1.5211534749999998</v>
      </c>
      <c r="BC4992" s="51"/>
      <c r="BD4992" s="51">
        <v>143.92649999999998</v>
      </c>
      <c r="BE4992" s="51"/>
      <c r="BF4992" s="51"/>
      <c r="BG4992" s="51"/>
      <c r="BH4992" s="51"/>
      <c r="BI4992" s="51"/>
      <c r="BJ4992" s="51"/>
      <c r="BK4992" s="51"/>
      <c r="BL4992" s="51"/>
      <c r="BM4992" s="51"/>
      <c r="BN4992" s="51"/>
      <c r="BO4992" s="51"/>
      <c r="BP4992" s="51"/>
      <c r="BQ4992" s="51"/>
      <c r="BR4992" s="51"/>
      <c r="BS4992" s="51"/>
      <c r="BT4992" s="51"/>
      <c r="BU4992" s="51"/>
      <c r="BV4992" s="51"/>
      <c r="BW4992" s="51"/>
      <c r="BX4992" s="51"/>
      <c r="BY4992" s="51"/>
    </row>
    <row r="4993" spans="1:77" x14ac:dyDescent="0.25">
      <c r="A4993" s="49" t="s">
        <v>955</v>
      </c>
      <c r="B4993" s="50">
        <v>42328</v>
      </c>
      <c r="C4993" s="51" t="s">
        <v>956</v>
      </c>
      <c r="D4993" s="51"/>
      <c r="E4993" s="51">
        <v>497.55843750000003</v>
      </c>
      <c r="F4993" s="51">
        <v>0.27473749999999997</v>
      </c>
      <c r="G4993" s="51">
        <v>0.28064375000000003</v>
      </c>
      <c r="H4993" s="51">
        <v>0.27951250000000005</v>
      </c>
      <c r="I4993" s="51">
        <v>0.21412500000000001</v>
      </c>
      <c r="J4993" s="51">
        <v>0.30461874999999999</v>
      </c>
      <c r="K4993" s="51">
        <v>0.32765</v>
      </c>
      <c r="L4993" s="51">
        <v>0.25493125</v>
      </c>
      <c r="M4993" s="51"/>
      <c r="N4993" s="51"/>
      <c r="O4993" s="51"/>
      <c r="P4993" s="51">
        <v>2.65</v>
      </c>
      <c r="Q4993" s="51"/>
      <c r="R4993" s="51"/>
      <c r="S4993" s="51"/>
      <c r="T4993" s="51"/>
      <c r="U4993" s="51"/>
      <c r="V4993" s="51"/>
      <c r="W4993" s="51"/>
      <c r="X4993" s="51"/>
      <c r="Y4993" s="51"/>
      <c r="Z4993" s="51"/>
      <c r="AA4993" s="51"/>
      <c r="AB4993" s="51">
        <v>8.6</v>
      </c>
      <c r="AC4993" s="51"/>
      <c r="AD4993" s="51">
        <v>0.48581172710663889</v>
      </c>
      <c r="AE4993" s="51"/>
      <c r="AF4993" s="51"/>
      <c r="AG4993" s="51"/>
      <c r="AH4993" s="51">
        <v>1.9</v>
      </c>
      <c r="AI4993" s="51">
        <v>7.65</v>
      </c>
      <c r="AJ4993" s="51"/>
      <c r="AK4993" s="51"/>
      <c r="AL4993" s="51"/>
      <c r="AM4993" s="51"/>
      <c r="AN4993" s="51"/>
      <c r="AO4993" s="51"/>
      <c r="AP4993" s="51"/>
      <c r="AQ4993" s="51"/>
      <c r="AR4993" s="51"/>
      <c r="AS4993" s="51"/>
      <c r="AT4993" s="51"/>
      <c r="AU4993" s="51"/>
      <c r="AV4993" s="51"/>
      <c r="AW4993" s="51"/>
      <c r="AX4993" s="51"/>
      <c r="AY4993" s="51"/>
      <c r="AZ4993" s="51"/>
      <c r="BA4993" s="51"/>
      <c r="BB4993" s="51"/>
      <c r="BC4993" s="51"/>
      <c r="BD4993" s="51"/>
      <c r="BE4993" s="51"/>
      <c r="BF4993" s="51"/>
      <c r="BG4993" s="51"/>
      <c r="BH4993" s="51"/>
      <c r="BI4993" s="51"/>
      <c r="BJ4993" s="51"/>
      <c r="BK4993" s="51"/>
      <c r="BL4993" s="51"/>
      <c r="BM4993" s="51"/>
      <c r="BN4993" s="51"/>
      <c r="BO4993" s="51"/>
      <c r="BP4993" s="51"/>
      <c r="BQ4993" s="51"/>
      <c r="BR4993" s="51"/>
      <c r="BS4993" s="51"/>
      <c r="BT4993" s="51"/>
      <c r="BU4993" s="51"/>
      <c r="BV4993" s="51"/>
      <c r="BW4993" s="51"/>
      <c r="BX4993" s="51"/>
      <c r="BY4993" s="51"/>
    </row>
    <row r="4994" spans="1:77" x14ac:dyDescent="0.25">
      <c r="A4994" s="49" t="s">
        <v>955</v>
      </c>
      <c r="B4994" s="50">
        <v>42329</v>
      </c>
      <c r="C4994" s="51" t="s">
        <v>956</v>
      </c>
      <c r="D4994" s="51"/>
      <c r="E4994" s="51">
        <v>494.72953125000004</v>
      </c>
      <c r="F4994" s="51">
        <v>0.25727812500000002</v>
      </c>
      <c r="G4994" s="51">
        <v>0.27918124999999999</v>
      </c>
      <c r="H4994" s="51">
        <v>0.27941250000000001</v>
      </c>
      <c r="I4994" s="51">
        <v>0.21434375</v>
      </c>
      <c r="J4994" s="51">
        <v>0.30456250000000001</v>
      </c>
      <c r="K4994" s="51">
        <v>0.32764375000000001</v>
      </c>
      <c r="L4994" s="51">
        <v>0.25490625</v>
      </c>
      <c r="M4994" s="51"/>
      <c r="N4994" s="51"/>
      <c r="O4994" s="51"/>
      <c r="P4994" s="51"/>
      <c r="Q4994" s="51"/>
      <c r="R4994" s="51"/>
      <c r="S4994" s="51"/>
      <c r="T4994" s="51"/>
      <c r="U4994" s="51"/>
      <c r="V4994" s="51"/>
      <c r="W4994" s="51"/>
      <c r="X4994" s="51"/>
      <c r="Y4994" s="51"/>
      <c r="Z4994" s="51"/>
      <c r="AA4994" s="51"/>
      <c r="AB4994" s="51"/>
      <c r="AC4994" s="51"/>
      <c r="AD4994" s="51"/>
      <c r="AE4994" s="51"/>
      <c r="AF4994" s="51"/>
      <c r="AG4994" s="51"/>
      <c r="AH4994" s="51"/>
      <c r="AI4994" s="51"/>
      <c r="AJ4994" s="51"/>
      <c r="AK4994" s="51"/>
      <c r="AL4994" s="51"/>
      <c r="AM4994" s="51"/>
      <c r="AN4994" s="51"/>
      <c r="AO4994" s="51"/>
      <c r="AP4994" s="51"/>
      <c r="AQ4994" s="51"/>
      <c r="AR4994" s="51"/>
      <c r="AS4994" s="51"/>
      <c r="AT4994" s="51"/>
      <c r="AU4994" s="51"/>
      <c r="AV4994" s="51"/>
      <c r="AW4994" s="51"/>
      <c r="AX4994" s="51"/>
      <c r="AY4994" s="51"/>
      <c r="AZ4994" s="51"/>
      <c r="BA4994" s="51"/>
      <c r="BB4994" s="51"/>
      <c r="BC4994" s="51"/>
      <c r="BD4994" s="51"/>
      <c r="BE4994" s="51"/>
      <c r="BF4994" s="51"/>
      <c r="BG4994" s="51"/>
      <c r="BH4994" s="51"/>
      <c r="BI4994" s="51"/>
      <c r="BJ4994" s="51"/>
      <c r="BK4994" s="51"/>
      <c r="BL4994" s="51"/>
      <c r="BM4994" s="51"/>
      <c r="BN4994" s="51"/>
      <c r="BO4994" s="51"/>
      <c r="BP4994" s="51"/>
      <c r="BQ4994" s="51"/>
      <c r="BR4994" s="51"/>
      <c r="BS4994" s="51"/>
      <c r="BT4994" s="51"/>
      <c r="BU4994" s="51"/>
      <c r="BV4994" s="51"/>
      <c r="BW4994" s="51"/>
      <c r="BX4994" s="51"/>
      <c r="BY4994" s="51"/>
    </row>
    <row r="4995" spans="1:77" x14ac:dyDescent="0.25">
      <c r="A4995" s="49" t="s">
        <v>955</v>
      </c>
      <c r="B4995" s="50">
        <v>42330</v>
      </c>
      <c r="C4995" s="51" t="s">
        <v>956</v>
      </c>
      <c r="D4995" s="51"/>
      <c r="E4995" s="51">
        <v>491.36109375000001</v>
      </c>
      <c r="F4995" s="51">
        <v>0.24080937499999999</v>
      </c>
      <c r="G4995" s="51">
        <v>0.27558125</v>
      </c>
      <c r="H4995" s="51">
        <v>0.27825</v>
      </c>
      <c r="I4995" s="51">
        <v>0.21410624999999997</v>
      </c>
      <c r="J4995" s="51">
        <v>0.30463750000000001</v>
      </c>
      <c r="K4995" s="51">
        <v>0.32776875</v>
      </c>
      <c r="L4995" s="51">
        <v>0.25491249999999999</v>
      </c>
      <c r="M4995" s="51"/>
      <c r="N4995" s="51"/>
      <c r="O4995" s="51"/>
      <c r="P4995" s="51"/>
      <c r="Q4995" s="51"/>
      <c r="R4995" s="51"/>
      <c r="S4995" s="51"/>
      <c r="T4995" s="51"/>
      <c r="U4995" s="51"/>
      <c r="V4995" s="51"/>
      <c r="W4995" s="51"/>
      <c r="X4995" s="51"/>
      <c r="Y4995" s="51"/>
      <c r="Z4995" s="51"/>
      <c r="AA4995" s="51"/>
      <c r="AB4995" s="51"/>
      <c r="AC4995" s="51"/>
      <c r="AD4995" s="51"/>
      <c r="AE4995" s="51"/>
      <c r="AF4995" s="51"/>
      <c r="AG4995" s="51"/>
      <c r="AH4995" s="51"/>
      <c r="AI4995" s="51"/>
      <c r="AJ4995" s="51"/>
      <c r="AK4995" s="51"/>
      <c r="AL4995" s="51"/>
      <c r="AM4995" s="51"/>
      <c r="AN4995" s="51"/>
      <c r="AO4995" s="51"/>
      <c r="AP4995" s="51"/>
      <c r="AQ4995" s="51"/>
      <c r="AR4995" s="51"/>
      <c r="AS4995" s="51"/>
      <c r="AT4995" s="51"/>
      <c r="AU4995" s="51"/>
      <c r="AV4995" s="51"/>
      <c r="AW4995" s="51"/>
      <c r="AX4995" s="51"/>
      <c r="AY4995" s="51"/>
      <c r="AZ4995" s="51"/>
      <c r="BA4995" s="51"/>
      <c r="BB4995" s="51"/>
      <c r="BC4995" s="51"/>
      <c r="BD4995" s="51"/>
      <c r="BE4995" s="51"/>
      <c r="BF4995" s="51"/>
      <c r="BG4995" s="51"/>
      <c r="BH4995" s="51"/>
      <c r="BI4995" s="51"/>
      <c r="BJ4995" s="51"/>
      <c r="BK4995" s="51"/>
      <c r="BL4995" s="51"/>
      <c r="BM4995" s="51"/>
      <c r="BN4995" s="51"/>
      <c r="BO4995" s="51"/>
      <c r="BP4995" s="51"/>
      <c r="BQ4995" s="51"/>
      <c r="BR4995" s="51"/>
      <c r="BS4995" s="51"/>
      <c r="BT4995" s="51"/>
      <c r="BU4995" s="51"/>
      <c r="BV4995" s="51"/>
      <c r="BW4995" s="51"/>
      <c r="BX4995" s="51"/>
      <c r="BY4995" s="51"/>
    </row>
    <row r="4996" spans="1:77" x14ac:dyDescent="0.25">
      <c r="A4996" s="49" t="s">
        <v>955</v>
      </c>
      <c r="B4996" s="50">
        <v>42331</v>
      </c>
      <c r="C4996" s="51" t="s">
        <v>956</v>
      </c>
      <c r="D4996" s="51"/>
      <c r="E4996" s="51">
        <v>486.52499999999998</v>
      </c>
      <c r="F4996" s="51">
        <v>0.22268125</v>
      </c>
      <c r="G4996" s="51">
        <v>0.26801874999999997</v>
      </c>
      <c r="H4996" s="51">
        <v>0.27531875</v>
      </c>
      <c r="I4996" s="51">
        <v>0.21371875000000001</v>
      </c>
      <c r="J4996" s="51">
        <v>0.30461874999999999</v>
      </c>
      <c r="K4996" s="51">
        <v>0.32784374999999999</v>
      </c>
      <c r="L4996" s="51">
        <v>0.25489999999999996</v>
      </c>
      <c r="M4996" s="51"/>
      <c r="N4996" s="51"/>
      <c r="O4996" s="51"/>
      <c r="P4996" s="51"/>
      <c r="Q4996" s="51"/>
      <c r="R4996" s="51"/>
      <c r="S4996" s="51"/>
      <c r="T4996" s="51"/>
      <c r="U4996" s="51"/>
      <c r="V4996" s="51"/>
      <c r="W4996" s="51"/>
      <c r="X4996" s="51"/>
      <c r="Y4996" s="51"/>
      <c r="Z4996" s="51"/>
      <c r="AA4996" s="51"/>
      <c r="AB4996" s="51"/>
      <c r="AC4996" s="51">
        <v>0.49527523602885792</v>
      </c>
      <c r="AD4996" s="51">
        <v>0.3536239291279219</v>
      </c>
      <c r="AE4996" s="51"/>
      <c r="AF4996" s="51"/>
      <c r="AG4996" s="51"/>
      <c r="AH4996" s="51"/>
      <c r="AI4996" s="51"/>
      <c r="AJ4996" s="51"/>
      <c r="AK4996" s="51"/>
      <c r="AL4996" s="51"/>
      <c r="AM4996" s="51"/>
      <c r="AN4996" s="51"/>
      <c r="AO4996" s="51"/>
      <c r="AP4996" s="51"/>
      <c r="AQ4996" s="51"/>
      <c r="AR4996" s="51"/>
      <c r="AS4996" s="51"/>
      <c r="AT4996" s="51"/>
      <c r="AU4996" s="51"/>
      <c r="AV4996" s="51"/>
      <c r="AW4996" s="51"/>
      <c r="AX4996" s="51"/>
      <c r="AY4996" s="51"/>
      <c r="AZ4996" s="51"/>
      <c r="BA4996" s="51"/>
      <c r="BB4996" s="51"/>
      <c r="BC4996" s="51"/>
      <c r="BD4996" s="51"/>
      <c r="BE4996" s="51"/>
      <c r="BF4996" s="51"/>
      <c r="BG4996" s="51"/>
      <c r="BH4996" s="51"/>
      <c r="BI4996" s="51"/>
      <c r="BJ4996" s="51"/>
      <c r="BK4996" s="51"/>
      <c r="BL4996" s="51"/>
      <c r="BM4996" s="51"/>
      <c r="BN4996" s="51"/>
      <c r="BO4996" s="51"/>
      <c r="BP4996" s="51"/>
      <c r="BQ4996" s="51"/>
      <c r="BR4996" s="51"/>
      <c r="BS4996" s="51"/>
      <c r="BT4996" s="51"/>
      <c r="BU4996" s="51"/>
      <c r="BV4996" s="51"/>
      <c r="BW4996" s="51"/>
      <c r="BX4996" s="51"/>
      <c r="BY4996" s="51"/>
    </row>
    <row r="4997" spans="1:77" x14ac:dyDescent="0.25">
      <c r="A4997" s="49" t="s">
        <v>955</v>
      </c>
      <c r="B4997" s="50">
        <v>42332</v>
      </c>
      <c r="C4997" s="51" t="s">
        <v>956</v>
      </c>
      <c r="D4997" s="51"/>
      <c r="E4997" s="51">
        <v>481.05656249999998</v>
      </c>
      <c r="F4997" s="51">
        <v>0.20461874999999999</v>
      </c>
      <c r="G4997" s="51">
        <v>0.25897500000000001</v>
      </c>
      <c r="H4997" s="51">
        <v>0.27118124999999998</v>
      </c>
      <c r="I4997" s="51">
        <v>0.21310625</v>
      </c>
      <c r="J4997" s="51">
        <v>0.30465625000000002</v>
      </c>
      <c r="K4997" s="51">
        <v>0.3278875</v>
      </c>
      <c r="L4997" s="51">
        <v>0.25489374999999997</v>
      </c>
      <c r="M4997" s="51"/>
      <c r="N4997" s="51"/>
      <c r="O4997" s="51"/>
      <c r="P4997" s="51"/>
      <c r="Q4997" s="51"/>
      <c r="R4997" s="51"/>
      <c r="S4997" s="51"/>
      <c r="T4997" s="51"/>
      <c r="U4997" s="51"/>
      <c r="V4997" s="51"/>
      <c r="W4997" s="51"/>
      <c r="X4997" s="51"/>
      <c r="Y4997" s="51"/>
      <c r="Z4997" s="51"/>
      <c r="AA4997" s="51"/>
      <c r="AB4997" s="51"/>
      <c r="AC4997" s="51"/>
      <c r="AD4997" s="51"/>
      <c r="AE4997" s="51"/>
      <c r="AF4997" s="51"/>
      <c r="AG4997" s="51"/>
      <c r="AH4997" s="51"/>
      <c r="AI4997" s="51"/>
      <c r="AJ4997" s="51"/>
      <c r="AK4997" s="51"/>
      <c r="AL4997" s="51"/>
      <c r="AM4997" s="51"/>
      <c r="AN4997" s="51"/>
      <c r="AO4997" s="51"/>
      <c r="AP4997" s="51"/>
      <c r="AQ4997" s="51"/>
      <c r="AR4997" s="51"/>
      <c r="AS4997" s="51"/>
      <c r="AT4997" s="51"/>
      <c r="AU4997" s="51"/>
      <c r="AV4997" s="51"/>
      <c r="AW4997" s="51"/>
      <c r="AX4997" s="51"/>
      <c r="AY4997" s="51"/>
      <c r="AZ4997" s="51"/>
      <c r="BA4997" s="51"/>
      <c r="BB4997" s="51"/>
      <c r="BC4997" s="51"/>
      <c r="BD4997" s="51"/>
      <c r="BE4997" s="51"/>
      <c r="BF4997" s="51"/>
      <c r="BG4997" s="51"/>
      <c r="BH4997" s="51"/>
      <c r="BI4997" s="51"/>
      <c r="BJ4997" s="51"/>
      <c r="BK4997" s="51"/>
      <c r="BL4997" s="51"/>
      <c r="BM4997" s="51"/>
      <c r="BN4997" s="51"/>
      <c r="BO4997" s="51"/>
      <c r="BP4997" s="51"/>
      <c r="BQ4997" s="51"/>
      <c r="BR4997" s="51"/>
      <c r="BS4997" s="51"/>
      <c r="BT4997" s="51"/>
      <c r="BU4997" s="51"/>
      <c r="BV4997" s="51"/>
      <c r="BW4997" s="51"/>
      <c r="BX4997" s="51"/>
      <c r="BY4997" s="51"/>
    </row>
    <row r="4998" spans="1:77" x14ac:dyDescent="0.25">
      <c r="A4998" s="49" t="s">
        <v>955</v>
      </c>
      <c r="B4998" s="50">
        <v>42333</v>
      </c>
      <c r="C4998" s="51" t="s">
        <v>956</v>
      </c>
      <c r="D4998" s="51"/>
      <c r="E4998" s="51">
        <v>475.57171875</v>
      </c>
      <c r="F4998" s="51">
        <v>0.188653125</v>
      </c>
      <c r="G4998" s="51">
        <v>0.24895</v>
      </c>
      <c r="H4998" s="51">
        <v>0.26665</v>
      </c>
      <c r="I4998" s="51">
        <v>0.21239374999999999</v>
      </c>
      <c r="J4998" s="51">
        <v>0.30462499999999998</v>
      </c>
      <c r="K4998" s="51">
        <v>0.32787500000000003</v>
      </c>
      <c r="L4998" s="51">
        <v>0.25489374999999997</v>
      </c>
      <c r="M4998" s="51"/>
      <c r="N4998" s="51"/>
      <c r="O4998" s="51"/>
      <c r="P4998" s="51"/>
      <c r="Q4998" s="51"/>
      <c r="R4998" s="51"/>
      <c r="S4998" s="51"/>
      <c r="T4998" s="51"/>
      <c r="U4998" s="51"/>
      <c r="V4998" s="51"/>
      <c r="W4998" s="51"/>
      <c r="X4998" s="51"/>
      <c r="Y4998" s="51"/>
      <c r="Z4998" s="51"/>
      <c r="AA4998" s="51"/>
      <c r="AB4998" s="51">
        <v>8.6999999999999993</v>
      </c>
      <c r="AC4998" s="51"/>
      <c r="AD4998" s="51"/>
      <c r="AE4998" s="51"/>
      <c r="AF4998" s="51"/>
      <c r="AG4998" s="51"/>
      <c r="AH4998" s="51">
        <v>2.2000000000000002</v>
      </c>
      <c r="AI4998" s="51">
        <v>8.6</v>
      </c>
      <c r="AJ4998" s="51"/>
      <c r="AK4998" s="51"/>
      <c r="AL4998" s="51"/>
      <c r="AM4998" s="51"/>
      <c r="AN4998" s="51"/>
      <c r="AO4998" s="51"/>
      <c r="AP4998" s="51"/>
      <c r="AQ4998" s="51"/>
      <c r="AR4998" s="51"/>
      <c r="AS4998" s="51"/>
      <c r="AT4998" s="51"/>
      <c r="AU4998" s="51"/>
      <c r="AV4998" s="51"/>
      <c r="AW4998" s="51"/>
      <c r="AX4998" s="51"/>
      <c r="AY4998" s="51"/>
      <c r="AZ4998" s="51"/>
      <c r="BA4998" s="51"/>
      <c r="BB4998" s="51"/>
      <c r="BC4998" s="51"/>
      <c r="BD4998" s="51"/>
      <c r="BE4998" s="51"/>
      <c r="BF4998" s="51"/>
      <c r="BG4998" s="51"/>
      <c r="BH4998" s="51"/>
      <c r="BI4998" s="51"/>
      <c r="BJ4998" s="51"/>
      <c r="BK4998" s="51"/>
      <c r="BL4998" s="51"/>
      <c r="BM4998" s="51"/>
      <c r="BN4998" s="51"/>
      <c r="BO4998" s="51"/>
      <c r="BP4998" s="51"/>
      <c r="BQ4998" s="51"/>
      <c r="BR4998" s="51"/>
      <c r="BS4998" s="51"/>
      <c r="BT4998" s="51"/>
      <c r="BU4998" s="51"/>
      <c r="BV4998" s="51"/>
      <c r="BW4998" s="51"/>
      <c r="BX4998" s="51"/>
      <c r="BY4998" s="51"/>
    </row>
    <row r="4999" spans="1:77" x14ac:dyDescent="0.25">
      <c r="A4999" s="49" t="s">
        <v>955</v>
      </c>
      <c r="B4999" s="50">
        <v>42334</v>
      </c>
      <c r="C4999" s="51" t="s">
        <v>956</v>
      </c>
      <c r="D4999" s="51"/>
      <c r="E4999" s="51">
        <v>514.52765624999995</v>
      </c>
      <c r="F4999" s="51">
        <v>0.314284375</v>
      </c>
      <c r="G4999" s="51">
        <v>0.32642499999999997</v>
      </c>
      <c r="H4999" s="51">
        <v>0.29305625000000002</v>
      </c>
      <c r="I4999" s="51">
        <v>0.21416875000000002</v>
      </c>
      <c r="J4999" s="51">
        <v>0.30466875000000004</v>
      </c>
      <c r="K4999" s="51">
        <v>0.32801875000000003</v>
      </c>
      <c r="L4999" s="51">
        <v>0.25482499999999997</v>
      </c>
      <c r="M4999" s="51"/>
      <c r="N4999" s="51"/>
      <c r="O4999" s="51"/>
      <c r="P4999" s="51"/>
      <c r="Q4999" s="51"/>
      <c r="R4999" s="51"/>
      <c r="S4999" s="51"/>
      <c r="T4999" s="51"/>
      <c r="U4999" s="51"/>
      <c r="V4999" s="51"/>
      <c r="W4999" s="51"/>
      <c r="X4999" s="51"/>
      <c r="Y4999" s="51"/>
      <c r="Z4999" s="51"/>
      <c r="AA4999" s="51"/>
      <c r="AB4999" s="51"/>
      <c r="AC4999" s="51"/>
      <c r="AD4999" s="51"/>
      <c r="AE4999" s="51"/>
      <c r="AF4999" s="51"/>
      <c r="AG4999" s="51"/>
      <c r="AH4999" s="51"/>
      <c r="AI4999" s="51"/>
      <c r="AJ4999" s="51"/>
      <c r="AK4999" s="51"/>
      <c r="AL4999" s="51"/>
      <c r="AM4999" s="51"/>
      <c r="AN4999" s="51"/>
      <c r="AO4999" s="51"/>
      <c r="AP4999" s="51"/>
      <c r="AQ4999" s="51"/>
      <c r="AR4999" s="51"/>
      <c r="AS4999" s="51"/>
      <c r="AT4999" s="51"/>
      <c r="AU4999" s="51"/>
      <c r="AV4999" s="51"/>
      <c r="AW4999" s="51"/>
      <c r="AX4999" s="51"/>
      <c r="AY4999" s="51"/>
      <c r="AZ4999" s="51"/>
      <c r="BA4999" s="51"/>
      <c r="BB4999" s="51"/>
      <c r="BC4999" s="51"/>
      <c r="BD4999" s="51"/>
      <c r="BE4999" s="51"/>
      <c r="BF4999" s="51"/>
      <c r="BG4999" s="51"/>
      <c r="BH4999" s="51"/>
      <c r="BI4999" s="51"/>
      <c r="BJ4999" s="51"/>
      <c r="BK4999" s="51"/>
      <c r="BL4999" s="51"/>
      <c r="BM4999" s="51"/>
      <c r="BN4999" s="51"/>
      <c r="BO4999" s="51"/>
      <c r="BP4999" s="51"/>
      <c r="BQ4999" s="51"/>
      <c r="BR4999" s="51"/>
      <c r="BS4999" s="51"/>
      <c r="BT4999" s="51"/>
      <c r="BU4999" s="51"/>
      <c r="BV4999" s="51"/>
      <c r="BW4999" s="51"/>
      <c r="BX4999" s="51"/>
      <c r="BY4999" s="51"/>
    </row>
    <row r="5000" spans="1:77" x14ac:dyDescent="0.25">
      <c r="A5000" s="49" t="s">
        <v>955</v>
      </c>
      <c r="B5000" s="50">
        <v>42335</v>
      </c>
      <c r="C5000" s="51" t="s">
        <v>956</v>
      </c>
      <c r="D5000" s="51"/>
      <c r="E5000" s="51">
        <v>510.05765624999998</v>
      </c>
      <c r="F5000" s="51">
        <v>0.29009062499999999</v>
      </c>
      <c r="G5000" s="51">
        <v>0.31770625000000002</v>
      </c>
      <c r="H5000" s="51">
        <v>0.29407499999999998</v>
      </c>
      <c r="I5000" s="51">
        <v>0.21454375000000003</v>
      </c>
      <c r="J5000" s="51">
        <v>0.30484374999999997</v>
      </c>
      <c r="K5000" s="51">
        <v>0.32810625000000004</v>
      </c>
      <c r="L5000" s="51">
        <v>0.25472499999999998</v>
      </c>
      <c r="M5000" s="51"/>
      <c r="N5000" s="51"/>
      <c r="O5000" s="51"/>
      <c r="P5000" s="51"/>
      <c r="Q5000" s="51"/>
      <c r="R5000" s="51"/>
      <c r="S5000" s="51"/>
      <c r="T5000" s="51"/>
      <c r="U5000" s="51"/>
      <c r="V5000" s="51"/>
      <c r="W5000" s="51"/>
      <c r="X5000" s="51"/>
      <c r="Y5000" s="51"/>
      <c r="Z5000" s="51"/>
      <c r="AA5000" s="51"/>
      <c r="AB5000" s="51"/>
      <c r="AC5000" s="51"/>
      <c r="AD5000" s="51"/>
      <c r="AE5000" s="51"/>
      <c r="AF5000" s="51"/>
      <c r="AG5000" s="51"/>
      <c r="AH5000" s="51"/>
      <c r="AI5000" s="51"/>
      <c r="AJ5000" s="51"/>
      <c r="AK5000" s="51"/>
      <c r="AL5000" s="51"/>
      <c r="AM5000" s="51"/>
      <c r="AN5000" s="51"/>
      <c r="AO5000" s="51"/>
      <c r="AP5000" s="51"/>
      <c r="AQ5000" s="51"/>
      <c r="AR5000" s="51"/>
      <c r="AS5000" s="51"/>
      <c r="AT5000" s="51"/>
      <c r="AU5000" s="51"/>
      <c r="AV5000" s="51"/>
      <c r="AW5000" s="51"/>
      <c r="AX5000" s="51"/>
      <c r="AY5000" s="51"/>
      <c r="AZ5000" s="51"/>
      <c r="BA5000" s="51"/>
      <c r="BB5000" s="51"/>
      <c r="BC5000" s="51"/>
      <c r="BD5000" s="51"/>
      <c r="BE5000" s="51"/>
      <c r="BF5000" s="51"/>
      <c r="BG5000" s="51"/>
      <c r="BH5000" s="51"/>
      <c r="BI5000" s="51"/>
      <c r="BJ5000" s="51"/>
      <c r="BK5000" s="51"/>
      <c r="BL5000" s="51"/>
      <c r="BM5000" s="51"/>
      <c r="BN5000" s="51"/>
      <c r="BO5000" s="51"/>
      <c r="BP5000" s="51"/>
      <c r="BQ5000" s="51"/>
      <c r="BR5000" s="51"/>
      <c r="BS5000" s="51"/>
      <c r="BT5000" s="51"/>
      <c r="BU5000" s="51"/>
      <c r="BV5000" s="51"/>
      <c r="BW5000" s="51"/>
      <c r="BX5000" s="51"/>
      <c r="BY5000" s="51"/>
    </row>
    <row r="5001" spans="1:77" x14ac:dyDescent="0.25">
      <c r="A5001" s="49" t="s">
        <v>955</v>
      </c>
      <c r="B5001" s="50">
        <v>42336</v>
      </c>
      <c r="C5001" s="51" t="s">
        <v>956</v>
      </c>
      <c r="D5001" s="51"/>
      <c r="E5001" s="51">
        <v>504.08249999999992</v>
      </c>
      <c r="F5001" s="51">
        <v>0.26608124999999999</v>
      </c>
      <c r="G5001" s="51">
        <v>0.30734375000000003</v>
      </c>
      <c r="H5001" s="51">
        <v>0.29127500000000001</v>
      </c>
      <c r="I5001" s="51">
        <v>0.21442500000000003</v>
      </c>
      <c r="J5001" s="51">
        <v>0.30485625000000005</v>
      </c>
      <c r="K5001" s="51">
        <v>0.32818125000000004</v>
      </c>
      <c r="L5001" s="51">
        <v>0.25482500000000002</v>
      </c>
      <c r="M5001" s="51"/>
      <c r="N5001" s="51"/>
      <c r="O5001" s="51"/>
      <c r="P5001" s="51"/>
      <c r="Q5001" s="51"/>
      <c r="R5001" s="51"/>
      <c r="S5001" s="51"/>
      <c r="T5001" s="51"/>
      <c r="U5001" s="51"/>
      <c r="V5001" s="51"/>
      <c r="W5001" s="51"/>
      <c r="X5001" s="51"/>
      <c r="Y5001" s="51"/>
      <c r="Z5001" s="51"/>
      <c r="AA5001" s="51"/>
      <c r="AB5001" s="51"/>
      <c r="AC5001" s="51"/>
      <c r="AD5001" s="51"/>
      <c r="AE5001" s="51"/>
      <c r="AF5001" s="51"/>
      <c r="AG5001" s="51"/>
      <c r="AH5001" s="51"/>
      <c r="AI5001" s="51"/>
      <c r="AJ5001" s="51"/>
      <c r="AK5001" s="51"/>
      <c r="AL5001" s="51"/>
      <c r="AM5001" s="51"/>
      <c r="AN5001" s="51"/>
      <c r="AO5001" s="51"/>
      <c r="AP5001" s="51"/>
      <c r="AQ5001" s="51"/>
      <c r="AR5001" s="51"/>
      <c r="AS5001" s="51"/>
      <c r="AT5001" s="51"/>
      <c r="AU5001" s="51"/>
      <c r="AV5001" s="51"/>
      <c r="AW5001" s="51"/>
      <c r="AX5001" s="51"/>
      <c r="AY5001" s="51"/>
      <c r="AZ5001" s="51"/>
      <c r="BA5001" s="51"/>
      <c r="BB5001" s="51"/>
      <c r="BC5001" s="51"/>
      <c r="BD5001" s="51"/>
      <c r="BE5001" s="51"/>
      <c r="BF5001" s="51"/>
      <c r="BG5001" s="51"/>
      <c r="BH5001" s="51"/>
      <c r="BI5001" s="51"/>
      <c r="BJ5001" s="51"/>
      <c r="BK5001" s="51"/>
      <c r="BL5001" s="51"/>
      <c r="BM5001" s="51"/>
      <c r="BN5001" s="51"/>
      <c r="BO5001" s="51"/>
      <c r="BP5001" s="51"/>
      <c r="BQ5001" s="51"/>
      <c r="BR5001" s="51"/>
      <c r="BS5001" s="51"/>
      <c r="BT5001" s="51"/>
      <c r="BU5001" s="51"/>
      <c r="BV5001" s="51"/>
      <c r="BW5001" s="51"/>
      <c r="BX5001" s="51"/>
      <c r="BY5001" s="51"/>
    </row>
    <row r="5002" spans="1:77" x14ac:dyDescent="0.25">
      <c r="A5002" s="49" t="s">
        <v>955</v>
      </c>
      <c r="B5002" s="50">
        <v>42337</v>
      </c>
      <c r="C5002" s="51" t="s">
        <v>956</v>
      </c>
      <c r="D5002" s="51"/>
      <c r="E5002" s="51">
        <v>500.55140624999996</v>
      </c>
      <c r="F5002" s="51">
        <v>0.25082187499999997</v>
      </c>
      <c r="G5002" s="51">
        <v>0.30088749999999997</v>
      </c>
      <c r="H5002" s="51">
        <v>0.29027500000000001</v>
      </c>
      <c r="I5002" s="51">
        <v>0.21453125000000001</v>
      </c>
      <c r="J5002" s="51">
        <v>0.30487500000000001</v>
      </c>
      <c r="K5002" s="51">
        <v>0.32816249999999997</v>
      </c>
      <c r="L5002" s="51">
        <v>0.25480625000000001</v>
      </c>
      <c r="M5002" s="51"/>
      <c r="N5002" s="51"/>
      <c r="O5002" s="51"/>
      <c r="P5002" s="51"/>
      <c r="Q5002" s="51"/>
      <c r="R5002" s="51"/>
      <c r="S5002" s="51"/>
      <c r="T5002" s="51"/>
      <c r="U5002" s="51"/>
      <c r="V5002" s="51"/>
      <c r="W5002" s="51"/>
      <c r="X5002" s="51"/>
      <c r="Y5002" s="51"/>
      <c r="Z5002" s="51"/>
      <c r="AA5002" s="51"/>
      <c r="AB5002" s="51"/>
      <c r="AC5002" s="51"/>
      <c r="AD5002" s="51"/>
      <c r="AE5002" s="51"/>
      <c r="AF5002" s="51"/>
      <c r="AG5002" s="51"/>
      <c r="AH5002" s="51"/>
      <c r="AI5002" s="51"/>
      <c r="AJ5002" s="51"/>
      <c r="AK5002" s="51"/>
      <c r="AL5002" s="51"/>
      <c r="AM5002" s="51"/>
      <c r="AN5002" s="51"/>
      <c r="AO5002" s="51"/>
      <c r="AP5002" s="51"/>
      <c r="AQ5002" s="51"/>
      <c r="AR5002" s="51"/>
      <c r="AS5002" s="51"/>
      <c r="AT5002" s="51"/>
      <c r="AU5002" s="51"/>
      <c r="AV5002" s="51"/>
      <c r="AW5002" s="51"/>
      <c r="AX5002" s="51"/>
      <c r="AY5002" s="51"/>
      <c r="AZ5002" s="51"/>
      <c r="BA5002" s="51"/>
      <c r="BB5002" s="51"/>
      <c r="BC5002" s="51"/>
      <c r="BD5002" s="51"/>
      <c r="BE5002" s="51"/>
      <c r="BF5002" s="51"/>
      <c r="BG5002" s="51"/>
      <c r="BH5002" s="51"/>
      <c r="BI5002" s="51"/>
      <c r="BJ5002" s="51"/>
      <c r="BK5002" s="51"/>
      <c r="BL5002" s="51"/>
      <c r="BM5002" s="51"/>
      <c r="BN5002" s="51"/>
      <c r="BO5002" s="51"/>
      <c r="BP5002" s="51"/>
      <c r="BQ5002" s="51"/>
      <c r="BR5002" s="51"/>
      <c r="BS5002" s="51"/>
      <c r="BT5002" s="51"/>
      <c r="BU5002" s="51"/>
      <c r="BV5002" s="51"/>
      <c r="BW5002" s="51"/>
      <c r="BX5002" s="51"/>
      <c r="BY5002" s="51"/>
    </row>
    <row r="5003" spans="1:77" x14ac:dyDescent="0.25">
      <c r="A5003" s="49" t="s">
        <v>955</v>
      </c>
      <c r="B5003" s="50">
        <v>42338</v>
      </c>
      <c r="C5003" s="51" t="s">
        <v>956</v>
      </c>
      <c r="D5003" s="51"/>
      <c r="E5003" s="51">
        <v>497.13421875</v>
      </c>
      <c r="F5003" s="51">
        <v>0.238684375</v>
      </c>
      <c r="G5003" s="51">
        <v>0.29436875000000001</v>
      </c>
      <c r="H5003" s="51">
        <v>0.28835624999999998</v>
      </c>
      <c r="I5003" s="51">
        <v>0.21435000000000001</v>
      </c>
      <c r="J5003" s="51">
        <v>0.30481249999999999</v>
      </c>
      <c r="K5003" s="51">
        <v>0.32823124999999997</v>
      </c>
      <c r="L5003" s="51">
        <v>0.25483750000000005</v>
      </c>
      <c r="M5003" s="51"/>
      <c r="N5003" s="51"/>
      <c r="O5003" s="51"/>
      <c r="P5003" s="51"/>
      <c r="Q5003" s="51"/>
      <c r="R5003" s="51"/>
      <c r="S5003" s="51"/>
      <c r="T5003" s="51"/>
      <c r="U5003" s="51"/>
      <c r="V5003" s="51"/>
      <c r="W5003" s="51"/>
      <c r="X5003" s="51"/>
      <c r="Y5003" s="51"/>
      <c r="Z5003" s="51"/>
      <c r="AA5003" s="51"/>
      <c r="AB5003" s="51"/>
      <c r="AC5003" s="51">
        <v>0.44616613601210892</v>
      </c>
      <c r="AD5003" s="51">
        <v>0.29518331192583497</v>
      </c>
      <c r="AE5003" s="51"/>
      <c r="AF5003" s="51"/>
      <c r="AG5003" s="51"/>
      <c r="AH5003" s="51"/>
      <c r="AI5003" s="51"/>
      <c r="AJ5003" s="51"/>
      <c r="AK5003" s="51"/>
      <c r="AL5003" s="51"/>
      <c r="AM5003" s="51"/>
      <c r="AN5003" s="51"/>
      <c r="AO5003" s="51"/>
      <c r="AP5003" s="51"/>
      <c r="AQ5003" s="51"/>
      <c r="AR5003" s="51"/>
      <c r="AS5003" s="51"/>
      <c r="AT5003" s="51"/>
      <c r="AU5003" s="51"/>
      <c r="AV5003" s="51"/>
      <c r="AW5003" s="51"/>
      <c r="AX5003" s="51"/>
      <c r="AY5003" s="51"/>
      <c r="AZ5003" s="51"/>
      <c r="BA5003" s="51"/>
      <c r="BB5003" s="51"/>
      <c r="BC5003" s="51"/>
      <c r="BD5003" s="51"/>
      <c r="BE5003" s="51"/>
      <c r="BF5003" s="51"/>
      <c r="BG5003" s="51"/>
      <c r="BH5003" s="51"/>
      <c r="BI5003" s="51"/>
      <c r="BJ5003" s="51"/>
      <c r="BK5003" s="51"/>
      <c r="BL5003" s="51"/>
      <c r="BM5003" s="51"/>
      <c r="BN5003" s="51"/>
      <c r="BO5003" s="51"/>
      <c r="BP5003" s="51"/>
      <c r="BQ5003" s="51"/>
      <c r="BR5003" s="51"/>
      <c r="BS5003" s="51"/>
      <c r="BT5003" s="51"/>
      <c r="BU5003" s="51"/>
      <c r="BV5003" s="51"/>
      <c r="BW5003" s="51"/>
      <c r="BX5003" s="51"/>
      <c r="BY5003" s="51"/>
    </row>
    <row r="5004" spans="1:77" x14ac:dyDescent="0.25">
      <c r="A5004" s="49" t="s">
        <v>955</v>
      </c>
      <c r="B5004" s="50">
        <v>42339</v>
      </c>
      <c r="C5004" s="51" t="s">
        <v>956</v>
      </c>
      <c r="D5004" s="51"/>
      <c r="E5004" s="51">
        <v>493.69265625000003</v>
      </c>
      <c r="F5004" s="51">
        <v>0.227290625</v>
      </c>
      <c r="G5004" s="51">
        <v>0.28774374999999996</v>
      </c>
      <c r="H5004" s="51">
        <v>0.28635625000000003</v>
      </c>
      <c r="I5004" s="51">
        <v>0.21408125</v>
      </c>
      <c r="J5004" s="51">
        <v>0.30467500000000003</v>
      </c>
      <c r="K5004" s="51">
        <v>0.32826250000000001</v>
      </c>
      <c r="L5004" s="51">
        <v>0.25475000000000003</v>
      </c>
      <c r="M5004" s="51"/>
      <c r="N5004" s="51"/>
      <c r="O5004" s="51"/>
      <c r="P5004" s="51"/>
      <c r="Q5004" s="51"/>
      <c r="R5004" s="51"/>
      <c r="S5004" s="51"/>
      <c r="T5004" s="51"/>
      <c r="U5004" s="51"/>
      <c r="V5004" s="51"/>
      <c r="W5004" s="51"/>
      <c r="X5004" s="51"/>
      <c r="Y5004" s="51"/>
      <c r="Z5004" s="51"/>
      <c r="AA5004" s="51"/>
      <c r="AB5004" s="51"/>
      <c r="AC5004" s="51"/>
      <c r="AD5004" s="51"/>
      <c r="AE5004" s="51"/>
      <c r="AF5004" s="51"/>
      <c r="AG5004" s="51"/>
      <c r="AH5004" s="51"/>
      <c r="AI5004" s="51"/>
      <c r="AJ5004" s="51"/>
      <c r="AK5004" s="51"/>
      <c r="AL5004" s="51"/>
      <c r="AM5004" s="51"/>
      <c r="AN5004" s="51"/>
      <c r="AO5004" s="51"/>
      <c r="AP5004" s="51"/>
      <c r="AQ5004" s="51"/>
      <c r="AR5004" s="51"/>
      <c r="AS5004" s="51"/>
      <c r="AT5004" s="51"/>
      <c r="AU5004" s="51"/>
      <c r="AV5004" s="51"/>
      <c r="AW5004" s="51"/>
      <c r="AX5004" s="51"/>
      <c r="AY5004" s="51"/>
      <c r="AZ5004" s="51"/>
      <c r="BA5004" s="51"/>
      <c r="BB5004" s="51"/>
      <c r="BC5004" s="51"/>
      <c r="BD5004" s="51"/>
      <c r="BE5004" s="51"/>
      <c r="BF5004" s="51"/>
      <c r="BG5004" s="51"/>
      <c r="BH5004" s="51"/>
      <c r="BI5004" s="51"/>
      <c r="BJ5004" s="51"/>
      <c r="BK5004" s="51"/>
      <c r="BL5004" s="51"/>
      <c r="BM5004" s="51"/>
      <c r="BN5004" s="51"/>
      <c r="BO5004" s="51"/>
      <c r="BP5004" s="51"/>
      <c r="BQ5004" s="51"/>
      <c r="BR5004" s="51"/>
      <c r="BS5004" s="51"/>
      <c r="BT5004" s="51"/>
      <c r="BU5004" s="51"/>
      <c r="BV5004" s="51"/>
      <c r="BW5004" s="51"/>
      <c r="BX5004" s="51"/>
      <c r="BY5004" s="51"/>
    </row>
    <row r="5005" spans="1:77" x14ac:dyDescent="0.25">
      <c r="A5005" s="49" t="s">
        <v>955</v>
      </c>
      <c r="B5005" s="50">
        <v>42340</v>
      </c>
      <c r="C5005" s="51" t="s">
        <v>956</v>
      </c>
      <c r="D5005" s="51"/>
      <c r="E5005" s="51">
        <v>486.91640625000002</v>
      </c>
      <c r="F5005" s="51">
        <v>0.20871562500000002</v>
      </c>
      <c r="G5005" s="51">
        <v>0.27538125000000002</v>
      </c>
      <c r="H5005" s="51">
        <v>0.2804875</v>
      </c>
      <c r="I5005" s="51">
        <v>0.21316874999999999</v>
      </c>
      <c r="J5005" s="51">
        <v>0.30440624999999999</v>
      </c>
      <c r="K5005" s="51">
        <v>0.32819999999999999</v>
      </c>
      <c r="L5005" s="51">
        <v>0.25474374999999999</v>
      </c>
      <c r="M5005" s="51"/>
      <c r="N5005" s="51"/>
      <c r="O5005" s="51"/>
      <c r="P5005" s="51"/>
      <c r="Q5005" s="51"/>
      <c r="R5005" s="51"/>
      <c r="S5005" s="51"/>
      <c r="T5005" s="51"/>
      <c r="U5005" s="51"/>
      <c r="V5005" s="51"/>
      <c r="W5005" s="51"/>
      <c r="X5005" s="51"/>
      <c r="Y5005" s="51"/>
      <c r="Z5005" s="51"/>
      <c r="AA5005" s="51"/>
      <c r="AB5005" s="51">
        <v>8.6999999999999993</v>
      </c>
      <c r="AC5005" s="51"/>
      <c r="AD5005" s="51"/>
      <c r="AE5005" s="51"/>
      <c r="AF5005" s="51"/>
      <c r="AG5005" s="51"/>
      <c r="AH5005" s="51">
        <v>3.35</v>
      </c>
      <c r="AI5005" s="51">
        <v>8.6999999999999993</v>
      </c>
      <c r="AJ5005" s="51"/>
      <c r="AK5005" s="51"/>
      <c r="AL5005" s="51"/>
      <c r="AM5005" s="51"/>
      <c r="AN5005" s="51"/>
      <c r="AO5005" s="51"/>
      <c r="AP5005" s="51"/>
      <c r="AQ5005" s="51"/>
      <c r="AR5005" s="51"/>
      <c r="AS5005" s="51"/>
      <c r="AT5005" s="51"/>
      <c r="AU5005" s="51"/>
      <c r="AV5005" s="51"/>
      <c r="AW5005" s="51"/>
      <c r="AX5005" s="51"/>
      <c r="AY5005" s="51"/>
      <c r="AZ5005" s="51"/>
      <c r="BA5005" s="51"/>
      <c r="BB5005" s="51"/>
      <c r="BC5005" s="51"/>
      <c r="BD5005" s="51"/>
      <c r="BE5005" s="51"/>
      <c r="BF5005" s="51"/>
      <c r="BG5005" s="51"/>
      <c r="BH5005" s="51"/>
      <c r="BI5005" s="51"/>
      <c r="BJ5005" s="51"/>
      <c r="BK5005" s="51"/>
      <c r="BL5005" s="51"/>
      <c r="BM5005" s="51"/>
      <c r="BN5005" s="51"/>
      <c r="BO5005" s="51"/>
      <c r="BP5005" s="51"/>
      <c r="BQ5005" s="51"/>
      <c r="BR5005" s="51"/>
      <c r="BS5005" s="51"/>
      <c r="BT5005" s="51"/>
      <c r="BU5005" s="51"/>
      <c r="BV5005" s="51"/>
      <c r="BW5005" s="51"/>
      <c r="BX5005" s="51"/>
      <c r="BY5005" s="51"/>
    </row>
    <row r="5006" spans="1:77" x14ac:dyDescent="0.25">
      <c r="A5006" s="49" t="s">
        <v>955</v>
      </c>
      <c r="B5006" s="50">
        <v>42341</v>
      </c>
      <c r="C5006" s="51" t="s">
        <v>956</v>
      </c>
      <c r="D5006" s="51"/>
      <c r="E5006" s="51">
        <v>532.51312499999995</v>
      </c>
      <c r="F5006" s="51">
        <v>0.34798750000000001</v>
      </c>
      <c r="G5006" s="51">
        <v>0.34683750000000002</v>
      </c>
      <c r="H5006" s="51">
        <v>0.31944375000000003</v>
      </c>
      <c r="I5006" s="51">
        <v>0.22066250000000001</v>
      </c>
      <c r="J5006" s="51">
        <v>0.30445</v>
      </c>
      <c r="K5006" s="51">
        <v>0.32824375</v>
      </c>
      <c r="L5006" s="51">
        <v>0.25483125000000001</v>
      </c>
      <c r="M5006" s="51"/>
      <c r="N5006" s="51"/>
      <c r="O5006" s="51"/>
      <c r="P5006" s="51"/>
      <c r="Q5006" s="51">
        <v>4.961905775</v>
      </c>
      <c r="R5006" s="51">
        <v>380.33449999999999</v>
      </c>
      <c r="S5006" s="51">
        <v>86.609749999999991</v>
      </c>
      <c r="T5006" s="51"/>
      <c r="U5006" s="51"/>
      <c r="V5006" s="51"/>
      <c r="W5006" s="51"/>
      <c r="X5006" s="51"/>
      <c r="Y5006" s="51"/>
      <c r="Z5006" s="51"/>
      <c r="AA5006" s="51">
        <v>0</v>
      </c>
      <c r="AB5006" s="51"/>
      <c r="AC5006" s="51"/>
      <c r="AD5006" s="51"/>
      <c r="AE5006" s="51">
        <v>8.1912620450930885E-3</v>
      </c>
      <c r="AF5006" s="51">
        <v>4.3778200000000003E-2</v>
      </c>
      <c r="AG5006" s="51">
        <v>5.3444999999999991</v>
      </c>
      <c r="AH5006" s="51"/>
      <c r="AI5006" s="51"/>
      <c r="AJ5006" s="51">
        <v>1.2</v>
      </c>
      <c r="AK5006" s="51">
        <v>2.7045961926478471E-2</v>
      </c>
      <c r="AL5006" s="51">
        <v>1.8799715750000001</v>
      </c>
      <c r="AM5006" s="51">
        <v>69.510249999999999</v>
      </c>
      <c r="AN5006" s="51"/>
      <c r="AO5006" s="51"/>
      <c r="AP5006" s="51"/>
      <c r="AQ5006" s="51"/>
      <c r="AR5006" s="51"/>
      <c r="AS5006" s="51"/>
      <c r="AT5006" s="51"/>
      <c r="AU5006" s="51"/>
      <c r="AV5006" s="51"/>
      <c r="AW5006" s="51">
        <v>1.5653666749999999</v>
      </c>
      <c r="AX5006" s="51"/>
      <c r="AY5006" s="51">
        <v>86.609749999999991</v>
      </c>
      <c r="AZ5006" s="51">
        <v>1.8073792788918106E-2</v>
      </c>
      <c r="BA5006" s="51">
        <v>6.7290598300360945E-3</v>
      </c>
      <c r="BB5006" s="51">
        <v>1.4727893249999999</v>
      </c>
      <c r="BC5006" s="51"/>
      <c r="BD5006" s="51">
        <v>218.86999999999998</v>
      </c>
      <c r="BE5006" s="51"/>
      <c r="BF5006" s="51"/>
      <c r="BG5006" s="51"/>
      <c r="BH5006" s="51"/>
      <c r="BI5006" s="51"/>
      <c r="BJ5006" s="51"/>
      <c r="BK5006" s="51"/>
      <c r="BL5006" s="51"/>
      <c r="BM5006" s="51"/>
      <c r="BN5006" s="51"/>
      <c r="BO5006" s="51"/>
      <c r="BP5006" s="51"/>
      <c r="BQ5006" s="51"/>
      <c r="BR5006" s="51"/>
      <c r="BS5006" s="51"/>
      <c r="BT5006" s="51"/>
      <c r="BU5006" s="51"/>
      <c r="BV5006" s="51"/>
      <c r="BW5006" s="51"/>
      <c r="BX5006" s="51"/>
      <c r="BY5006" s="51"/>
    </row>
    <row r="5007" spans="1:77" x14ac:dyDescent="0.25">
      <c r="A5007" s="49" t="s">
        <v>955</v>
      </c>
      <c r="B5007" s="50">
        <v>42342</v>
      </c>
      <c r="C5007" s="51" t="s">
        <v>956</v>
      </c>
      <c r="D5007" s="51"/>
      <c r="E5007" s="51">
        <v>527.44640625</v>
      </c>
      <c r="F5007" s="51">
        <v>0.31794687500000002</v>
      </c>
      <c r="G5007" s="51">
        <v>0.33988750000000001</v>
      </c>
      <c r="H5007" s="51">
        <v>0.32186875000000004</v>
      </c>
      <c r="I5007" s="51">
        <v>0.21982499999999999</v>
      </c>
      <c r="J5007" s="51">
        <v>0.30449375000000001</v>
      </c>
      <c r="K5007" s="51">
        <v>0.32823750000000002</v>
      </c>
      <c r="L5007" s="51">
        <v>0.2548125</v>
      </c>
      <c r="M5007" s="51"/>
      <c r="N5007" s="51"/>
      <c r="O5007" s="51"/>
      <c r="P5007" s="51"/>
      <c r="Q5007" s="51"/>
      <c r="R5007" s="51"/>
      <c r="S5007" s="51"/>
      <c r="T5007" s="51"/>
      <c r="U5007" s="51"/>
      <c r="V5007" s="51"/>
      <c r="W5007" s="51"/>
      <c r="X5007" s="51"/>
      <c r="Y5007" s="51"/>
      <c r="Z5007" s="51"/>
      <c r="AA5007" s="51"/>
      <c r="AB5007" s="51"/>
      <c r="AC5007" s="51">
        <v>0.47382610451235263</v>
      </c>
      <c r="AD5007" s="51">
        <v>0.34594921287590874</v>
      </c>
      <c r="AE5007" s="51"/>
      <c r="AF5007" s="51"/>
      <c r="AG5007" s="51"/>
      <c r="AH5007" s="51"/>
      <c r="AI5007" s="51"/>
      <c r="AJ5007" s="51"/>
      <c r="AK5007" s="51"/>
      <c r="AL5007" s="51"/>
      <c r="AM5007" s="51"/>
      <c r="AN5007" s="51"/>
      <c r="AO5007" s="51"/>
      <c r="AP5007" s="51"/>
      <c r="AQ5007" s="51"/>
      <c r="AR5007" s="51"/>
      <c r="AS5007" s="51"/>
      <c r="AT5007" s="51"/>
      <c r="AU5007" s="51"/>
      <c r="AV5007" s="51"/>
      <c r="AW5007" s="51"/>
      <c r="AX5007" s="51"/>
      <c r="AY5007" s="51"/>
      <c r="AZ5007" s="51"/>
      <c r="BA5007" s="51"/>
      <c r="BB5007" s="51"/>
      <c r="BC5007" s="51"/>
      <c r="BD5007" s="51"/>
      <c r="BE5007" s="51"/>
      <c r="BF5007" s="51"/>
      <c r="BG5007" s="51"/>
      <c r="BH5007" s="51"/>
      <c r="BI5007" s="51"/>
      <c r="BJ5007" s="51"/>
      <c r="BK5007" s="51"/>
      <c r="BL5007" s="51"/>
      <c r="BM5007" s="51"/>
      <c r="BN5007" s="51"/>
      <c r="BO5007" s="51"/>
      <c r="BP5007" s="51"/>
      <c r="BQ5007" s="51"/>
      <c r="BR5007" s="51"/>
      <c r="BS5007" s="51"/>
      <c r="BT5007" s="51"/>
      <c r="BU5007" s="51"/>
      <c r="BV5007" s="51"/>
      <c r="BW5007" s="51"/>
      <c r="BX5007" s="51"/>
      <c r="BY5007" s="51"/>
    </row>
    <row r="5008" spans="1:77" x14ac:dyDescent="0.25">
      <c r="A5008" s="49" t="s">
        <v>955</v>
      </c>
      <c r="B5008" s="50">
        <v>42343</v>
      </c>
      <c r="C5008" s="51" t="s">
        <v>956</v>
      </c>
      <c r="D5008" s="51"/>
      <c r="E5008" s="51">
        <v>523.43343749999997</v>
      </c>
      <c r="F5008" s="51">
        <v>0.29941249999999997</v>
      </c>
      <c r="G5008" s="51">
        <v>0.33355625</v>
      </c>
      <c r="H5008" s="51">
        <v>0.320525</v>
      </c>
      <c r="I5008" s="51">
        <v>0.22030624999999998</v>
      </c>
      <c r="J5008" s="51">
        <v>0.30433125</v>
      </c>
      <c r="K5008" s="51">
        <v>0.32832499999999998</v>
      </c>
      <c r="L5008" s="51">
        <v>0.25480625000000001</v>
      </c>
      <c r="M5008" s="51"/>
      <c r="N5008" s="51"/>
      <c r="O5008" s="51"/>
      <c r="P5008" s="51"/>
      <c r="Q5008" s="51"/>
      <c r="R5008" s="51"/>
      <c r="S5008" s="51"/>
      <c r="T5008" s="51"/>
      <c r="U5008" s="51"/>
      <c r="V5008" s="51"/>
      <c r="W5008" s="51"/>
      <c r="X5008" s="51"/>
      <c r="Y5008" s="51"/>
      <c r="Z5008" s="51"/>
      <c r="AA5008" s="51"/>
      <c r="AB5008" s="51"/>
      <c r="AC5008" s="51"/>
      <c r="AD5008" s="51"/>
      <c r="AE5008" s="51"/>
      <c r="AF5008" s="51"/>
      <c r="AG5008" s="51"/>
      <c r="AH5008" s="51"/>
      <c r="AI5008" s="51"/>
      <c r="AJ5008" s="51"/>
      <c r="AK5008" s="51"/>
      <c r="AL5008" s="51"/>
      <c r="AM5008" s="51"/>
      <c r="AN5008" s="51"/>
      <c r="AO5008" s="51"/>
      <c r="AP5008" s="51"/>
      <c r="AQ5008" s="51"/>
      <c r="AR5008" s="51"/>
      <c r="AS5008" s="51"/>
      <c r="AT5008" s="51"/>
      <c r="AU5008" s="51"/>
      <c r="AV5008" s="51"/>
      <c r="AW5008" s="51"/>
      <c r="AX5008" s="51"/>
      <c r="AY5008" s="51"/>
      <c r="AZ5008" s="51"/>
      <c r="BA5008" s="51"/>
      <c r="BB5008" s="51"/>
      <c r="BC5008" s="51"/>
      <c r="BD5008" s="51"/>
      <c r="BE5008" s="51"/>
      <c r="BF5008" s="51"/>
      <c r="BG5008" s="51"/>
      <c r="BH5008" s="51"/>
      <c r="BI5008" s="51"/>
      <c r="BJ5008" s="51"/>
      <c r="BK5008" s="51"/>
      <c r="BL5008" s="51"/>
      <c r="BM5008" s="51"/>
      <c r="BN5008" s="51"/>
      <c r="BO5008" s="51"/>
      <c r="BP5008" s="51"/>
      <c r="BQ5008" s="51"/>
      <c r="BR5008" s="51"/>
      <c r="BS5008" s="51"/>
      <c r="BT5008" s="51"/>
      <c r="BU5008" s="51"/>
      <c r="BV5008" s="51"/>
      <c r="BW5008" s="51"/>
      <c r="BX5008" s="51"/>
      <c r="BY5008" s="51"/>
    </row>
    <row r="5009" spans="1:77" x14ac:dyDescent="0.25">
      <c r="A5009" s="49" t="s">
        <v>955</v>
      </c>
      <c r="B5009" s="50">
        <v>42344</v>
      </c>
      <c r="C5009" s="51" t="s">
        <v>956</v>
      </c>
      <c r="D5009" s="51"/>
      <c r="E5009" s="51">
        <v>519.83765625000001</v>
      </c>
      <c r="F5009" s="51">
        <v>0.284871875</v>
      </c>
      <c r="G5009" s="51">
        <v>0.32745000000000002</v>
      </c>
      <c r="H5009" s="51">
        <v>0.31848749999999998</v>
      </c>
      <c r="I5009" s="51">
        <v>0.22064375</v>
      </c>
      <c r="J5009" s="51">
        <v>0.30431874999999997</v>
      </c>
      <c r="K5009" s="51">
        <v>0.32831250000000001</v>
      </c>
      <c r="L5009" s="51">
        <v>0.25486874999999998</v>
      </c>
      <c r="M5009" s="51"/>
      <c r="N5009" s="51"/>
      <c r="O5009" s="51"/>
      <c r="P5009" s="51"/>
      <c r="Q5009" s="51"/>
      <c r="R5009" s="51"/>
      <c r="S5009" s="51"/>
      <c r="T5009" s="51"/>
      <c r="U5009" s="51"/>
      <c r="V5009" s="51"/>
      <c r="W5009" s="51"/>
      <c r="X5009" s="51"/>
      <c r="Y5009" s="51"/>
      <c r="Z5009" s="51"/>
      <c r="AA5009" s="51"/>
      <c r="AB5009" s="51"/>
      <c r="AC5009" s="51"/>
      <c r="AD5009" s="51"/>
      <c r="AE5009" s="51"/>
      <c r="AF5009" s="51"/>
      <c r="AG5009" s="51"/>
      <c r="AH5009" s="51"/>
      <c r="AI5009" s="51"/>
      <c r="AJ5009" s="51"/>
      <c r="AK5009" s="51"/>
      <c r="AL5009" s="51"/>
      <c r="AM5009" s="51"/>
      <c r="AN5009" s="51"/>
      <c r="AO5009" s="51"/>
      <c r="AP5009" s="51"/>
      <c r="AQ5009" s="51"/>
      <c r="AR5009" s="51"/>
      <c r="AS5009" s="51"/>
      <c r="AT5009" s="51"/>
      <c r="AU5009" s="51"/>
      <c r="AV5009" s="51"/>
      <c r="AW5009" s="51"/>
      <c r="AX5009" s="51"/>
      <c r="AY5009" s="51"/>
      <c r="AZ5009" s="51"/>
      <c r="BA5009" s="51"/>
      <c r="BB5009" s="51"/>
      <c r="BC5009" s="51"/>
      <c r="BD5009" s="51"/>
      <c r="BE5009" s="51"/>
      <c r="BF5009" s="51"/>
      <c r="BG5009" s="51"/>
      <c r="BH5009" s="51"/>
      <c r="BI5009" s="51"/>
      <c r="BJ5009" s="51"/>
      <c r="BK5009" s="51"/>
      <c r="BL5009" s="51"/>
      <c r="BM5009" s="51"/>
      <c r="BN5009" s="51"/>
      <c r="BO5009" s="51"/>
      <c r="BP5009" s="51"/>
      <c r="BQ5009" s="51"/>
      <c r="BR5009" s="51"/>
      <c r="BS5009" s="51"/>
      <c r="BT5009" s="51"/>
      <c r="BU5009" s="51"/>
      <c r="BV5009" s="51"/>
      <c r="BW5009" s="51"/>
      <c r="BX5009" s="51"/>
      <c r="BY5009" s="51"/>
    </row>
    <row r="5010" spans="1:77" x14ac:dyDescent="0.25">
      <c r="A5010" s="49" t="s">
        <v>955</v>
      </c>
      <c r="B5010" s="50">
        <v>42345</v>
      </c>
      <c r="C5010" s="51" t="s">
        <v>956</v>
      </c>
      <c r="D5010" s="51"/>
      <c r="E5010" s="51">
        <v>515.61562500000002</v>
      </c>
      <c r="F5010" s="51">
        <v>0.27081250000000001</v>
      </c>
      <c r="G5010" s="51">
        <v>0.32062499999999999</v>
      </c>
      <c r="H5010" s="51">
        <v>0.31513124999999997</v>
      </c>
      <c r="I5010" s="51">
        <v>0.2205375</v>
      </c>
      <c r="J5010" s="51">
        <v>0.30428125</v>
      </c>
      <c r="K5010" s="51">
        <v>0.32827499999999998</v>
      </c>
      <c r="L5010" s="51">
        <v>0.25477499999999997</v>
      </c>
      <c r="M5010" s="51"/>
      <c r="N5010" s="51"/>
      <c r="O5010" s="51"/>
      <c r="P5010" s="51"/>
      <c r="Q5010" s="51"/>
      <c r="R5010" s="51"/>
      <c r="S5010" s="51"/>
      <c r="T5010" s="51"/>
      <c r="U5010" s="51"/>
      <c r="V5010" s="51"/>
      <c r="W5010" s="51"/>
      <c r="X5010" s="51"/>
      <c r="Y5010" s="51"/>
      <c r="Z5010" s="51"/>
      <c r="AA5010" s="51"/>
      <c r="AB5010" s="51"/>
      <c r="AC5010" s="51">
        <v>0.39474907025783967</v>
      </c>
      <c r="AD5010" s="51">
        <v>0.31339957154786841</v>
      </c>
      <c r="AE5010" s="51"/>
      <c r="AF5010" s="51"/>
      <c r="AG5010" s="51"/>
      <c r="AH5010" s="51"/>
      <c r="AI5010" s="51"/>
      <c r="AJ5010" s="51"/>
      <c r="AK5010" s="51"/>
      <c r="AL5010" s="51"/>
      <c r="AM5010" s="51"/>
      <c r="AN5010" s="51"/>
      <c r="AO5010" s="51"/>
      <c r="AP5010" s="51"/>
      <c r="AQ5010" s="51"/>
      <c r="AR5010" s="51"/>
      <c r="AS5010" s="51"/>
      <c r="AT5010" s="51"/>
      <c r="AU5010" s="51"/>
      <c r="AV5010" s="51"/>
      <c r="AW5010" s="51"/>
      <c r="AX5010" s="51"/>
      <c r="AY5010" s="51"/>
      <c r="AZ5010" s="51"/>
      <c r="BA5010" s="51"/>
      <c r="BB5010" s="51"/>
      <c r="BC5010" s="51"/>
      <c r="BD5010" s="51"/>
      <c r="BE5010" s="51"/>
      <c r="BF5010" s="51"/>
      <c r="BG5010" s="51"/>
      <c r="BH5010" s="51"/>
      <c r="BI5010" s="51"/>
      <c r="BJ5010" s="51"/>
      <c r="BK5010" s="51"/>
      <c r="BL5010" s="51"/>
      <c r="BM5010" s="51"/>
      <c r="BN5010" s="51"/>
      <c r="BO5010" s="51"/>
      <c r="BP5010" s="51"/>
      <c r="BQ5010" s="51"/>
      <c r="BR5010" s="51"/>
      <c r="BS5010" s="51"/>
      <c r="BT5010" s="51"/>
      <c r="BU5010" s="51"/>
      <c r="BV5010" s="51"/>
      <c r="BW5010" s="51"/>
      <c r="BX5010" s="51"/>
      <c r="BY5010" s="51"/>
    </row>
    <row r="5011" spans="1:77" x14ac:dyDescent="0.25">
      <c r="A5011" s="49" t="s">
        <v>955</v>
      </c>
      <c r="B5011" s="50">
        <v>42346</v>
      </c>
      <c r="C5011" s="51" t="s">
        <v>956</v>
      </c>
      <c r="D5011" s="51"/>
      <c r="E5011" s="51">
        <v>510.52359375000003</v>
      </c>
      <c r="F5011" s="51">
        <v>0.25457812499999999</v>
      </c>
      <c r="G5011" s="51">
        <v>0.31254999999999999</v>
      </c>
      <c r="H5011" s="51">
        <v>0.31074374999999999</v>
      </c>
      <c r="I5011" s="51">
        <v>0.22018125</v>
      </c>
      <c r="J5011" s="51">
        <v>0.30415000000000003</v>
      </c>
      <c r="K5011" s="51">
        <v>0.32833125000000002</v>
      </c>
      <c r="L5011" s="51">
        <v>0.25477499999999997</v>
      </c>
      <c r="M5011" s="51"/>
      <c r="N5011" s="51"/>
      <c r="O5011" s="51"/>
      <c r="P5011" s="51"/>
      <c r="Q5011" s="51"/>
      <c r="R5011" s="51"/>
      <c r="S5011" s="51"/>
      <c r="T5011" s="51"/>
      <c r="U5011" s="51"/>
      <c r="V5011" s="51"/>
      <c r="W5011" s="51"/>
      <c r="X5011" s="51"/>
      <c r="Y5011" s="51"/>
      <c r="Z5011" s="51"/>
      <c r="AA5011" s="51"/>
      <c r="AB5011" s="51">
        <v>8.6999999999999993</v>
      </c>
      <c r="AC5011" s="51"/>
      <c r="AD5011" s="51"/>
      <c r="AE5011" s="51"/>
      <c r="AF5011" s="51"/>
      <c r="AG5011" s="51"/>
      <c r="AH5011" s="51">
        <v>4.0999999999999996</v>
      </c>
      <c r="AI5011" s="51">
        <v>8.6999999999999993</v>
      </c>
      <c r="AJ5011" s="51"/>
      <c r="AK5011" s="51"/>
      <c r="AL5011" s="51"/>
      <c r="AM5011" s="51"/>
      <c r="AN5011" s="51"/>
      <c r="AO5011" s="51"/>
      <c r="AP5011" s="51"/>
      <c r="AQ5011" s="51"/>
      <c r="AR5011" s="51"/>
      <c r="AS5011" s="51"/>
      <c r="AT5011" s="51"/>
      <c r="AU5011" s="51"/>
      <c r="AV5011" s="51"/>
      <c r="AW5011" s="51"/>
      <c r="AX5011" s="51"/>
      <c r="AY5011" s="51"/>
      <c r="AZ5011" s="51"/>
      <c r="BA5011" s="51"/>
      <c r="BB5011" s="51"/>
      <c r="BC5011" s="51"/>
      <c r="BD5011" s="51"/>
      <c r="BE5011" s="51"/>
      <c r="BF5011" s="51"/>
      <c r="BG5011" s="51"/>
      <c r="BH5011" s="51"/>
      <c r="BI5011" s="51"/>
      <c r="BJ5011" s="51"/>
      <c r="BK5011" s="51"/>
      <c r="BL5011" s="51"/>
      <c r="BM5011" s="51"/>
      <c r="BN5011" s="51"/>
      <c r="BO5011" s="51"/>
      <c r="BP5011" s="51"/>
      <c r="BQ5011" s="51"/>
      <c r="BR5011" s="51"/>
      <c r="BS5011" s="51"/>
      <c r="BT5011" s="51"/>
      <c r="BU5011" s="51"/>
      <c r="BV5011" s="51"/>
      <c r="BW5011" s="51"/>
      <c r="BX5011" s="51"/>
      <c r="BY5011" s="51"/>
    </row>
    <row r="5012" spans="1:77" x14ac:dyDescent="0.25">
      <c r="A5012" s="49" t="s">
        <v>955</v>
      </c>
      <c r="B5012" s="50">
        <v>42347</v>
      </c>
      <c r="C5012" s="51" t="s">
        <v>956</v>
      </c>
      <c r="D5012" s="51"/>
      <c r="E5012" s="51">
        <v>506.05828125000005</v>
      </c>
      <c r="F5012" s="51">
        <v>0.24110937500000001</v>
      </c>
      <c r="G5012" s="51">
        <v>0.3051875</v>
      </c>
      <c r="H5012" s="51">
        <v>0.30699374999999995</v>
      </c>
      <c r="I5012" s="51">
        <v>0.21975</v>
      </c>
      <c r="J5012" s="51">
        <v>0.30399375000000001</v>
      </c>
      <c r="K5012" s="51">
        <v>0.32824375</v>
      </c>
      <c r="L5012" s="51">
        <v>0.25473125000000002</v>
      </c>
      <c r="M5012" s="51"/>
      <c r="N5012" s="51"/>
      <c r="O5012" s="51"/>
      <c r="P5012" s="51"/>
      <c r="Q5012" s="51"/>
      <c r="R5012" s="51"/>
      <c r="S5012" s="51"/>
      <c r="T5012" s="51"/>
      <c r="U5012" s="51"/>
      <c r="V5012" s="51"/>
      <c r="W5012" s="51"/>
      <c r="X5012" s="51"/>
      <c r="Y5012" s="51"/>
      <c r="Z5012" s="51"/>
      <c r="AA5012" s="51"/>
      <c r="AB5012" s="51"/>
      <c r="AC5012" s="51"/>
      <c r="AD5012" s="51"/>
      <c r="AE5012" s="51"/>
      <c r="AF5012" s="51"/>
      <c r="AG5012" s="51"/>
      <c r="AH5012" s="51"/>
      <c r="AI5012" s="51"/>
      <c r="AJ5012" s="51"/>
      <c r="AK5012" s="51"/>
      <c r="AL5012" s="51"/>
      <c r="AM5012" s="51"/>
      <c r="AN5012" s="51"/>
      <c r="AO5012" s="51"/>
      <c r="AP5012" s="51"/>
      <c r="AQ5012" s="51"/>
      <c r="AR5012" s="51"/>
      <c r="AS5012" s="51"/>
      <c r="AT5012" s="51"/>
      <c r="AU5012" s="51"/>
      <c r="AV5012" s="51"/>
      <c r="AW5012" s="51"/>
      <c r="AX5012" s="51"/>
      <c r="AY5012" s="51"/>
      <c r="AZ5012" s="51"/>
      <c r="BA5012" s="51"/>
      <c r="BB5012" s="51"/>
      <c r="BC5012" s="51"/>
      <c r="BD5012" s="51"/>
      <c r="BE5012" s="51"/>
      <c r="BF5012" s="51"/>
      <c r="BG5012" s="51"/>
      <c r="BH5012" s="51"/>
      <c r="BI5012" s="51"/>
      <c r="BJ5012" s="51"/>
      <c r="BK5012" s="51"/>
      <c r="BL5012" s="51"/>
      <c r="BM5012" s="51"/>
      <c r="BN5012" s="51"/>
      <c r="BO5012" s="51"/>
      <c r="BP5012" s="51"/>
      <c r="BQ5012" s="51"/>
      <c r="BR5012" s="51"/>
      <c r="BS5012" s="51"/>
      <c r="BT5012" s="51"/>
      <c r="BU5012" s="51"/>
      <c r="BV5012" s="51"/>
      <c r="BW5012" s="51"/>
      <c r="BX5012" s="51"/>
      <c r="BY5012" s="51"/>
    </row>
    <row r="5013" spans="1:77" x14ac:dyDescent="0.25">
      <c r="A5013" s="49" t="s">
        <v>955</v>
      </c>
      <c r="B5013" s="50">
        <v>42348</v>
      </c>
      <c r="C5013" s="51" t="s">
        <v>956</v>
      </c>
      <c r="D5013" s="51"/>
      <c r="E5013" s="51">
        <v>500.00296874999992</v>
      </c>
      <c r="F5013" s="51">
        <v>0.225121875</v>
      </c>
      <c r="G5013" s="51">
        <v>0.29468125000000001</v>
      </c>
      <c r="H5013" s="51">
        <v>0.30111874999999999</v>
      </c>
      <c r="I5013" s="51">
        <v>0.21884375</v>
      </c>
      <c r="J5013" s="51">
        <v>0.30390624999999999</v>
      </c>
      <c r="K5013" s="51">
        <v>0.32819374999999995</v>
      </c>
      <c r="L5013" s="51">
        <v>0.25471250000000001</v>
      </c>
      <c r="M5013" s="51"/>
      <c r="N5013" s="51"/>
      <c r="O5013" s="51"/>
      <c r="P5013" s="51"/>
      <c r="Q5013" s="51"/>
      <c r="R5013" s="51"/>
      <c r="S5013" s="51"/>
      <c r="T5013" s="51"/>
      <c r="U5013" s="51"/>
      <c r="V5013" s="51"/>
      <c r="W5013" s="51"/>
      <c r="X5013" s="51"/>
      <c r="Y5013" s="51"/>
      <c r="Z5013" s="51"/>
      <c r="AA5013" s="51"/>
      <c r="AB5013" s="51"/>
      <c r="AC5013" s="51"/>
      <c r="AD5013" s="51"/>
      <c r="AE5013" s="51"/>
      <c r="AF5013" s="51"/>
      <c r="AG5013" s="51"/>
      <c r="AH5013" s="51"/>
      <c r="AI5013" s="51"/>
      <c r="AJ5013" s="51"/>
      <c r="AK5013" s="51"/>
      <c r="AL5013" s="51"/>
      <c r="AM5013" s="51"/>
      <c r="AN5013" s="51"/>
      <c r="AO5013" s="51"/>
      <c r="AP5013" s="51"/>
      <c r="AQ5013" s="51"/>
      <c r="AR5013" s="51"/>
      <c r="AS5013" s="51"/>
      <c r="AT5013" s="51"/>
      <c r="AU5013" s="51"/>
      <c r="AV5013" s="51"/>
      <c r="AW5013" s="51"/>
      <c r="AX5013" s="51"/>
      <c r="AY5013" s="51"/>
      <c r="AZ5013" s="51"/>
      <c r="BA5013" s="51"/>
      <c r="BB5013" s="51"/>
      <c r="BC5013" s="51"/>
      <c r="BD5013" s="51"/>
      <c r="BE5013" s="51"/>
      <c r="BF5013" s="51"/>
      <c r="BG5013" s="51"/>
      <c r="BH5013" s="51"/>
      <c r="BI5013" s="51"/>
      <c r="BJ5013" s="51"/>
      <c r="BK5013" s="51"/>
      <c r="BL5013" s="51"/>
      <c r="BM5013" s="51"/>
      <c r="BN5013" s="51"/>
      <c r="BO5013" s="51"/>
      <c r="BP5013" s="51"/>
      <c r="BQ5013" s="51"/>
      <c r="BR5013" s="51"/>
      <c r="BS5013" s="51"/>
      <c r="BT5013" s="51"/>
      <c r="BU5013" s="51"/>
      <c r="BV5013" s="51"/>
      <c r="BW5013" s="51"/>
      <c r="BX5013" s="51"/>
      <c r="BY5013" s="51"/>
    </row>
    <row r="5014" spans="1:77" x14ac:dyDescent="0.25">
      <c r="A5014" s="49" t="s">
        <v>955</v>
      </c>
      <c r="B5014" s="50">
        <v>42349</v>
      </c>
      <c r="C5014" s="51" t="s">
        <v>956</v>
      </c>
      <c r="D5014" s="51"/>
      <c r="E5014" s="51">
        <v>495.95578124999997</v>
      </c>
      <c r="F5014" s="51">
        <v>0.21442812499999997</v>
      </c>
      <c r="G5014" s="51">
        <v>0.28679375000000001</v>
      </c>
      <c r="H5014" s="51">
        <v>0.29763125000000001</v>
      </c>
      <c r="I5014" s="51">
        <v>0.21823749999999997</v>
      </c>
      <c r="J5014" s="51">
        <v>0.30393749999999997</v>
      </c>
      <c r="K5014" s="51">
        <v>0.32811875000000001</v>
      </c>
      <c r="L5014" s="51">
        <v>0.25464999999999999</v>
      </c>
      <c r="M5014" s="51"/>
      <c r="N5014" s="51"/>
      <c r="O5014" s="51"/>
      <c r="P5014" s="51"/>
      <c r="Q5014" s="51"/>
      <c r="R5014" s="51"/>
      <c r="S5014" s="51"/>
      <c r="T5014" s="51"/>
      <c r="U5014" s="51"/>
      <c r="V5014" s="51"/>
      <c r="W5014" s="51"/>
      <c r="X5014" s="51"/>
      <c r="Y5014" s="51"/>
      <c r="Z5014" s="51"/>
      <c r="AA5014" s="51"/>
      <c r="AB5014" s="51"/>
      <c r="AC5014" s="51">
        <v>0.61089440361660796</v>
      </c>
      <c r="AD5014" s="51">
        <v>0.26727912271771254</v>
      </c>
      <c r="AE5014" s="51"/>
      <c r="AF5014" s="51"/>
      <c r="AG5014" s="51"/>
      <c r="AH5014" s="51"/>
      <c r="AI5014" s="51"/>
      <c r="AJ5014" s="51"/>
      <c r="AK5014" s="51"/>
      <c r="AL5014" s="51"/>
      <c r="AM5014" s="51"/>
      <c r="AN5014" s="51"/>
      <c r="AO5014" s="51"/>
      <c r="AP5014" s="51"/>
      <c r="AQ5014" s="51"/>
      <c r="AR5014" s="51"/>
      <c r="AS5014" s="51"/>
      <c r="AT5014" s="51"/>
      <c r="AU5014" s="51"/>
      <c r="AV5014" s="51"/>
      <c r="AW5014" s="51"/>
      <c r="AX5014" s="51"/>
      <c r="AY5014" s="51"/>
      <c r="AZ5014" s="51"/>
      <c r="BA5014" s="51"/>
      <c r="BB5014" s="51"/>
      <c r="BC5014" s="51"/>
      <c r="BD5014" s="51"/>
      <c r="BE5014" s="51"/>
      <c r="BF5014" s="51"/>
      <c r="BG5014" s="51"/>
      <c r="BH5014" s="51"/>
      <c r="BI5014" s="51"/>
      <c r="BJ5014" s="51"/>
      <c r="BK5014" s="51"/>
      <c r="BL5014" s="51"/>
      <c r="BM5014" s="51"/>
      <c r="BN5014" s="51"/>
      <c r="BO5014" s="51"/>
      <c r="BP5014" s="51"/>
      <c r="BQ5014" s="51"/>
      <c r="BR5014" s="51"/>
      <c r="BS5014" s="51"/>
      <c r="BT5014" s="51"/>
      <c r="BU5014" s="51"/>
      <c r="BV5014" s="51"/>
      <c r="BW5014" s="51"/>
      <c r="BX5014" s="51"/>
      <c r="BY5014" s="51"/>
    </row>
    <row r="5015" spans="1:77" x14ac:dyDescent="0.25">
      <c r="A5015" s="49" t="s">
        <v>955</v>
      </c>
      <c r="B5015" s="50">
        <v>42350</v>
      </c>
      <c r="C5015" s="51" t="s">
        <v>956</v>
      </c>
      <c r="D5015" s="51"/>
      <c r="E5015" s="51">
        <v>492.10921875000003</v>
      </c>
      <c r="F5015" s="51">
        <v>0.205996875</v>
      </c>
      <c r="G5015" s="51">
        <v>0.27959375000000003</v>
      </c>
      <c r="H5015" s="51">
        <v>0.29373125</v>
      </c>
      <c r="I5015" s="51">
        <v>0.21748124999999999</v>
      </c>
      <c r="J5015" s="51">
        <v>0.30373125000000001</v>
      </c>
      <c r="K5015" s="51">
        <v>0.32810624999999999</v>
      </c>
      <c r="L5015" s="51">
        <v>0.25451875000000002</v>
      </c>
      <c r="M5015" s="51"/>
      <c r="N5015" s="51"/>
      <c r="O5015" s="51"/>
      <c r="P5015" s="51"/>
      <c r="Q5015" s="51"/>
      <c r="R5015" s="51"/>
      <c r="S5015" s="51"/>
      <c r="T5015" s="51"/>
      <c r="U5015" s="51"/>
      <c r="V5015" s="51"/>
      <c r="W5015" s="51"/>
      <c r="X5015" s="51"/>
      <c r="Y5015" s="51"/>
      <c r="Z5015" s="51"/>
      <c r="AA5015" s="51"/>
      <c r="AB5015" s="51"/>
      <c r="AC5015" s="51"/>
      <c r="AD5015" s="51"/>
      <c r="AE5015" s="51"/>
      <c r="AF5015" s="51"/>
      <c r="AG5015" s="51"/>
      <c r="AH5015" s="51"/>
      <c r="AI5015" s="51"/>
      <c r="AJ5015" s="51"/>
      <c r="AK5015" s="51"/>
      <c r="AL5015" s="51"/>
      <c r="AM5015" s="51"/>
      <c r="AN5015" s="51"/>
      <c r="AO5015" s="51"/>
      <c r="AP5015" s="51"/>
      <c r="AQ5015" s="51"/>
      <c r="AR5015" s="51"/>
      <c r="AS5015" s="51"/>
      <c r="AT5015" s="51"/>
      <c r="AU5015" s="51"/>
      <c r="AV5015" s="51"/>
      <c r="AW5015" s="51"/>
      <c r="AX5015" s="51"/>
      <c r="AY5015" s="51"/>
      <c r="AZ5015" s="51"/>
      <c r="BA5015" s="51"/>
      <c r="BB5015" s="51"/>
      <c r="BC5015" s="51"/>
      <c r="BD5015" s="51"/>
      <c r="BE5015" s="51"/>
      <c r="BF5015" s="51"/>
      <c r="BG5015" s="51"/>
      <c r="BH5015" s="51"/>
      <c r="BI5015" s="51"/>
      <c r="BJ5015" s="51"/>
      <c r="BK5015" s="51"/>
      <c r="BL5015" s="51"/>
      <c r="BM5015" s="51"/>
      <c r="BN5015" s="51"/>
      <c r="BO5015" s="51"/>
      <c r="BP5015" s="51"/>
      <c r="BQ5015" s="51"/>
      <c r="BR5015" s="51"/>
      <c r="BS5015" s="51"/>
      <c r="BT5015" s="51"/>
      <c r="BU5015" s="51"/>
      <c r="BV5015" s="51"/>
      <c r="BW5015" s="51"/>
      <c r="BX5015" s="51"/>
      <c r="BY5015" s="51"/>
    </row>
    <row r="5016" spans="1:77" x14ac:dyDescent="0.25">
      <c r="A5016" s="49" t="s">
        <v>955</v>
      </c>
      <c r="B5016" s="50">
        <v>42351</v>
      </c>
      <c r="C5016" s="51" t="s">
        <v>956</v>
      </c>
      <c r="D5016" s="51"/>
      <c r="E5016" s="51">
        <v>489.0440625</v>
      </c>
      <c r="F5016" s="51">
        <v>0.198875</v>
      </c>
      <c r="G5016" s="51">
        <v>0.27371875000000001</v>
      </c>
      <c r="H5016" s="51">
        <v>0.29071875000000003</v>
      </c>
      <c r="I5016" s="51">
        <v>0.21673124999999999</v>
      </c>
      <c r="J5016" s="51">
        <v>0.30370625000000001</v>
      </c>
      <c r="K5016" s="51">
        <v>0.32816875000000001</v>
      </c>
      <c r="L5016" s="51">
        <v>0.254525</v>
      </c>
      <c r="M5016" s="51"/>
      <c r="N5016" s="51"/>
      <c r="O5016" s="51"/>
      <c r="P5016" s="51"/>
      <c r="Q5016" s="51"/>
      <c r="R5016" s="51"/>
      <c r="S5016" s="51"/>
      <c r="T5016" s="51"/>
      <c r="U5016" s="51"/>
      <c r="V5016" s="51"/>
      <c r="W5016" s="51"/>
      <c r="X5016" s="51"/>
      <c r="Y5016" s="51"/>
      <c r="Z5016" s="51"/>
      <c r="AA5016" s="51"/>
      <c r="AB5016" s="51"/>
      <c r="AC5016" s="51"/>
      <c r="AD5016" s="51"/>
      <c r="AE5016" s="51"/>
      <c r="AF5016" s="51"/>
      <c r="AG5016" s="51"/>
      <c r="AH5016" s="51"/>
      <c r="AI5016" s="51"/>
      <c r="AJ5016" s="51"/>
      <c r="AK5016" s="51"/>
      <c r="AL5016" s="51"/>
      <c r="AM5016" s="51"/>
      <c r="AN5016" s="51"/>
      <c r="AO5016" s="51"/>
      <c r="AP5016" s="51"/>
      <c r="AQ5016" s="51"/>
      <c r="AR5016" s="51"/>
      <c r="AS5016" s="51"/>
      <c r="AT5016" s="51"/>
      <c r="AU5016" s="51"/>
      <c r="AV5016" s="51"/>
      <c r="AW5016" s="51"/>
      <c r="AX5016" s="51"/>
      <c r="AY5016" s="51"/>
      <c r="AZ5016" s="51"/>
      <c r="BA5016" s="51"/>
      <c r="BB5016" s="51"/>
      <c r="BC5016" s="51"/>
      <c r="BD5016" s="51"/>
      <c r="BE5016" s="51"/>
      <c r="BF5016" s="51"/>
      <c r="BG5016" s="51"/>
      <c r="BH5016" s="51"/>
      <c r="BI5016" s="51"/>
      <c r="BJ5016" s="51"/>
      <c r="BK5016" s="51"/>
      <c r="BL5016" s="51"/>
      <c r="BM5016" s="51"/>
      <c r="BN5016" s="51"/>
      <c r="BO5016" s="51"/>
      <c r="BP5016" s="51"/>
      <c r="BQ5016" s="51"/>
      <c r="BR5016" s="51"/>
      <c r="BS5016" s="51"/>
      <c r="BT5016" s="51"/>
      <c r="BU5016" s="51"/>
      <c r="BV5016" s="51"/>
      <c r="BW5016" s="51"/>
      <c r="BX5016" s="51"/>
      <c r="BY5016" s="51"/>
    </row>
    <row r="5017" spans="1:77" x14ac:dyDescent="0.25">
      <c r="A5017" s="49" t="s">
        <v>955</v>
      </c>
      <c r="B5017" s="50">
        <v>42352</v>
      </c>
      <c r="C5017" s="51" t="s">
        <v>956</v>
      </c>
      <c r="D5017" s="51"/>
      <c r="E5017" s="51">
        <v>484.51546874999997</v>
      </c>
      <c r="F5017" s="51">
        <v>0.19064062500000001</v>
      </c>
      <c r="G5017" s="51">
        <v>0.26580000000000004</v>
      </c>
      <c r="H5017" s="51">
        <v>0.28558125000000001</v>
      </c>
      <c r="I5017" s="51">
        <v>0.21534375</v>
      </c>
      <c r="J5017" s="51">
        <v>0.30334374999999997</v>
      </c>
      <c r="K5017" s="51">
        <v>0.32811249999999997</v>
      </c>
      <c r="L5017" s="51">
        <v>0.25445000000000001</v>
      </c>
      <c r="M5017" s="51"/>
      <c r="N5017" s="51"/>
      <c r="O5017" s="51"/>
      <c r="P5017" s="51"/>
      <c r="Q5017" s="51"/>
      <c r="R5017" s="51"/>
      <c r="S5017" s="51"/>
      <c r="T5017" s="51"/>
      <c r="U5017" s="51"/>
      <c r="V5017" s="51"/>
      <c r="W5017" s="51"/>
      <c r="X5017" s="51"/>
      <c r="Y5017" s="51"/>
      <c r="Z5017" s="51"/>
      <c r="AA5017" s="51"/>
      <c r="AB5017" s="51"/>
      <c r="AC5017" s="51">
        <v>0.4547681254643765</v>
      </c>
      <c r="AD5017" s="51">
        <v>0.21283444893985401</v>
      </c>
      <c r="AE5017" s="51"/>
      <c r="AF5017" s="51"/>
      <c r="AG5017" s="51"/>
      <c r="AH5017" s="51"/>
      <c r="AI5017" s="51"/>
      <c r="AJ5017" s="51"/>
      <c r="AK5017" s="51"/>
      <c r="AL5017" s="51"/>
      <c r="AM5017" s="51"/>
      <c r="AN5017" s="51"/>
      <c r="AO5017" s="51"/>
      <c r="AP5017" s="51"/>
      <c r="AQ5017" s="51"/>
      <c r="AR5017" s="51"/>
      <c r="AS5017" s="51"/>
      <c r="AT5017" s="51"/>
      <c r="AU5017" s="51"/>
      <c r="AV5017" s="51"/>
      <c r="AW5017" s="51"/>
      <c r="AX5017" s="51"/>
      <c r="AY5017" s="51"/>
      <c r="AZ5017" s="51"/>
      <c r="BA5017" s="51"/>
      <c r="BB5017" s="51"/>
      <c r="BC5017" s="51"/>
      <c r="BD5017" s="51"/>
      <c r="BE5017" s="51"/>
      <c r="BF5017" s="51"/>
      <c r="BG5017" s="51"/>
      <c r="BH5017" s="51"/>
      <c r="BI5017" s="51"/>
      <c r="BJ5017" s="51"/>
      <c r="BK5017" s="51"/>
      <c r="BL5017" s="51"/>
      <c r="BM5017" s="51"/>
      <c r="BN5017" s="51"/>
      <c r="BO5017" s="51"/>
      <c r="BP5017" s="51"/>
      <c r="BQ5017" s="51"/>
      <c r="BR5017" s="51"/>
      <c r="BS5017" s="51"/>
      <c r="BT5017" s="51"/>
      <c r="BU5017" s="51"/>
      <c r="BV5017" s="51"/>
      <c r="BW5017" s="51"/>
      <c r="BX5017" s="51"/>
      <c r="BY5017" s="51"/>
    </row>
    <row r="5018" spans="1:77" x14ac:dyDescent="0.25">
      <c r="A5018" s="49" t="s">
        <v>955</v>
      </c>
      <c r="B5018" s="50">
        <v>42353</v>
      </c>
      <c r="C5018" s="51" t="s">
        <v>956</v>
      </c>
      <c r="D5018" s="51"/>
      <c r="E5018" s="51">
        <v>480.65531249999998</v>
      </c>
      <c r="F5018" s="51">
        <v>0.18338749999999998</v>
      </c>
      <c r="G5018" s="51">
        <v>0.25860624999999998</v>
      </c>
      <c r="H5018" s="51">
        <v>0.28166875000000002</v>
      </c>
      <c r="I5018" s="51">
        <v>0.21401875000000001</v>
      </c>
      <c r="J5018" s="51">
        <v>0.30309375</v>
      </c>
      <c r="K5018" s="51">
        <v>0.32799374999999997</v>
      </c>
      <c r="L5018" s="51">
        <v>0.25441249999999999</v>
      </c>
      <c r="M5018" s="51"/>
      <c r="N5018" s="51"/>
      <c r="O5018" s="51"/>
      <c r="P5018" s="51"/>
      <c r="Q5018" s="51">
        <v>6.5376657749999989</v>
      </c>
      <c r="R5018" s="51">
        <v>530.42775000000006</v>
      </c>
      <c r="S5018" s="51">
        <v>153.42125000000001</v>
      </c>
      <c r="T5018" s="51"/>
      <c r="U5018" s="51"/>
      <c r="V5018" s="51"/>
      <c r="W5018" s="51"/>
      <c r="X5018" s="51"/>
      <c r="Y5018" s="51"/>
      <c r="Z5018" s="51"/>
      <c r="AA5018" s="51">
        <v>0</v>
      </c>
      <c r="AB5018" s="51"/>
      <c r="AC5018" s="51"/>
      <c r="AD5018" s="51"/>
      <c r="AE5018" s="51">
        <v>5.7755635644124084E-3</v>
      </c>
      <c r="AF5018" s="51">
        <v>6.1297499999999991E-2</v>
      </c>
      <c r="AG5018" s="51">
        <v>10.613249999999999</v>
      </c>
      <c r="AH5018" s="51"/>
      <c r="AI5018" s="51"/>
      <c r="AJ5018" s="51">
        <v>1.1525000000000001</v>
      </c>
      <c r="AK5018" s="51">
        <v>2.5624040988502315E-2</v>
      </c>
      <c r="AL5018" s="51">
        <v>1.7160420250000001</v>
      </c>
      <c r="AM5018" s="51">
        <v>66.97</v>
      </c>
      <c r="AN5018" s="51"/>
      <c r="AO5018" s="51"/>
      <c r="AP5018" s="51"/>
      <c r="AQ5018" s="51"/>
      <c r="AR5018" s="51"/>
      <c r="AS5018" s="51"/>
      <c r="AT5018" s="51"/>
      <c r="AU5018" s="51"/>
      <c r="AV5018" s="51"/>
      <c r="AW5018" s="51">
        <v>2.6611289</v>
      </c>
      <c r="AX5018" s="51"/>
      <c r="AY5018" s="51">
        <v>153.42125000000001</v>
      </c>
      <c r="AZ5018" s="51">
        <v>1.7345243243683646E-2</v>
      </c>
      <c r="BA5018" s="51">
        <v>7.0108027683220987E-3</v>
      </c>
      <c r="BB5018" s="51">
        <v>2.0991973499999999</v>
      </c>
      <c r="BC5018" s="51"/>
      <c r="BD5018" s="51">
        <v>299.42325</v>
      </c>
      <c r="BE5018" s="51"/>
      <c r="BF5018" s="51"/>
      <c r="BG5018" s="51"/>
      <c r="BH5018" s="51"/>
      <c r="BI5018" s="51"/>
      <c r="BJ5018" s="51"/>
      <c r="BK5018" s="51"/>
      <c r="BL5018" s="51"/>
      <c r="BM5018" s="51"/>
      <c r="BN5018" s="51"/>
      <c r="BO5018" s="51"/>
      <c r="BP5018" s="51"/>
      <c r="BQ5018" s="51"/>
      <c r="BR5018" s="51"/>
      <c r="BS5018" s="51"/>
      <c r="BT5018" s="51"/>
      <c r="BU5018" s="51"/>
      <c r="BV5018" s="51"/>
      <c r="BW5018" s="51"/>
      <c r="BX5018" s="51"/>
      <c r="BY5018" s="51"/>
    </row>
    <row r="5019" spans="1:77" x14ac:dyDescent="0.25">
      <c r="A5019" s="49" t="s">
        <v>955</v>
      </c>
      <c r="B5019" s="50">
        <v>42354</v>
      </c>
      <c r="C5019" s="51" t="s">
        <v>956</v>
      </c>
      <c r="D5019" s="51"/>
      <c r="E5019" s="51">
        <v>478.36874999999998</v>
      </c>
      <c r="F5019" s="51">
        <v>0.17928125</v>
      </c>
      <c r="G5019" s="51">
        <v>0.25393125</v>
      </c>
      <c r="H5019" s="51">
        <v>0.27934999999999999</v>
      </c>
      <c r="I5019" s="51">
        <v>0.21333750000000001</v>
      </c>
      <c r="J5019" s="51">
        <v>0.30295625000000004</v>
      </c>
      <c r="K5019" s="51">
        <v>0.32795624999999995</v>
      </c>
      <c r="L5019" s="51">
        <v>0.25435625000000001</v>
      </c>
      <c r="M5019" s="51"/>
      <c r="N5019" s="51"/>
      <c r="O5019" s="51"/>
      <c r="P5019" s="51"/>
      <c r="Q5019" s="51"/>
      <c r="R5019" s="51"/>
      <c r="S5019" s="51"/>
      <c r="T5019" s="51"/>
      <c r="U5019" s="51"/>
      <c r="V5019" s="51"/>
      <c r="W5019" s="51"/>
      <c r="X5019" s="51"/>
      <c r="Y5019" s="51"/>
      <c r="Z5019" s="51"/>
      <c r="AA5019" s="51"/>
      <c r="AB5019" s="51">
        <v>8.6999999999999993</v>
      </c>
      <c r="AC5019" s="51"/>
      <c r="AD5019" s="51"/>
      <c r="AE5019" s="51"/>
      <c r="AF5019" s="51"/>
      <c r="AG5019" s="51"/>
      <c r="AH5019" s="51">
        <v>4.5999999999999996</v>
      </c>
      <c r="AI5019" s="51">
        <v>8.6999999999999993</v>
      </c>
      <c r="AJ5019" s="51"/>
      <c r="AK5019" s="51"/>
      <c r="AL5019" s="51"/>
      <c r="AM5019" s="51"/>
      <c r="AN5019" s="51"/>
      <c r="AO5019" s="51"/>
      <c r="AP5019" s="51"/>
      <c r="AQ5019" s="51"/>
      <c r="AR5019" s="51"/>
      <c r="AS5019" s="51"/>
      <c r="AT5019" s="51"/>
      <c r="AU5019" s="51"/>
      <c r="AV5019" s="51"/>
      <c r="AW5019" s="51"/>
      <c r="AX5019" s="51"/>
      <c r="AY5019" s="51"/>
      <c r="AZ5019" s="51"/>
      <c r="BA5019" s="51"/>
      <c r="BB5019" s="51"/>
      <c r="BC5019" s="51"/>
      <c r="BD5019" s="51"/>
      <c r="BE5019" s="51"/>
      <c r="BF5019" s="51"/>
      <c r="BG5019" s="51"/>
      <c r="BH5019" s="51"/>
      <c r="BI5019" s="51"/>
      <c r="BJ5019" s="51"/>
      <c r="BK5019" s="51"/>
      <c r="BL5019" s="51"/>
      <c r="BM5019" s="51"/>
      <c r="BN5019" s="51"/>
      <c r="BO5019" s="51"/>
      <c r="BP5019" s="51"/>
      <c r="BQ5019" s="51"/>
      <c r="BR5019" s="51"/>
      <c r="BS5019" s="51"/>
      <c r="BT5019" s="51"/>
      <c r="BU5019" s="51"/>
      <c r="BV5019" s="51"/>
      <c r="BW5019" s="51"/>
      <c r="BX5019" s="51"/>
      <c r="BY5019" s="51"/>
    </row>
    <row r="5020" spans="1:77" x14ac:dyDescent="0.25">
      <c r="A5020" s="49" t="s">
        <v>955</v>
      </c>
      <c r="B5020" s="50">
        <v>42355</v>
      </c>
      <c r="C5020" s="51" t="s">
        <v>956</v>
      </c>
      <c r="D5020" s="51"/>
      <c r="E5020" s="51">
        <v>475.98328125</v>
      </c>
      <c r="F5020" s="51">
        <v>0.175853125</v>
      </c>
      <c r="G5020" s="51">
        <v>0.24935624999999997</v>
      </c>
      <c r="H5020" s="51">
        <v>0.27668749999999998</v>
      </c>
      <c r="I5020" s="51">
        <v>0.21236250000000001</v>
      </c>
      <c r="J5020" s="51">
        <v>0.30274999999999996</v>
      </c>
      <c r="K5020" s="51">
        <v>0.32787500000000003</v>
      </c>
      <c r="L5020" s="51">
        <v>0.25433125000000001</v>
      </c>
      <c r="M5020" s="51"/>
      <c r="N5020" s="51"/>
      <c r="O5020" s="51"/>
      <c r="P5020" s="51"/>
      <c r="Q5020" s="51"/>
      <c r="R5020" s="51"/>
      <c r="S5020" s="51"/>
      <c r="T5020" s="51"/>
      <c r="U5020" s="51"/>
      <c r="V5020" s="51"/>
      <c r="W5020" s="51"/>
      <c r="X5020" s="51"/>
      <c r="Y5020" s="51"/>
      <c r="Z5020" s="51"/>
      <c r="AA5020" s="51"/>
      <c r="AB5020" s="51"/>
      <c r="AC5020" s="51"/>
      <c r="AD5020" s="51"/>
      <c r="AE5020" s="51"/>
      <c r="AF5020" s="51"/>
      <c r="AG5020" s="51"/>
      <c r="AH5020" s="51"/>
      <c r="AI5020" s="51"/>
      <c r="AJ5020" s="51"/>
      <c r="AK5020" s="51"/>
      <c r="AL5020" s="51"/>
      <c r="AM5020" s="51"/>
      <c r="AN5020" s="51"/>
      <c r="AO5020" s="51"/>
      <c r="AP5020" s="51"/>
      <c r="AQ5020" s="51"/>
      <c r="AR5020" s="51"/>
      <c r="AS5020" s="51"/>
      <c r="AT5020" s="51"/>
      <c r="AU5020" s="51"/>
      <c r="AV5020" s="51"/>
      <c r="AW5020" s="51"/>
      <c r="AX5020" s="51"/>
      <c r="AY5020" s="51"/>
      <c r="AZ5020" s="51"/>
      <c r="BA5020" s="51"/>
      <c r="BB5020" s="51"/>
      <c r="BC5020" s="51"/>
      <c r="BD5020" s="51"/>
      <c r="BE5020" s="51"/>
      <c r="BF5020" s="51"/>
      <c r="BG5020" s="51"/>
      <c r="BH5020" s="51"/>
      <c r="BI5020" s="51"/>
      <c r="BJ5020" s="51"/>
      <c r="BK5020" s="51"/>
      <c r="BL5020" s="51"/>
      <c r="BM5020" s="51"/>
      <c r="BN5020" s="51"/>
      <c r="BO5020" s="51"/>
      <c r="BP5020" s="51"/>
      <c r="BQ5020" s="51"/>
      <c r="BR5020" s="51"/>
      <c r="BS5020" s="51"/>
      <c r="BT5020" s="51"/>
      <c r="BU5020" s="51"/>
      <c r="BV5020" s="51"/>
      <c r="BW5020" s="51"/>
      <c r="BX5020" s="51"/>
      <c r="BY5020" s="51"/>
    </row>
    <row r="5021" spans="1:77" x14ac:dyDescent="0.25">
      <c r="A5021" s="49" t="s">
        <v>955</v>
      </c>
      <c r="B5021" s="50">
        <v>42356</v>
      </c>
      <c r="C5021" s="51" t="s">
        <v>956</v>
      </c>
      <c r="D5021" s="51"/>
      <c r="E5021" s="51">
        <v>472.86328124999994</v>
      </c>
      <c r="F5021" s="51">
        <v>0.17164687499999998</v>
      </c>
      <c r="G5021" s="51">
        <v>0.24377499999999996</v>
      </c>
      <c r="H5021" s="51">
        <v>0.27304375000000003</v>
      </c>
      <c r="I5021" s="51">
        <v>0.21095625000000001</v>
      </c>
      <c r="J5021" s="51">
        <v>0.30246875000000001</v>
      </c>
      <c r="K5021" s="51">
        <v>0.32777499999999998</v>
      </c>
      <c r="L5021" s="51">
        <v>0.25425624999999996</v>
      </c>
      <c r="M5021" s="51"/>
      <c r="N5021" s="51"/>
      <c r="O5021" s="51"/>
      <c r="P5021" s="51"/>
      <c r="Q5021" s="51"/>
      <c r="R5021" s="51"/>
      <c r="S5021" s="51"/>
      <c r="T5021" s="51"/>
      <c r="U5021" s="51"/>
      <c r="V5021" s="51"/>
      <c r="W5021" s="51"/>
      <c r="X5021" s="51"/>
      <c r="Y5021" s="51"/>
      <c r="Z5021" s="51"/>
      <c r="AA5021" s="51"/>
      <c r="AB5021" s="51"/>
      <c r="AC5021" s="51"/>
      <c r="AD5021" s="51"/>
      <c r="AE5021" s="51"/>
      <c r="AF5021" s="51"/>
      <c r="AG5021" s="51"/>
      <c r="AH5021" s="51"/>
      <c r="AI5021" s="51"/>
      <c r="AJ5021" s="51"/>
      <c r="AK5021" s="51"/>
      <c r="AL5021" s="51"/>
      <c r="AM5021" s="51"/>
      <c r="AN5021" s="51"/>
      <c r="AO5021" s="51"/>
      <c r="AP5021" s="51"/>
      <c r="AQ5021" s="51"/>
      <c r="AR5021" s="51"/>
      <c r="AS5021" s="51"/>
      <c r="AT5021" s="51"/>
      <c r="AU5021" s="51"/>
      <c r="AV5021" s="51"/>
      <c r="AW5021" s="51"/>
      <c r="AX5021" s="51"/>
      <c r="AY5021" s="51"/>
      <c r="AZ5021" s="51"/>
      <c r="BA5021" s="51"/>
      <c r="BB5021" s="51"/>
      <c r="BC5021" s="51"/>
      <c r="BD5021" s="51"/>
      <c r="BE5021" s="51"/>
      <c r="BF5021" s="51"/>
      <c r="BG5021" s="51"/>
      <c r="BH5021" s="51"/>
      <c r="BI5021" s="51"/>
      <c r="BJ5021" s="51"/>
      <c r="BK5021" s="51"/>
      <c r="BL5021" s="51"/>
      <c r="BM5021" s="51"/>
      <c r="BN5021" s="51"/>
      <c r="BO5021" s="51"/>
      <c r="BP5021" s="51"/>
      <c r="BQ5021" s="51"/>
      <c r="BR5021" s="51"/>
      <c r="BS5021" s="51"/>
      <c r="BT5021" s="51"/>
      <c r="BU5021" s="51"/>
      <c r="BV5021" s="51"/>
      <c r="BW5021" s="51"/>
      <c r="BX5021" s="51"/>
      <c r="BY5021" s="51"/>
    </row>
    <row r="5022" spans="1:77" x14ac:dyDescent="0.25">
      <c r="A5022" s="49" t="s">
        <v>955</v>
      </c>
      <c r="B5022" s="50">
        <v>42357</v>
      </c>
      <c r="C5022" s="51" t="s">
        <v>956</v>
      </c>
      <c r="D5022" s="51"/>
      <c r="E5022" s="51">
        <v>470.63109374999999</v>
      </c>
      <c r="F5022" s="51">
        <v>0.16809062499999999</v>
      </c>
      <c r="G5022" s="51">
        <v>0.23973749999999999</v>
      </c>
      <c r="H5022" s="51">
        <v>0.27097500000000002</v>
      </c>
      <c r="I5022" s="51">
        <v>0.20987499999999998</v>
      </c>
      <c r="J5022" s="51">
        <v>0.3021625</v>
      </c>
      <c r="K5022" s="51">
        <v>0.32771249999999996</v>
      </c>
      <c r="L5022" s="51">
        <v>0.25413125000000003</v>
      </c>
      <c r="M5022" s="51"/>
      <c r="N5022" s="51"/>
      <c r="O5022" s="51"/>
      <c r="P5022" s="51"/>
      <c r="Q5022" s="51"/>
      <c r="R5022" s="51"/>
      <c r="S5022" s="51"/>
      <c r="T5022" s="51"/>
      <c r="U5022" s="51"/>
      <c r="V5022" s="51"/>
      <c r="W5022" s="51"/>
      <c r="X5022" s="51"/>
      <c r="Y5022" s="51"/>
      <c r="Z5022" s="51"/>
      <c r="AA5022" s="51"/>
      <c r="AB5022" s="51"/>
      <c r="AC5022" s="51"/>
      <c r="AD5022" s="51"/>
      <c r="AE5022" s="51"/>
      <c r="AF5022" s="51"/>
      <c r="AG5022" s="51"/>
      <c r="AH5022" s="51"/>
      <c r="AI5022" s="51"/>
      <c r="AJ5022" s="51"/>
      <c r="AK5022" s="51"/>
      <c r="AL5022" s="51"/>
      <c r="AM5022" s="51"/>
      <c r="AN5022" s="51"/>
      <c r="AO5022" s="51"/>
      <c r="AP5022" s="51"/>
      <c r="AQ5022" s="51"/>
      <c r="AR5022" s="51"/>
      <c r="AS5022" s="51"/>
      <c r="AT5022" s="51"/>
      <c r="AU5022" s="51"/>
      <c r="AV5022" s="51"/>
      <c r="AW5022" s="51"/>
      <c r="AX5022" s="51"/>
      <c r="AY5022" s="51"/>
      <c r="AZ5022" s="51"/>
      <c r="BA5022" s="51"/>
      <c r="BB5022" s="51"/>
      <c r="BC5022" s="51"/>
      <c r="BD5022" s="51"/>
      <c r="BE5022" s="51"/>
      <c r="BF5022" s="51"/>
      <c r="BG5022" s="51"/>
      <c r="BH5022" s="51"/>
      <c r="BI5022" s="51"/>
      <c r="BJ5022" s="51"/>
      <c r="BK5022" s="51"/>
      <c r="BL5022" s="51"/>
      <c r="BM5022" s="51"/>
      <c r="BN5022" s="51"/>
      <c r="BO5022" s="51"/>
      <c r="BP5022" s="51"/>
      <c r="BQ5022" s="51"/>
      <c r="BR5022" s="51"/>
      <c r="BS5022" s="51"/>
      <c r="BT5022" s="51"/>
      <c r="BU5022" s="51"/>
      <c r="BV5022" s="51"/>
      <c r="BW5022" s="51"/>
      <c r="BX5022" s="51"/>
      <c r="BY5022" s="51"/>
    </row>
    <row r="5023" spans="1:77" x14ac:dyDescent="0.25">
      <c r="A5023" s="49" t="s">
        <v>955</v>
      </c>
      <c r="B5023" s="50">
        <v>42358</v>
      </c>
      <c r="C5023" s="51" t="s">
        <v>956</v>
      </c>
      <c r="D5023" s="51"/>
      <c r="E5023" s="51">
        <v>468.35718750000001</v>
      </c>
      <c r="F5023" s="51">
        <v>0.16524374999999999</v>
      </c>
      <c r="G5023" s="51">
        <v>0.23581249999999998</v>
      </c>
      <c r="H5023" s="51">
        <v>0.2684125</v>
      </c>
      <c r="I5023" s="51">
        <v>0.20868124999999998</v>
      </c>
      <c r="J5023" s="51">
        <v>0.301875</v>
      </c>
      <c r="K5023" s="51">
        <v>0.32758749999999998</v>
      </c>
      <c r="L5023" s="51">
        <v>0.25410624999999998</v>
      </c>
      <c r="M5023" s="51"/>
      <c r="N5023" s="51"/>
      <c r="O5023" s="51"/>
      <c r="P5023" s="51"/>
      <c r="Q5023" s="51"/>
      <c r="R5023" s="51"/>
      <c r="S5023" s="51"/>
      <c r="T5023" s="51"/>
      <c r="U5023" s="51"/>
      <c r="V5023" s="51"/>
      <c r="W5023" s="51"/>
      <c r="X5023" s="51"/>
      <c r="Y5023" s="51"/>
      <c r="Z5023" s="51"/>
      <c r="AA5023" s="51"/>
      <c r="AB5023" s="51"/>
      <c r="AC5023" s="51"/>
      <c r="AD5023" s="51"/>
      <c r="AE5023" s="51"/>
      <c r="AF5023" s="51"/>
      <c r="AG5023" s="51"/>
      <c r="AH5023" s="51"/>
      <c r="AI5023" s="51"/>
      <c r="AJ5023" s="51"/>
      <c r="AK5023" s="51"/>
      <c r="AL5023" s="51"/>
      <c r="AM5023" s="51"/>
      <c r="AN5023" s="51"/>
      <c r="AO5023" s="51"/>
      <c r="AP5023" s="51"/>
      <c r="AQ5023" s="51"/>
      <c r="AR5023" s="51"/>
      <c r="AS5023" s="51"/>
      <c r="AT5023" s="51"/>
      <c r="AU5023" s="51"/>
      <c r="AV5023" s="51"/>
      <c r="AW5023" s="51"/>
      <c r="AX5023" s="51"/>
      <c r="AY5023" s="51"/>
      <c r="AZ5023" s="51"/>
      <c r="BA5023" s="51"/>
      <c r="BB5023" s="51"/>
      <c r="BC5023" s="51"/>
      <c r="BD5023" s="51"/>
      <c r="BE5023" s="51"/>
      <c r="BF5023" s="51"/>
      <c r="BG5023" s="51"/>
      <c r="BH5023" s="51"/>
      <c r="BI5023" s="51"/>
      <c r="BJ5023" s="51"/>
      <c r="BK5023" s="51"/>
      <c r="BL5023" s="51"/>
      <c r="BM5023" s="51"/>
      <c r="BN5023" s="51"/>
      <c r="BO5023" s="51"/>
      <c r="BP5023" s="51"/>
      <c r="BQ5023" s="51"/>
      <c r="BR5023" s="51"/>
      <c r="BS5023" s="51"/>
      <c r="BT5023" s="51"/>
      <c r="BU5023" s="51"/>
      <c r="BV5023" s="51"/>
      <c r="BW5023" s="51"/>
      <c r="BX5023" s="51"/>
      <c r="BY5023" s="51"/>
    </row>
    <row r="5024" spans="1:77" x14ac:dyDescent="0.25">
      <c r="A5024" s="49" t="s">
        <v>955</v>
      </c>
      <c r="B5024" s="50">
        <v>42359</v>
      </c>
      <c r="C5024" s="51" t="s">
        <v>956</v>
      </c>
      <c r="D5024" s="51"/>
      <c r="E5024" s="51">
        <v>462.984375</v>
      </c>
      <c r="F5024" s="51">
        <v>0.15739999999999998</v>
      </c>
      <c r="G5024" s="51">
        <v>0.22757499999999997</v>
      </c>
      <c r="H5024" s="51">
        <v>0.26198125</v>
      </c>
      <c r="I5024" s="51">
        <v>0.20601875</v>
      </c>
      <c r="J5024" s="51">
        <v>0.30135000000000001</v>
      </c>
      <c r="K5024" s="51">
        <v>0.32742499999999997</v>
      </c>
      <c r="L5024" s="51">
        <v>0.25401875000000002</v>
      </c>
      <c r="M5024" s="51"/>
      <c r="N5024" s="51"/>
      <c r="O5024" s="51"/>
      <c r="P5024" s="51"/>
      <c r="Q5024" s="51"/>
      <c r="R5024" s="51"/>
      <c r="S5024" s="51"/>
      <c r="T5024" s="51"/>
      <c r="U5024" s="51"/>
      <c r="V5024" s="51"/>
      <c r="W5024" s="51"/>
      <c r="X5024" s="51"/>
      <c r="Y5024" s="51"/>
      <c r="Z5024" s="51"/>
      <c r="AA5024" s="51"/>
      <c r="AB5024" s="51"/>
      <c r="AC5024" s="51">
        <v>0.37714392012507869</v>
      </c>
      <c r="AD5024" s="51">
        <v>0.25847130055785361</v>
      </c>
      <c r="AE5024" s="51"/>
      <c r="AF5024" s="51"/>
      <c r="AG5024" s="51"/>
      <c r="AH5024" s="51"/>
      <c r="AI5024" s="51"/>
      <c r="AJ5024" s="51"/>
      <c r="AK5024" s="51"/>
      <c r="AL5024" s="51"/>
      <c r="AM5024" s="51"/>
      <c r="AN5024" s="51"/>
      <c r="AO5024" s="51"/>
      <c r="AP5024" s="51"/>
      <c r="AQ5024" s="51"/>
      <c r="AR5024" s="51"/>
      <c r="AS5024" s="51"/>
      <c r="AT5024" s="51"/>
      <c r="AU5024" s="51"/>
      <c r="AV5024" s="51"/>
      <c r="AW5024" s="51"/>
      <c r="AX5024" s="51"/>
      <c r="AY5024" s="51"/>
      <c r="AZ5024" s="51"/>
      <c r="BA5024" s="51"/>
      <c r="BB5024" s="51"/>
      <c r="BC5024" s="51"/>
      <c r="BD5024" s="51"/>
      <c r="BE5024" s="51"/>
      <c r="BF5024" s="51"/>
      <c r="BG5024" s="51"/>
      <c r="BH5024" s="51"/>
      <c r="BI5024" s="51"/>
      <c r="BJ5024" s="51"/>
      <c r="BK5024" s="51"/>
      <c r="BL5024" s="51"/>
      <c r="BM5024" s="51"/>
      <c r="BN5024" s="51"/>
      <c r="BO5024" s="51"/>
      <c r="BP5024" s="51"/>
      <c r="BQ5024" s="51"/>
      <c r="BR5024" s="51"/>
      <c r="BS5024" s="51"/>
      <c r="BT5024" s="51"/>
      <c r="BU5024" s="51"/>
      <c r="BV5024" s="51"/>
      <c r="BW5024" s="51"/>
      <c r="BX5024" s="51"/>
      <c r="BY5024" s="51"/>
    </row>
    <row r="5025" spans="1:77" x14ac:dyDescent="0.25">
      <c r="A5025" s="49" t="s">
        <v>955</v>
      </c>
      <c r="B5025" s="50">
        <v>42360</v>
      </c>
      <c r="C5025" s="51" t="s">
        <v>956</v>
      </c>
      <c r="D5025" s="51"/>
      <c r="E5025" s="51">
        <v>461.50406249999997</v>
      </c>
      <c r="F5025" s="51">
        <v>0.15346874999999999</v>
      </c>
      <c r="G5025" s="51">
        <v>0.22476250000000003</v>
      </c>
      <c r="H5025" s="51">
        <v>0.26137500000000002</v>
      </c>
      <c r="I5025" s="51">
        <v>0.20546249999999999</v>
      </c>
      <c r="J5025" s="51">
        <v>0.30120000000000002</v>
      </c>
      <c r="K5025" s="51">
        <v>0.32731250000000001</v>
      </c>
      <c r="L5025" s="51">
        <v>0.25388125</v>
      </c>
      <c r="M5025" s="51"/>
      <c r="N5025" s="51"/>
      <c r="O5025" s="51"/>
      <c r="P5025" s="51"/>
      <c r="Q5025" s="51"/>
      <c r="R5025" s="51"/>
      <c r="S5025" s="51"/>
      <c r="T5025" s="51"/>
      <c r="U5025" s="51"/>
      <c r="V5025" s="51"/>
      <c r="W5025" s="51"/>
      <c r="X5025" s="51"/>
      <c r="Y5025" s="51"/>
      <c r="Z5025" s="51"/>
      <c r="AA5025" s="51"/>
      <c r="AB5025" s="51">
        <v>8.6999999999999993</v>
      </c>
      <c r="AC5025" s="51"/>
      <c r="AD5025" s="51"/>
      <c r="AE5025" s="51"/>
      <c r="AF5025" s="51"/>
      <c r="AG5025" s="51"/>
      <c r="AH5025" s="51">
        <v>4.8</v>
      </c>
      <c r="AI5025" s="51">
        <v>8.6999999999999993</v>
      </c>
      <c r="AJ5025" s="51"/>
      <c r="AK5025" s="51"/>
      <c r="AL5025" s="51"/>
      <c r="AM5025" s="51"/>
      <c r="AN5025" s="51"/>
      <c r="AO5025" s="51"/>
      <c r="AP5025" s="51"/>
      <c r="AQ5025" s="51"/>
      <c r="AR5025" s="51"/>
      <c r="AS5025" s="51"/>
      <c r="AT5025" s="51"/>
      <c r="AU5025" s="51"/>
      <c r="AV5025" s="51"/>
      <c r="AW5025" s="51"/>
      <c r="AX5025" s="51"/>
      <c r="AY5025" s="51"/>
      <c r="AZ5025" s="51"/>
      <c r="BA5025" s="51"/>
      <c r="BB5025" s="51"/>
      <c r="BC5025" s="51"/>
      <c r="BD5025" s="51"/>
      <c r="BE5025" s="51"/>
      <c r="BF5025" s="51"/>
      <c r="BG5025" s="51"/>
      <c r="BH5025" s="51"/>
      <c r="BI5025" s="51"/>
      <c r="BJ5025" s="51"/>
      <c r="BK5025" s="51"/>
      <c r="BL5025" s="51"/>
      <c r="BM5025" s="51"/>
      <c r="BN5025" s="51"/>
      <c r="BO5025" s="51"/>
      <c r="BP5025" s="51"/>
      <c r="BQ5025" s="51"/>
      <c r="BR5025" s="51"/>
      <c r="BS5025" s="51"/>
      <c r="BT5025" s="51"/>
      <c r="BU5025" s="51"/>
      <c r="BV5025" s="51"/>
      <c r="BW5025" s="51"/>
      <c r="BX5025" s="51"/>
      <c r="BY5025" s="51"/>
    </row>
    <row r="5026" spans="1:77" x14ac:dyDescent="0.25">
      <c r="A5026" s="49" t="s">
        <v>955</v>
      </c>
      <c r="B5026" s="50">
        <v>42361</v>
      </c>
      <c r="C5026" s="51" t="s">
        <v>956</v>
      </c>
      <c r="D5026" s="51"/>
      <c r="E5026" s="51">
        <v>458.72765625</v>
      </c>
      <c r="F5026" s="51">
        <v>0.15088437499999999</v>
      </c>
      <c r="G5026" s="51">
        <v>0.22031250000000002</v>
      </c>
      <c r="H5026" s="51">
        <v>0.25775625000000002</v>
      </c>
      <c r="I5026" s="51">
        <v>0.2038375</v>
      </c>
      <c r="J5026" s="51">
        <v>0.30094375000000001</v>
      </c>
      <c r="K5026" s="51">
        <v>0.32718125000000003</v>
      </c>
      <c r="L5026" s="51">
        <v>0.25377499999999997</v>
      </c>
      <c r="M5026" s="51"/>
      <c r="N5026" s="51"/>
      <c r="O5026" s="51"/>
      <c r="P5026" s="51"/>
      <c r="Q5026" s="51"/>
      <c r="R5026" s="51"/>
      <c r="S5026" s="51"/>
      <c r="T5026" s="51"/>
      <c r="U5026" s="51"/>
      <c r="V5026" s="51"/>
      <c r="W5026" s="51"/>
      <c r="X5026" s="51"/>
      <c r="Y5026" s="51"/>
      <c r="Z5026" s="51"/>
      <c r="AA5026" s="51"/>
      <c r="AB5026" s="51"/>
      <c r="AC5026" s="51"/>
      <c r="AD5026" s="51"/>
      <c r="AE5026" s="51"/>
      <c r="AF5026" s="51"/>
      <c r="AG5026" s="51"/>
      <c r="AH5026" s="51"/>
      <c r="AI5026" s="51"/>
      <c r="AJ5026" s="51"/>
      <c r="AK5026" s="51"/>
      <c r="AL5026" s="51"/>
      <c r="AM5026" s="51"/>
      <c r="AN5026" s="51"/>
      <c r="AO5026" s="51"/>
      <c r="AP5026" s="51"/>
      <c r="AQ5026" s="51"/>
      <c r="AR5026" s="51"/>
      <c r="AS5026" s="51"/>
      <c r="AT5026" s="51"/>
      <c r="AU5026" s="51"/>
      <c r="AV5026" s="51"/>
      <c r="AW5026" s="51"/>
      <c r="AX5026" s="51"/>
      <c r="AY5026" s="51"/>
      <c r="AZ5026" s="51"/>
      <c r="BA5026" s="51"/>
      <c r="BB5026" s="51"/>
      <c r="BC5026" s="51"/>
      <c r="BD5026" s="51"/>
      <c r="BE5026" s="51"/>
      <c r="BF5026" s="51"/>
      <c r="BG5026" s="51"/>
      <c r="BH5026" s="51"/>
      <c r="BI5026" s="51"/>
      <c r="BJ5026" s="51"/>
      <c r="BK5026" s="51"/>
      <c r="BL5026" s="51"/>
      <c r="BM5026" s="51"/>
      <c r="BN5026" s="51"/>
      <c r="BO5026" s="51"/>
      <c r="BP5026" s="51"/>
      <c r="BQ5026" s="51"/>
      <c r="BR5026" s="51"/>
      <c r="BS5026" s="51"/>
      <c r="BT5026" s="51"/>
      <c r="BU5026" s="51"/>
      <c r="BV5026" s="51"/>
      <c r="BW5026" s="51"/>
      <c r="BX5026" s="51"/>
      <c r="BY5026" s="51"/>
    </row>
    <row r="5027" spans="1:77" x14ac:dyDescent="0.25">
      <c r="A5027" s="49" t="s">
        <v>955</v>
      </c>
      <c r="B5027" s="50">
        <v>42362</v>
      </c>
      <c r="C5027" s="51" t="s">
        <v>956</v>
      </c>
      <c r="D5027" s="51"/>
      <c r="E5027" s="51">
        <v>491.70656249999996</v>
      </c>
      <c r="F5027" s="51">
        <v>0.28295000000000003</v>
      </c>
      <c r="G5027" s="51">
        <v>0.28853124999999996</v>
      </c>
      <c r="H5027" s="51">
        <v>0.26961874999999996</v>
      </c>
      <c r="I5027" s="51">
        <v>0.20216875000000001</v>
      </c>
      <c r="J5027" s="51">
        <v>0.3006625</v>
      </c>
      <c r="K5027" s="51">
        <v>0.32711875000000001</v>
      </c>
      <c r="L5027" s="51">
        <v>0.25371250000000001</v>
      </c>
      <c r="M5027" s="51"/>
      <c r="N5027" s="51"/>
      <c r="O5027" s="51"/>
      <c r="P5027" s="51"/>
      <c r="Q5027" s="51"/>
      <c r="R5027" s="51"/>
      <c r="S5027" s="51"/>
      <c r="T5027" s="51"/>
      <c r="U5027" s="51"/>
      <c r="V5027" s="51"/>
      <c r="W5027" s="51"/>
      <c r="X5027" s="51"/>
      <c r="Y5027" s="51"/>
      <c r="Z5027" s="51"/>
      <c r="AA5027" s="51"/>
      <c r="AB5027" s="51"/>
      <c r="AC5027" s="51"/>
      <c r="AD5027" s="51"/>
      <c r="AE5027" s="51"/>
      <c r="AF5027" s="51"/>
      <c r="AG5027" s="51"/>
      <c r="AH5027" s="51"/>
      <c r="AI5027" s="51"/>
      <c r="AJ5027" s="51"/>
      <c r="AK5027" s="51"/>
      <c r="AL5027" s="51"/>
      <c r="AM5027" s="51"/>
      <c r="AN5027" s="51"/>
      <c r="AO5027" s="51"/>
      <c r="AP5027" s="51"/>
      <c r="AQ5027" s="51"/>
      <c r="AR5027" s="51"/>
      <c r="AS5027" s="51"/>
      <c r="AT5027" s="51"/>
      <c r="AU5027" s="51"/>
      <c r="AV5027" s="51"/>
      <c r="AW5027" s="51"/>
      <c r="AX5027" s="51"/>
      <c r="AY5027" s="51"/>
      <c r="AZ5027" s="51"/>
      <c r="BA5027" s="51"/>
      <c r="BB5027" s="51"/>
      <c r="BC5027" s="51"/>
      <c r="BD5027" s="51"/>
      <c r="BE5027" s="51"/>
      <c r="BF5027" s="51"/>
      <c r="BG5027" s="51"/>
      <c r="BH5027" s="51"/>
      <c r="BI5027" s="51"/>
      <c r="BJ5027" s="51"/>
      <c r="BK5027" s="51"/>
      <c r="BL5027" s="51"/>
      <c r="BM5027" s="51"/>
      <c r="BN5027" s="51"/>
      <c r="BO5027" s="51"/>
      <c r="BP5027" s="51"/>
      <c r="BQ5027" s="51"/>
      <c r="BR5027" s="51"/>
      <c r="BS5027" s="51"/>
      <c r="BT5027" s="51"/>
      <c r="BU5027" s="51"/>
      <c r="BV5027" s="51"/>
      <c r="BW5027" s="51"/>
      <c r="BX5027" s="51"/>
      <c r="BY5027" s="51"/>
    </row>
    <row r="5028" spans="1:77" x14ac:dyDescent="0.25">
      <c r="A5028" s="49" t="s">
        <v>955</v>
      </c>
      <c r="B5028" s="50">
        <v>42363</v>
      </c>
      <c r="C5028" s="51" t="s">
        <v>956</v>
      </c>
      <c r="D5028" s="51"/>
      <c r="E5028" s="51">
        <v>486.24093749999997</v>
      </c>
      <c r="F5028" s="51">
        <v>0.2587875</v>
      </c>
      <c r="G5028" s="51">
        <v>0.28105625000000001</v>
      </c>
      <c r="H5028" s="51">
        <v>0.26887499999999998</v>
      </c>
      <c r="I5028" s="51">
        <v>0.20103124999999999</v>
      </c>
      <c r="J5028" s="51">
        <v>0.30028125</v>
      </c>
      <c r="K5028" s="51">
        <v>0.32699374999999997</v>
      </c>
      <c r="L5028" s="51">
        <v>0.25370000000000004</v>
      </c>
      <c r="M5028" s="51"/>
      <c r="N5028" s="51"/>
      <c r="O5028" s="51"/>
      <c r="P5028" s="51"/>
      <c r="Q5028" s="51"/>
      <c r="R5028" s="51"/>
      <c r="S5028" s="51"/>
      <c r="T5028" s="51"/>
      <c r="U5028" s="51"/>
      <c r="V5028" s="51"/>
      <c r="W5028" s="51"/>
      <c r="X5028" s="51"/>
      <c r="Y5028" s="51"/>
      <c r="Z5028" s="51"/>
      <c r="AA5028" s="51"/>
      <c r="AB5028" s="51"/>
      <c r="AC5028" s="51"/>
      <c r="AD5028" s="51"/>
      <c r="AE5028" s="51"/>
      <c r="AF5028" s="51"/>
      <c r="AG5028" s="51"/>
      <c r="AH5028" s="51"/>
      <c r="AI5028" s="51"/>
      <c r="AJ5028" s="51"/>
      <c r="AK5028" s="51"/>
      <c r="AL5028" s="51"/>
      <c r="AM5028" s="51"/>
      <c r="AN5028" s="51"/>
      <c r="AO5028" s="51"/>
      <c r="AP5028" s="51"/>
      <c r="AQ5028" s="51"/>
      <c r="AR5028" s="51"/>
      <c r="AS5028" s="51"/>
      <c r="AT5028" s="51"/>
      <c r="AU5028" s="51"/>
      <c r="AV5028" s="51"/>
      <c r="AW5028" s="51"/>
      <c r="AX5028" s="51"/>
      <c r="AY5028" s="51"/>
      <c r="AZ5028" s="51"/>
      <c r="BA5028" s="51"/>
      <c r="BB5028" s="51"/>
      <c r="BC5028" s="51"/>
      <c r="BD5028" s="51"/>
      <c r="BE5028" s="51"/>
      <c r="BF5028" s="51"/>
      <c r="BG5028" s="51"/>
      <c r="BH5028" s="51"/>
      <c r="BI5028" s="51"/>
      <c r="BJ5028" s="51"/>
      <c r="BK5028" s="51"/>
      <c r="BL5028" s="51"/>
      <c r="BM5028" s="51"/>
      <c r="BN5028" s="51"/>
      <c r="BO5028" s="51"/>
      <c r="BP5028" s="51"/>
      <c r="BQ5028" s="51"/>
      <c r="BR5028" s="51"/>
      <c r="BS5028" s="51"/>
      <c r="BT5028" s="51"/>
      <c r="BU5028" s="51"/>
      <c r="BV5028" s="51"/>
      <c r="BW5028" s="51"/>
      <c r="BX5028" s="51"/>
      <c r="BY5028" s="51"/>
    </row>
    <row r="5029" spans="1:77" x14ac:dyDescent="0.25">
      <c r="A5029" s="49" t="s">
        <v>955</v>
      </c>
      <c r="B5029" s="50">
        <v>42364</v>
      </c>
      <c r="C5029" s="51" t="s">
        <v>956</v>
      </c>
      <c r="D5029" s="51"/>
      <c r="E5029" s="51">
        <v>481.59421875000004</v>
      </c>
      <c r="F5029" s="51">
        <v>0.23933437499999999</v>
      </c>
      <c r="G5029" s="51">
        <v>0.27421875000000001</v>
      </c>
      <c r="H5029" s="51">
        <v>0.26806249999999998</v>
      </c>
      <c r="I5029" s="51">
        <v>0.20016249999999999</v>
      </c>
      <c r="J5029" s="51">
        <v>0.29998749999999996</v>
      </c>
      <c r="K5029" s="51">
        <v>0.3268375</v>
      </c>
      <c r="L5029" s="51">
        <v>0.25348749999999998</v>
      </c>
      <c r="M5029" s="51"/>
      <c r="N5029" s="51"/>
      <c r="O5029" s="51"/>
      <c r="P5029" s="51"/>
      <c r="Q5029" s="51"/>
      <c r="R5029" s="51"/>
      <c r="S5029" s="51"/>
      <c r="T5029" s="51"/>
      <c r="U5029" s="51"/>
      <c r="V5029" s="51"/>
      <c r="W5029" s="51"/>
      <c r="X5029" s="51"/>
      <c r="Y5029" s="51"/>
      <c r="Z5029" s="51"/>
      <c r="AA5029" s="51"/>
      <c r="AB5029" s="51"/>
      <c r="AC5029" s="51"/>
      <c r="AD5029" s="51"/>
      <c r="AE5029" s="51"/>
      <c r="AF5029" s="51"/>
      <c r="AG5029" s="51"/>
      <c r="AH5029" s="51"/>
      <c r="AI5029" s="51"/>
      <c r="AJ5029" s="51"/>
      <c r="AK5029" s="51"/>
      <c r="AL5029" s="51"/>
      <c r="AM5029" s="51"/>
      <c r="AN5029" s="51"/>
      <c r="AO5029" s="51"/>
      <c r="AP5029" s="51"/>
      <c r="AQ5029" s="51"/>
      <c r="AR5029" s="51"/>
      <c r="AS5029" s="51"/>
      <c r="AT5029" s="51"/>
      <c r="AU5029" s="51"/>
      <c r="AV5029" s="51"/>
      <c r="AW5029" s="51"/>
      <c r="AX5029" s="51"/>
      <c r="AY5029" s="51"/>
      <c r="AZ5029" s="51"/>
      <c r="BA5029" s="51"/>
      <c r="BB5029" s="51"/>
      <c r="BC5029" s="51"/>
      <c r="BD5029" s="51"/>
      <c r="BE5029" s="51"/>
      <c r="BF5029" s="51"/>
      <c r="BG5029" s="51"/>
      <c r="BH5029" s="51"/>
      <c r="BI5029" s="51"/>
      <c r="BJ5029" s="51"/>
      <c r="BK5029" s="51"/>
      <c r="BL5029" s="51"/>
      <c r="BM5029" s="51"/>
      <c r="BN5029" s="51"/>
      <c r="BO5029" s="51"/>
      <c r="BP5029" s="51"/>
      <c r="BQ5029" s="51"/>
      <c r="BR5029" s="51"/>
      <c r="BS5029" s="51"/>
      <c r="BT5029" s="51"/>
      <c r="BU5029" s="51"/>
      <c r="BV5029" s="51"/>
      <c r="BW5029" s="51"/>
      <c r="BX5029" s="51"/>
      <c r="BY5029" s="51"/>
    </row>
    <row r="5030" spans="1:77" x14ac:dyDescent="0.25">
      <c r="A5030" s="49" t="s">
        <v>955</v>
      </c>
      <c r="B5030" s="50">
        <v>42365</v>
      </c>
      <c r="C5030" s="51" t="s">
        <v>956</v>
      </c>
      <c r="D5030" s="51"/>
      <c r="E5030" s="51">
        <v>477.41062499999998</v>
      </c>
      <c r="F5030" s="51">
        <v>0.22291250000000001</v>
      </c>
      <c r="G5030" s="51">
        <v>0.26778750000000001</v>
      </c>
      <c r="H5030" s="51">
        <v>0.26688124999999996</v>
      </c>
      <c r="I5030" s="51">
        <v>0.19937500000000002</v>
      </c>
      <c r="J5030" s="51">
        <v>0.29967500000000002</v>
      </c>
      <c r="K5030" s="51">
        <v>0.32663750000000003</v>
      </c>
      <c r="L5030" s="51">
        <v>0.25345000000000001</v>
      </c>
      <c r="M5030" s="51"/>
      <c r="N5030" s="51"/>
      <c r="O5030" s="51"/>
      <c r="P5030" s="51"/>
      <c r="Q5030" s="51"/>
      <c r="R5030" s="51"/>
      <c r="S5030" s="51"/>
      <c r="T5030" s="51"/>
      <c r="U5030" s="51"/>
      <c r="V5030" s="51"/>
      <c r="W5030" s="51"/>
      <c r="X5030" s="51"/>
      <c r="Y5030" s="51"/>
      <c r="Z5030" s="51"/>
      <c r="AA5030" s="51"/>
      <c r="AB5030" s="51"/>
      <c r="AC5030" s="51"/>
      <c r="AD5030" s="51"/>
      <c r="AE5030" s="51"/>
      <c r="AF5030" s="51"/>
      <c r="AG5030" s="51"/>
      <c r="AH5030" s="51"/>
      <c r="AI5030" s="51"/>
      <c r="AJ5030" s="51"/>
      <c r="AK5030" s="51"/>
      <c r="AL5030" s="51"/>
      <c r="AM5030" s="51"/>
      <c r="AN5030" s="51"/>
      <c r="AO5030" s="51"/>
      <c r="AP5030" s="51"/>
      <c r="AQ5030" s="51"/>
      <c r="AR5030" s="51"/>
      <c r="AS5030" s="51"/>
      <c r="AT5030" s="51"/>
      <c r="AU5030" s="51"/>
      <c r="AV5030" s="51"/>
      <c r="AW5030" s="51"/>
      <c r="AX5030" s="51"/>
      <c r="AY5030" s="51"/>
      <c r="AZ5030" s="51"/>
      <c r="BA5030" s="51"/>
      <c r="BB5030" s="51"/>
      <c r="BC5030" s="51"/>
      <c r="BD5030" s="51"/>
      <c r="BE5030" s="51"/>
      <c r="BF5030" s="51"/>
      <c r="BG5030" s="51"/>
      <c r="BH5030" s="51"/>
      <c r="BI5030" s="51"/>
      <c r="BJ5030" s="51"/>
      <c r="BK5030" s="51"/>
      <c r="BL5030" s="51"/>
      <c r="BM5030" s="51"/>
      <c r="BN5030" s="51"/>
      <c r="BO5030" s="51"/>
      <c r="BP5030" s="51"/>
      <c r="BQ5030" s="51"/>
      <c r="BR5030" s="51"/>
      <c r="BS5030" s="51"/>
      <c r="BT5030" s="51"/>
      <c r="BU5030" s="51"/>
      <c r="BV5030" s="51"/>
      <c r="BW5030" s="51"/>
      <c r="BX5030" s="51"/>
      <c r="BY5030" s="51"/>
    </row>
    <row r="5031" spans="1:77" x14ac:dyDescent="0.25">
      <c r="A5031" s="49" t="s">
        <v>955</v>
      </c>
      <c r="B5031" s="50">
        <v>42366</v>
      </c>
      <c r="C5031" s="51" t="s">
        <v>956</v>
      </c>
      <c r="D5031" s="51"/>
      <c r="E5031" s="51">
        <v>473.30062500000003</v>
      </c>
      <c r="F5031" s="51">
        <v>0.20878750000000001</v>
      </c>
      <c r="G5031" s="51">
        <v>0.26114999999999999</v>
      </c>
      <c r="H5031" s="51">
        <v>0.26515625000000004</v>
      </c>
      <c r="I5031" s="51">
        <v>0.1983375</v>
      </c>
      <c r="J5031" s="51">
        <v>0.29929375000000003</v>
      </c>
      <c r="K5031" s="51">
        <v>0.32651249999999998</v>
      </c>
      <c r="L5031" s="51">
        <v>0.25340000000000001</v>
      </c>
      <c r="M5031" s="51"/>
      <c r="N5031" s="51"/>
      <c r="O5031" s="51"/>
      <c r="P5031" s="51"/>
      <c r="Q5031" s="51"/>
      <c r="R5031" s="51"/>
      <c r="S5031" s="51"/>
      <c r="T5031" s="51"/>
      <c r="U5031" s="51"/>
      <c r="V5031" s="51"/>
      <c r="W5031" s="51"/>
      <c r="X5031" s="51"/>
      <c r="Y5031" s="51"/>
      <c r="Z5031" s="51"/>
      <c r="AA5031" s="51"/>
      <c r="AB5031" s="51"/>
      <c r="AC5031" s="51"/>
      <c r="AD5031" s="51"/>
      <c r="AE5031" s="51"/>
      <c r="AF5031" s="51"/>
      <c r="AG5031" s="51"/>
      <c r="AH5031" s="51"/>
      <c r="AI5031" s="51"/>
      <c r="AJ5031" s="51"/>
      <c r="AK5031" s="51"/>
      <c r="AL5031" s="51"/>
      <c r="AM5031" s="51"/>
      <c r="AN5031" s="51"/>
      <c r="AO5031" s="51"/>
      <c r="AP5031" s="51"/>
      <c r="AQ5031" s="51"/>
      <c r="AR5031" s="51"/>
      <c r="AS5031" s="51"/>
      <c r="AT5031" s="51"/>
      <c r="AU5031" s="51"/>
      <c r="AV5031" s="51"/>
      <c r="AW5031" s="51"/>
      <c r="AX5031" s="51"/>
      <c r="AY5031" s="51"/>
      <c r="AZ5031" s="51"/>
      <c r="BA5031" s="51"/>
      <c r="BB5031" s="51"/>
      <c r="BC5031" s="51"/>
      <c r="BD5031" s="51"/>
      <c r="BE5031" s="51"/>
      <c r="BF5031" s="51"/>
      <c r="BG5031" s="51"/>
      <c r="BH5031" s="51"/>
      <c r="BI5031" s="51"/>
      <c r="BJ5031" s="51"/>
      <c r="BK5031" s="51"/>
      <c r="BL5031" s="51"/>
      <c r="BM5031" s="51"/>
      <c r="BN5031" s="51"/>
      <c r="BO5031" s="51"/>
      <c r="BP5031" s="51"/>
      <c r="BQ5031" s="51"/>
      <c r="BR5031" s="51"/>
      <c r="BS5031" s="51"/>
      <c r="BT5031" s="51"/>
      <c r="BU5031" s="51"/>
      <c r="BV5031" s="51"/>
      <c r="BW5031" s="51"/>
      <c r="BX5031" s="51"/>
      <c r="BY5031" s="51"/>
    </row>
    <row r="5032" spans="1:77" x14ac:dyDescent="0.25">
      <c r="A5032" s="49" t="s">
        <v>955</v>
      </c>
      <c r="B5032" s="50">
        <v>42367</v>
      </c>
      <c r="C5032" s="51" t="s">
        <v>956</v>
      </c>
      <c r="D5032" s="51"/>
      <c r="E5032" s="51">
        <v>469.19531250000006</v>
      </c>
      <c r="F5032" s="51">
        <v>0.19604374999999999</v>
      </c>
      <c r="G5032" s="51">
        <v>0.25408750000000002</v>
      </c>
      <c r="H5032" s="51">
        <v>0.26298125</v>
      </c>
      <c r="I5032" s="51">
        <v>0.1973375</v>
      </c>
      <c r="J5032" s="51">
        <v>0.29886875000000002</v>
      </c>
      <c r="K5032" s="51">
        <v>0.32633749999999995</v>
      </c>
      <c r="L5032" s="51">
        <v>0.25339375000000003</v>
      </c>
      <c r="M5032" s="51"/>
      <c r="N5032" s="51"/>
      <c r="O5032" s="51"/>
      <c r="P5032" s="51"/>
      <c r="Q5032" s="51"/>
      <c r="R5032" s="51"/>
      <c r="S5032" s="51"/>
      <c r="T5032" s="51"/>
      <c r="U5032" s="51"/>
      <c r="V5032" s="51"/>
      <c r="W5032" s="51"/>
      <c r="X5032" s="51"/>
      <c r="Y5032" s="51"/>
      <c r="Z5032" s="51"/>
      <c r="AA5032" s="51"/>
      <c r="AB5032" s="51"/>
      <c r="AC5032" s="51"/>
      <c r="AD5032" s="51"/>
      <c r="AE5032" s="51"/>
      <c r="AF5032" s="51"/>
      <c r="AG5032" s="51"/>
      <c r="AH5032" s="51"/>
      <c r="AI5032" s="51"/>
      <c r="AJ5032" s="51"/>
      <c r="AK5032" s="51"/>
      <c r="AL5032" s="51"/>
      <c r="AM5032" s="51"/>
      <c r="AN5032" s="51"/>
      <c r="AO5032" s="51"/>
      <c r="AP5032" s="51"/>
      <c r="AQ5032" s="51"/>
      <c r="AR5032" s="51"/>
      <c r="AS5032" s="51"/>
      <c r="AT5032" s="51"/>
      <c r="AU5032" s="51"/>
      <c r="AV5032" s="51"/>
      <c r="AW5032" s="51"/>
      <c r="AX5032" s="51"/>
      <c r="AY5032" s="51"/>
      <c r="AZ5032" s="51"/>
      <c r="BA5032" s="51"/>
      <c r="BB5032" s="51"/>
      <c r="BC5032" s="51"/>
      <c r="BD5032" s="51"/>
      <c r="BE5032" s="51"/>
      <c r="BF5032" s="51"/>
      <c r="BG5032" s="51"/>
      <c r="BH5032" s="51"/>
      <c r="BI5032" s="51"/>
      <c r="BJ5032" s="51"/>
      <c r="BK5032" s="51"/>
      <c r="BL5032" s="51"/>
      <c r="BM5032" s="51"/>
      <c r="BN5032" s="51"/>
      <c r="BO5032" s="51"/>
      <c r="BP5032" s="51"/>
      <c r="BQ5032" s="51"/>
      <c r="BR5032" s="51"/>
      <c r="BS5032" s="51"/>
      <c r="BT5032" s="51"/>
      <c r="BU5032" s="51"/>
      <c r="BV5032" s="51"/>
      <c r="BW5032" s="51"/>
      <c r="BX5032" s="51"/>
      <c r="BY5032" s="51"/>
    </row>
    <row r="5033" spans="1:77" x14ac:dyDescent="0.25">
      <c r="A5033" s="49" t="s">
        <v>955</v>
      </c>
      <c r="B5033" s="50">
        <v>42368</v>
      </c>
      <c r="C5033" s="51" t="s">
        <v>956</v>
      </c>
      <c r="D5033" s="51"/>
      <c r="E5033" s="51">
        <v>466.71937500000001</v>
      </c>
      <c r="F5033" s="51">
        <v>0.18840000000000001</v>
      </c>
      <c r="G5033" s="51">
        <v>0.2490125</v>
      </c>
      <c r="H5033" s="51">
        <v>0.26202500000000001</v>
      </c>
      <c r="I5033" s="51">
        <v>0.19685</v>
      </c>
      <c r="J5033" s="51">
        <v>0.29864999999999997</v>
      </c>
      <c r="K5033" s="51">
        <v>0.32619999999999993</v>
      </c>
      <c r="L5033" s="51">
        <v>0.25329999999999997</v>
      </c>
      <c r="M5033" s="51"/>
      <c r="N5033" s="51"/>
      <c r="O5033" s="51"/>
      <c r="P5033" s="51"/>
      <c r="Q5033" s="51"/>
      <c r="R5033" s="51"/>
      <c r="S5033" s="51"/>
      <c r="T5033" s="51"/>
      <c r="U5033" s="51"/>
      <c r="V5033" s="51"/>
      <c r="W5033" s="51"/>
      <c r="X5033" s="51"/>
      <c r="Y5033" s="51"/>
      <c r="Z5033" s="51"/>
      <c r="AA5033" s="51"/>
      <c r="AB5033" s="51">
        <v>8.6999999999999993</v>
      </c>
      <c r="AC5033" s="51">
        <v>0.53217662491243189</v>
      </c>
      <c r="AD5033" s="51">
        <v>0.22137430930238852</v>
      </c>
      <c r="AE5033" s="51"/>
      <c r="AF5033" s="51"/>
      <c r="AG5033" s="51"/>
      <c r="AH5033" s="51">
        <v>5.3</v>
      </c>
      <c r="AI5033" s="51">
        <v>8.6999999999999993</v>
      </c>
      <c r="AJ5033" s="51"/>
      <c r="AK5033" s="51"/>
      <c r="AL5033" s="51"/>
      <c r="AM5033" s="51"/>
      <c r="AN5033" s="51"/>
      <c r="AO5033" s="51"/>
      <c r="AP5033" s="51"/>
      <c r="AQ5033" s="51"/>
      <c r="AR5033" s="51"/>
      <c r="AS5033" s="51"/>
      <c r="AT5033" s="51"/>
      <c r="AU5033" s="51"/>
      <c r="AV5033" s="51"/>
      <c r="AW5033" s="51"/>
      <c r="AX5033" s="51"/>
      <c r="AY5033" s="51"/>
      <c r="AZ5033" s="51"/>
      <c r="BA5033" s="51"/>
      <c r="BB5033" s="51"/>
      <c r="BC5033" s="51"/>
      <c r="BD5033" s="51"/>
      <c r="BE5033" s="51"/>
      <c r="BF5033" s="51"/>
      <c r="BG5033" s="51"/>
      <c r="BH5033" s="51"/>
      <c r="BI5033" s="51"/>
      <c r="BJ5033" s="51"/>
      <c r="BK5033" s="51"/>
      <c r="BL5033" s="51"/>
      <c r="BM5033" s="51"/>
      <c r="BN5033" s="51"/>
      <c r="BO5033" s="51"/>
      <c r="BP5033" s="51"/>
      <c r="BQ5033" s="51"/>
      <c r="BR5033" s="51"/>
      <c r="BS5033" s="51"/>
      <c r="BT5033" s="51"/>
      <c r="BU5033" s="51"/>
      <c r="BV5033" s="51"/>
      <c r="BW5033" s="51"/>
      <c r="BX5033" s="51"/>
      <c r="BY5033" s="51"/>
    </row>
    <row r="5034" spans="1:77" x14ac:dyDescent="0.25">
      <c r="A5034" s="49" t="s">
        <v>955</v>
      </c>
      <c r="B5034" s="50">
        <v>42369</v>
      </c>
      <c r="C5034" s="51" t="s">
        <v>956</v>
      </c>
      <c r="D5034" s="51"/>
      <c r="E5034" s="51">
        <v>498.3721875</v>
      </c>
      <c r="F5034" s="51">
        <v>0.2964</v>
      </c>
      <c r="G5034" s="51">
        <v>0.31195624999999999</v>
      </c>
      <c r="H5034" s="51">
        <v>0.28355625000000001</v>
      </c>
      <c r="I5034" s="51">
        <v>0.19597500000000001</v>
      </c>
      <c r="J5034" s="51">
        <v>0.29829375000000002</v>
      </c>
      <c r="K5034" s="51">
        <v>0.326075</v>
      </c>
      <c r="L5034" s="51">
        <v>0.25316250000000001</v>
      </c>
      <c r="M5034" s="51"/>
      <c r="N5034" s="51"/>
      <c r="O5034" s="51"/>
      <c r="P5034" s="51"/>
      <c r="Q5034" s="51"/>
      <c r="R5034" s="51"/>
      <c r="S5034" s="51"/>
      <c r="T5034" s="51"/>
      <c r="U5034" s="51"/>
      <c r="V5034" s="51"/>
      <c r="W5034" s="51"/>
      <c r="X5034" s="51"/>
      <c r="Y5034" s="51"/>
      <c r="Z5034" s="51"/>
      <c r="AA5034" s="51"/>
      <c r="AB5034" s="51"/>
      <c r="AC5034" s="51"/>
      <c r="AD5034" s="51"/>
      <c r="AE5034" s="51"/>
      <c r="AF5034" s="51"/>
      <c r="AG5034" s="51"/>
      <c r="AH5034" s="51"/>
      <c r="AI5034" s="51"/>
      <c r="AJ5034" s="51"/>
      <c r="AK5034" s="51"/>
      <c r="AL5034" s="51"/>
      <c r="AM5034" s="51"/>
      <c r="AN5034" s="51"/>
      <c r="AO5034" s="51"/>
      <c r="AP5034" s="51"/>
      <c r="AQ5034" s="51"/>
      <c r="AR5034" s="51"/>
      <c r="AS5034" s="51"/>
      <c r="AT5034" s="51"/>
      <c r="AU5034" s="51"/>
      <c r="AV5034" s="51"/>
      <c r="AW5034" s="51"/>
      <c r="AX5034" s="51"/>
      <c r="AY5034" s="51"/>
      <c r="AZ5034" s="51"/>
      <c r="BA5034" s="51"/>
      <c r="BB5034" s="51"/>
      <c r="BC5034" s="51"/>
      <c r="BD5034" s="51"/>
      <c r="BE5034" s="51"/>
      <c r="BF5034" s="51"/>
      <c r="BG5034" s="51"/>
      <c r="BH5034" s="51"/>
      <c r="BI5034" s="51"/>
      <c r="BJ5034" s="51"/>
      <c r="BK5034" s="51"/>
      <c r="BL5034" s="51"/>
      <c r="BM5034" s="51"/>
      <c r="BN5034" s="51"/>
      <c r="BO5034" s="51"/>
      <c r="BP5034" s="51"/>
      <c r="BQ5034" s="51"/>
      <c r="BR5034" s="51"/>
      <c r="BS5034" s="51"/>
      <c r="BT5034" s="51"/>
      <c r="BU5034" s="51"/>
      <c r="BV5034" s="51"/>
      <c r="BW5034" s="51"/>
      <c r="BX5034" s="51"/>
      <c r="BY5034" s="51"/>
    </row>
    <row r="5035" spans="1:77" x14ac:dyDescent="0.25">
      <c r="A5035" s="49" t="s">
        <v>955</v>
      </c>
      <c r="B5035" s="50">
        <v>42370</v>
      </c>
      <c r="C5035" s="51" t="s">
        <v>956</v>
      </c>
      <c r="D5035" s="51"/>
      <c r="E5035" s="51">
        <v>493.20562500000005</v>
      </c>
      <c r="F5035" s="51">
        <v>0.27512500000000001</v>
      </c>
      <c r="G5035" s="51">
        <v>0.30448750000000002</v>
      </c>
      <c r="H5035" s="51">
        <v>0.2820125</v>
      </c>
      <c r="I5035" s="51">
        <v>0.19553749999999998</v>
      </c>
      <c r="J5035" s="51">
        <v>0.29775000000000001</v>
      </c>
      <c r="K5035" s="51">
        <v>0.32589374999999998</v>
      </c>
      <c r="L5035" s="51">
        <v>0.25301874999999996</v>
      </c>
      <c r="M5035" s="51"/>
      <c r="N5035" s="51"/>
      <c r="O5035" s="51"/>
      <c r="P5035" s="51"/>
      <c r="Q5035" s="51"/>
      <c r="R5035" s="51"/>
      <c r="S5035" s="51"/>
      <c r="T5035" s="51"/>
      <c r="U5035" s="51"/>
      <c r="V5035" s="51"/>
      <c r="W5035" s="51"/>
      <c r="X5035" s="51"/>
      <c r="Y5035" s="51"/>
      <c r="Z5035" s="51"/>
      <c r="AA5035" s="51"/>
      <c r="AB5035" s="51"/>
      <c r="AC5035" s="51"/>
      <c r="AD5035" s="51"/>
      <c r="AE5035" s="51"/>
      <c r="AF5035" s="51"/>
      <c r="AG5035" s="51"/>
      <c r="AH5035" s="51"/>
      <c r="AI5035" s="51"/>
      <c r="AJ5035" s="51"/>
      <c r="AK5035" s="51"/>
      <c r="AL5035" s="51"/>
      <c r="AM5035" s="51"/>
      <c r="AN5035" s="51"/>
      <c r="AO5035" s="51"/>
      <c r="AP5035" s="51"/>
      <c r="AQ5035" s="51"/>
      <c r="AR5035" s="51"/>
      <c r="AS5035" s="51"/>
      <c r="AT5035" s="51"/>
      <c r="AU5035" s="51"/>
      <c r="AV5035" s="51"/>
      <c r="AW5035" s="51"/>
      <c r="AX5035" s="51"/>
      <c r="AY5035" s="51"/>
      <c r="AZ5035" s="51"/>
      <c r="BA5035" s="51"/>
      <c r="BB5035" s="51"/>
      <c r="BC5035" s="51"/>
      <c r="BD5035" s="51"/>
      <c r="BE5035" s="51"/>
      <c r="BF5035" s="51"/>
      <c r="BG5035" s="51"/>
      <c r="BH5035" s="51"/>
      <c r="BI5035" s="51"/>
      <c r="BJ5035" s="51"/>
      <c r="BK5035" s="51"/>
      <c r="BL5035" s="51"/>
      <c r="BM5035" s="51"/>
      <c r="BN5035" s="51"/>
      <c r="BO5035" s="51"/>
      <c r="BP5035" s="51"/>
      <c r="BQ5035" s="51"/>
      <c r="BR5035" s="51"/>
      <c r="BS5035" s="51"/>
      <c r="BT5035" s="51"/>
      <c r="BU5035" s="51"/>
      <c r="BV5035" s="51"/>
      <c r="BW5035" s="51"/>
      <c r="BX5035" s="51"/>
      <c r="BY5035" s="51"/>
    </row>
    <row r="5036" spans="1:77" x14ac:dyDescent="0.25">
      <c r="A5036" s="49" t="s">
        <v>955</v>
      </c>
      <c r="B5036" s="50">
        <v>42371</v>
      </c>
      <c r="C5036" s="51" t="s">
        <v>956</v>
      </c>
      <c r="D5036" s="51"/>
      <c r="E5036" s="51">
        <v>491.61562499999997</v>
      </c>
      <c r="F5036" s="51">
        <v>0.26528125000000002</v>
      </c>
      <c r="G5036" s="51">
        <v>0.30055624999999997</v>
      </c>
      <c r="H5036" s="51">
        <v>0.28326249999999997</v>
      </c>
      <c r="I5036" s="51">
        <v>0.19615625</v>
      </c>
      <c r="J5036" s="51">
        <v>0.29777500000000001</v>
      </c>
      <c r="K5036" s="51">
        <v>0.32564375000000001</v>
      </c>
      <c r="L5036" s="51">
        <v>0.25296249999999998</v>
      </c>
      <c r="M5036" s="51"/>
      <c r="N5036" s="51"/>
      <c r="O5036" s="51"/>
      <c r="P5036" s="51"/>
      <c r="Q5036" s="51"/>
      <c r="R5036" s="51"/>
      <c r="S5036" s="51"/>
      <c r="T5036" s="51"/>
      <c r="U5036" s="51"/>
      <c r="V5036" s="51"/>
      <c r="W5036" s="51"/>
      <c r="X5036" s="51"/>
      <c r="Y5036" s="51"/>
      <c r="Z5036" s="51"/>
      <c r="AA5036" s="51"/>
      <c r="AB5036" s="51"/>
      <c r="AC5036" s="51"/>
      <c r="AD5036" s="51"/>
      <c r="AE5036" s="51"/>
      <c r="AF5036" s="51"/>
      <c r="AG5036" s="51"/>
      <c r="AH5036" s="51"/>
      <c r="AI5036" s="51"/>
      <c r="AJ5036" s="51"/>
      <c r="AK5036" s="51"/>
      <c r="AL5036" s="51"/>
      <c r="AM5036" s="51"/>
      <c r="AN5036" s="51"/>
      <c r="AO5036" s="51"/>
      <c r="AP5036" s="51"/>
      <c r="AQ5036" s="51"/>
      <c r="AR5036" s="51"/>
      <c r="AS5036" s="51"/>
      <c r="AT5036" s="51"/>
      <c r="AU5036" s="51"/>
      <c r="AV5036" s="51"/>
      <c r="AW5036" s="51"/>
      <c r="AX5036" s="51"/>
      <c r="AY5036" s="51"/>
      <c r="AZ5036" s="51"/>
      <c r="BA5036" s="51"/>
      <c r="BB5036" s="51"/>
      <c r="BC5036" s="51"/>
      <c r="BD5036" s="51"/>
      <c r="BE5036" s="51"/>
      <c r="BF5036" s="51"/>
      <c r="BG5036" s="51"/>
      <c r="BH5036" s="51"/>
      <c r="BI5036" s="51"/>
      <c r="BJ5036" s="51"/>
      <c r="BK5036" s="51"/>
      <c r="BL5036" s="51"/>
      <c r="BM5036" s="51"/>
      <c r="BN5036" s="51"/>
      <c r="BO5036" s="51"/>
      <c r="BP5036" s="51"/>
      <c r="BQ5036" s="51"/>
      <c r="BR5036" s="51"/>
      <c r="BS5036" s="51"/>
      <c r="BT5036" s="51"/>
      <c r="BU5036" s="51"/>
      <c r="BV5036" s="51"/>
      <c r="BW5036" s="51"/>
      <c r="BX5036" s="51"/>
      <c r="BY5036" s="51"/>
    </row>
    <row r="5037" spans="1:77" x14ac:dyDescent="0.25">
      <c r="A5037" s="49" t="s">
        <v>955</v>
      </c>
      <c r="B5037" s="50">
        <v>42372</v>
      </c>
      <c r="C5037" s="51" t="s">
        <v>956</v>
      </c>
      <c r="D5037" s="51"/>
      <c r="E5037" s="51">
        <v>490.44843750000001</v>
      </c>
      <c r="F5037" s="51">
        <v>0.25812499999999999</v>
      </c>
      <c r="G5037" s="51">
        <v>0.29783124999999999</v>
      </c>
      <c r="H5037" s="51">
        <v>0.28383124999999998</v>
      </c>
      <c r="I5037" s="51">
        <v>0.19673750000000001</v>
      </c>
      <c r="J5037" s="51">
        <v>0.29780624999999999</v>
      </c>
      <c r="K5037" s="51">
        <v>0.32560624999999999</v>
      </c>
      <c r="L5037" s="51">
        <v>0.25286874999999998</v>
      </c>
      <c r="M5037" s="51"/>
      <c r="N5037" s="51"/>
      <c r="O5037" s="51"/>
      <c r="P5037" s="51"/>
      <c r="Q5037" s="51"/>
      <c r="R5037" s="51"/>
      <c r="S5037" s="51"/>
      <c r="T5037" s="51"/>
      <c r="U5037" s="51"/>
      <c r="V5037" s="51"/>
      <c r="W5037" s="51"/>
      <c r="X5037" s="51"/>
      <c r="Y5037" s="51"/>
      <c r="Z5037" s="51"/>
      <c r="AA5037" s="51"/>
      <c r="AB5037" s="51"/>
      <c r="AC5037" s="51"/>
      <c r="AD5037" s="51"/>
      <c r="AE5037" s="51"/>
      <c r="AF5037" s="51"/>
      <c r="AG5037" s="51"/>
      <c r="AH5037" s="51"/>
      <c r="AI5037" s="51"/>
      <c r="AJ5037" s="51"/>
      <c r="AK5037" s="51"/>
      <c r="AL5037" s="51"/>
      <c r="AM5037" s="51"/>
      <c r="AN5037" s="51"/>
      <c r="AO5037" s="51"/>
      <c r="AP5037" s="51"/>
      <c r="AQ5037" s="51"/>
      <c r="AR5037" s="51"/>
      <c r="AS5037" s="51"/>
      <c r="AT5037" s="51"/>
      <c r="AU5037" s="51"/>
      <c r="AV5037" s="51"/>
      <c r="AW5037" s="51"/>
      <c r="AX5037" s="51"/>
      <c r="AY5037" s="51"/>
      <c r="AZ5037" s="51"/>
      <c r="BA5037" s="51"/>
      <c r="BB5037" s="51"/>
      <c r="BC5037" s="51"/>
      <c r="BD5037" s="51"/>
      <c r="BE5037" s="51"/>
      <c r="BF5037" s="51"/>
      <c r="BG5037" s="51"/>
      <c r="BH5037" s="51"/>
      <c r="BI5037" s="51"/>
      <c r="BJ5037" s="51"/>
      <c r="BK5037" s="51"/>
      <c r="BL5037" s="51"/>
      <c r="BM5037" s="51"/>
      <c r="BN5037" s="51"/>
      <c r="BO5037" s="51"/>
      <c r="BP5037" s="51"/>
      <c r="BQ5037" s="51"/>
      <c r="BR5037" s="51"/>
      <c r="BS5037" s="51"/>
      <c r="BT5037" s="51"/>
      <c r="BU5037" s="51"/>
      <c r="BV5037" s="51"/>
      <c r="BW5037" s="51"/>
      <c r="BX5037" s="51"/>
      <c r="BY5037" s="51"/>
    </row>
    <row r="5038" spans="1:77" x14ac:dyDescent="0.25">
      <c r="A5038" s="49" t="s">
        <v>955</v>
      </c>
      <c r="B5038" s="50">
        <v>42373</v>
      </c>
      <c r="C5038" s="51" t="s">
        <v>956</v>
      </c>
      <c r="D5038" s="51"/>
      <c r="E5038" s="51">
        <v>487.09312499999999</v>
      </c>
      <c r="F5038" s="51">
        <v>0.24611250000000001</v>
      </c>
      <c r="G5038" s="51">
        <v>0.2928</v>
      </c>
      <c r="H5038" s="51">
        <v>0.28193750000000001</v>
      </c>
      <c r="I5038" s="51">
        <v>0.1966</v>
      </c>
      <c r="J5038" s="51">
        <v>0.29746875</v>
      </c>
      <c r="K5038" s="51">
        <v>0.32548125</v>
      </c>
      <c r="L5038" s="51">
        <v>0.25269999999999998</v>
      </c>
      <c r="M5038" s="51"/>
      <c r="N5038" s="51"/>
      <c r="O5038" s="51"/>
      <c r="P5038" s="51"/>
      <c r="Q5038" s="51"/>
      <c r="R5038" s="51"/>
      <c r="S5038" s="51"/>
      <c r="T5038" s="51"/>
      <c r="U5038" s="51"/>
      <c r="V5038" s="51"/>
      <c r="W5038" s="51"/>
      <c r="X5038" s="51"/>
      <c r="Y5038" s="51"/>
      <c r="Z5038" s="51"/>
      <c r="AA5038" s="51"/>
      <c r="AB5038" s="51"/>
      <c r="AC5038" s="51"/>
      <c r="AD5038" s="51"/>
      <c r="AE5038" s="51"/>
      <c r="AF5038" s="51"/>
      <c r="AG5038" s="51"/>
      <c r="AH5038" s="51"/>
      <c r="AI5038" s="51"/>
      <c r="AJ5038" s="51"/>
      <c r="AK5038" s="51"/>
      <c r="AL5038" s="51"/>
      <c r="AM5038" s="51"/>
      <c r="AN5038" s="51"/>
      <c r="AO5038" s="51"/>
      <c r="AP5038" s="51"/>
      <c r="AQ5038" s="51"/>
      <c r="AR5038" s="51"/>
      <c r="AS5038" s="51"/>
      <c r="AT5038" s="51"/>
      <c r="AU5038" s="51"/>
      <c r="AV5038" s="51"/>
      <c r="AW5038" s="51"/>
      <c r="AX5038" s="51"/>
      <c r="AY5038" s="51"/>
      <c r="AZ5038" s="51"/>
      <c r="BA5038" s="51"/>
      <c r="BB5038" s="51"/>
      <c r="BC5038" s="51"/>
      <c r="BD5038" s="51"/>
      <c r="BE5038" s="51"/>
      <c r="BF5038" s="51"/>
      <c r="BG5038" s="51"/>
      <c r="BH5038" s="51"/>
      <c r="BI5038" s="51"/>
      <c r="BJ5038" s="51"/>
      <c r="BK5038" s="51"/>
      <c r="BL5038" s="51"/>
      <c r="BM5038" s="51"/>
      <c r="BN5038" s="51"/>
      <c r="BO5038" s="51"/>
      <c r="BP5038" s="51"/>
      <c r="BQ5038" s="51"/>
      <c r="BR5038" s="51"/>
      <c r="BS5038" s="51"/>
      <c r="BT5038" s="51"/>
      <c r="BU5038" s="51"/>
      <c r="BV5038" s="51"/>
      <c r="BW5038" s="51"/>
      <c r="BX5038" s="51"/>
      <c r="BY5038" s="51"/>
    </row>
    <row r="5039" spans="1:77" x14ac:dyDescent="0.25">
      <c r="A5039" s="49" t="s">
        <v>955</v>
      </c>
      <c r="B5039" s="50">
        <v>42374</v>
      </c>
      <c r="C5039" s="51" t="s">
        <v>956</v>
      </c>
      <c r="D5039" s="51"/>
      <c r="E5039" s="51">
        <v>483.22734375000005</v>
      </c>
      <c r="F5039" s="51">
        <v>0.23345312500000001</v>
      </c>
      <c r="G5039" s="51">
        <v>0.28648750000000001</v>
      </c>
      <c r="H5039" s="51">
        <v>0.27939375</v>
      </c>
      <c r="I5039" s="51">
        <v>0.19619375</v>
      </c>
      <c r="J5039" s="51">
        <v>0.29720625000000001</v>
      </c>
      <c r="K5039" s="51">
        <v>0.32535625000000001</v>
      </c>
      <c r="L5039" s="51">
        <v>0.25263750000000001</v>
      </c>
      <c r="M5039" s="51"/>
      <c r="N5039" s="51"/>
      <c r="O5039" s="51"/>
      <c r="P5039" s="51"/>
      <c r="Q5039" s="51"/>
      <c r="R5039" s="51"/>
      <c r="S5039" s="51"/>
      <c r="T5039" s="51"/>
      <c r="U5039" s="51"/>
      <c r="V5039" s="51"/>
      <c r="W5039" s="51"/>
      <c r="X5039" s="51"/>
      <c r="Y5039" s="51"/>
      <c r="Z5039" s="51"/>
      <c r="AA5039" s="51"/>
      <c r="AB5039" s="51"/>
      <c r="AC5039" s="51"/>
      <c r="AD5039" s="51">
        <v>0.22011297840095151</v>
      </c>
      <c r="AE5039" s="51"/>
      <c r="AF5039" s="51"/>
      <c r="AG5039" s="51"/>
      <c r="AH5039" s="51"/>
      <c r="AI5039" s="51"/>
      <c r="AJ5039" s="51"/>
      <c r="AK5039" s="51"/>
      <c r="AL5039" s="51"/>
      <c r="AM5039" s="51"/>
      <c r="AN5039" s="51"/>
      <c r="AO5039" s="51"/>
      <c r="AP5039" s="51"/>
      <c r="AQ5039" s="51"/>
      <c r="AR5039" s="51"/>
      <c r="AS5039" s="51"/>
      <c r="AT5039" s="51"/>
      <c r="AU5039" s="51"/>
      <c r="AV5039" s="51"/>
      <c r="AW5039" s="51"/>
      <c r="AX5039" s="51"/>
      <c r="AY5039" s="51"/>
      <c r="AZ5039" s="51"/>
      <c r="BA5039" s="51"/>
      <c r="BB5039" s="51"/>
      <c r="BC5039" s="51"/>
      <c r="BD5039" s="51"/>
      <c r="BE5039" s="51"/>
      <c r="BF5039" s="51"/>
      <c r="BG5039" s="51"/>
      <c r="BH5039" s="51"/>
      <c r="BI5039" s="51"/>
      <c r="BJ5039" s="51"/>
      <c r="BK5039" s="51"/>
      <c r="BL5039" s="51"/>
      <c r="BM5039" s="51"/>
      <c r="BN5039" s="51"/>
      <c r="BO5039" s="51"/>
      <c r="BP5039" s="51"/>
      <c r="BQ5039" s="51"/>
      <c r="BR5039" s="51"/>
      <c r="BS5039" s="51"/>
      <c r="BT5039" s="51"/>
      <c r="BU5039" s="51"/>
      <c r="BV5039" s="51"/>
      <c r="BW5039" s="51"/>
      <c r="BX5039" s="51"/>
      <c r="BY5039" s="51"/>
    </row>
    <row r="5040" spans="1:77" x14ac:dyDescent="0.25">
      <c r="A5040" s="49" t="s">
        <v>955</v>
      </c>
      <c r="B5040" s="50">
        <v>42375</v>
      </c>
      <c r="C5040" s="51" t="s">
        <v>956</v>
      </c>
      <c r="D5040" s="51"/>
      <c r="E5040" s="51">
        <v>479.31281250000006</v>
      </c>
      <c r="F5040" s="51">
        <v>0.22094999999999998</v>
      </c>
      <c r="G5040" s="51">
        <v>0.27998125000000001</v>
      </c>
      <c r="H5040" s="51">
        <v>0.27715000000000001</v>
      </c>
      <c r="I5040" s="51">
        <v>0.19581875000000001</v>
      </c>
      <c r="J5040" s="51">
        <v>0.29678125</v>
      </c>
      <c r="K5040" s="51">
        <v>0.32511875000000001</v>
      </c>
      <c r="L5040" s="51">
        <v>0.25237500000000002</v>
      </c>
      <c r="M5040" s="51"/>
      <c r="N5040" s="51"/>
      <c r="O5040" s="51"/>
      <c r="P5040" s="51"/>
      <c r="Q5040" s="51">
        <v>7.6987436000000002</v>
      </c>
      <c r="R5040" s="51">
        <v>644.62025000000006</v>
      </c>
      <c r="S5040" s="51">
        <v>422.73699999999997</v>
      </c>
      <c r="T5040" s="51"/>
      <c r="U5040" s="51">
        <v>5.9170603000000002</v>
      </c>
      <c r="V5040" s="51">
        <v>1.5850460524476223E-2</v>
      </c>
      <c r="W5040" s="51"/>
      <c r="X5040" s="51">
        <v>4.9601044249999999</v>
      </c>
      <c r="Y5040" s="51"/>
      <c r="Z5040" s="51"/>
      <c r="AA5040" s="51">
        <v>312.93124999999998</v>
      </c>
      <c r="AB5040" s="51">
        <v>8.6999999999999993</v>
      </c>
      <c r="AC5040" s="51">
        <v>0.44677102826742132</v>
      </c>
      <c r="AD5040" s="51"/>
      <c r="AE5040" s="51">
        <v>6.1870781261692742E-3</v>
      </c>
      <c r="AF5040" s="51">
        <v>8.2677925000000013E-2</v>
      </c>
      <c r="AG5040" s="51">
        <v>13.363</v>
      </c>
      <c r="AH5040" s="51">
        <v>5.3</v>
      </c>
      <c r="AI5040" s="51">
        <v>8.6999999999999993</v>
      </c>
      <c r="AJ5040" s="51">
        <v>0.61499999999999999</v>
      </c>
      <c r="AK5040" s="51">
        <v>2.0401180292365997E-2</v>
      </c>
      <c r="AL5040" s="51">
        <v>0.80072082499999997</v>
      </c>
      <c r="AM5040" s="51">
        <v>39.248750000000001</v>
      </c>
      <c r="AN5040" s="51"/>
      <c r="AO5040" s="51"/>
      <c r="AP5040" s="51"/>
      <c r="AQ5040" s="51"/>
      <c r="AR5040" s="51"/>
      <c r="AS5040" s="51"/>
      <c r="AT5040" s="51"/>
      <c r="AU5040" s="51"/>
      <c r="AV5040" s="51"/>
      <c r="AW5040" s="51">
        <v>0.95695587500000001</v>
      </c>
      <c r="AX5040" s="51"/>
      <c r="AY5040" s="51">
        <v>109.80574999999999</v>
      </c>
      <c r="AZ5040" s="51">
        <v>8.7149887414821187E-3</v>
      </c>
      <c r="BA5040" s="51">
        <v>5.3067678256528712E-3</v>
      </c>
      <c r="BB5040" s="51">
        <v>0.89828454999999996</v>
      </c>
      <c r="BC5040" s="51"/>
      <c r="BD5040" s="51">
        <v>169.2715</v>
      </c>
      <c r="BE5040" s="51"/>
      <c r="BF5040" s="51"/>
      <c r="BG5040" s="51"/>
      <c r="BH5040" s="51"/>
      <c r="BI5040" s="51"/>
      <c r="BJ5040" s="51"/>
      <c r="BK5040" s="51"/>
      <c r="BL5040" s="51"/>
      <c r="BM5040" s="51"/>
      <c r="BN5040" s="51"/>
      <c r="BO5040" s="51"/>
      <c r="BP5040" s="51"/>
      <c r="BQ5040" s="51"/>
      <c r="BR5040" s="51"/>
      <c r="BS5040" s="51"/>
      <c r="BT5040" s="51"/>
      <c r="BU5040" s="51"/>
      <c r="BV5040" s="51"/>
      <c r="BW5040" s="51"/>
      <c r="BX5040" s="51"/>
      <c r="BY5040" s="51"/>
    </row>
    <row r="5041" spans="1:77" x14ac:dyDescent="0.25">
      <c r="A5041" s="49" t="s">
        <v>955</v>
      </c>
      <c r="B5041" s="50">
        <v>42376</v>
      </c>
      <c r="C5041" s="51" t="s">
        <v>956</v>
      </c>
      <c r="D5041" s="51"/>
      <c r="E5041" s="51">
        <v>509.57812499999994</v>
      </c>
      <c r="F5041" s="51">
        <v>0.32087500000000002</v>
      </c>
      <c r="G5041" s="51">
        <v>0.34273750000000003</v>
      </c>
      <c r="H5041" s="51">
        <v>0.29667499999999997</v>
      </c>
      <c r="I5041" s="51">
        <v>0.19650000000000001</v>
      </c>
      <c r="J5041" s="51">
        <v>0.29648125000000003</v>
      </c>
      <c r="K5041" s="51">
        <v>0.32487500000000002</v>
      </c>
      <c r="L5041" s="51">
        <v>0.25225625000000002</v>
      </c>
      <c r="M5041" s="51"/>
      <c r="N5041" s="51"/>
      <c r="O5041" s="51"/>
      <c r="P5041" s="51"/>
      <c r="Q5041" s="51"/>
      <c r="R5041" s="51"/>
      <c r="S5041" s="51"/>
      <c r="T5041" s="51"/>
      <c r="U5041" s="51"/>
      <c r="V5041" s="51"/>
      <c r="W5041" s="51"/>
      <c r="X5041" s="51"/>
      <c r="Y5041" s="51"/>
      <c r="Z5041" s="51"/>
      <c r="AA5041" s="51"/>
      <c r="AB5041" s="51"/>
      <c r="AC5041" s="51"/>
      <c r="AD5041" s="51"/>
      <c r="AE5041" s="51"/>
      <c r="AF5041" s="51"/>
      <c r="AG5041" s="51"/>
      <c r="AH5041" s="51"/>
      <c r="AI5041" s="51"/>
      <c r="AJ5041" s="51"/>
      <c r="AK5041" s="51"/>
      <c r="AL5041" s="51"/>
      <c r="AM5041" s="51"/>
      <c r="AN5041" s="51"/>
      <c r="AO5041" s="51"/>
      <c r="AP5041" s="51"/>
      <c r="AQ5041" s="51"/>
      <c r="AR5041" s="51"/>
      <c r="AS5041" s="51"/>
      <c r="AT5041" s="51"/>
      <c r="AU5041" s="51"/>
      <c r="AV5041" s="51"/>
      <c r="AW5041" s="51"/>
      <c r="AX5041" s="51"/>
      <c r="AY5041" s="51"/>
      <c r="AZ5041" s="51"/>
      <c r="BA5041" s="51"/>
      <c r="BB5041" s="51"/>
      <c r="BC5041" s="51"/>
      <c r="BD5041" s="51"/>
      <c r="BE5041" s="51"/>
      <c r="BF5041" s="51"/>
      <c r="BG5041" s="51"/>
      <c r="BH5041" s="51"/>
      <c r="BI5041" s="51"/>
      <c r="BJ5041" s="51"/>
      <c r="BK5041" s="51"/>
      <c r="BL5041" s="51"/>
      <c r="BM5041" s="51"/>
      <c r="BN5041" s="51"/>
      <c r="BO5041" s="51"/>
      <c r="BP5041" s="51"/>
      <c r="BQ5041" s="51"/>
      <c r="BR5041" s="51"/>
      <c r="BS5041" s="51"/>
      <c r="BT5041" s="51"/>
      <c r="BU5041" s="51"/>
      <c r="BV5041" s="51"/>
      <c r="BW5041" s="51"/>
      <c r="BX5041" s="51"/>
      <c r="BY5041" s="51"/>
    </row>
    <row r="5042" spans="1:77" x14ac:dyDescent="0.25">
      <c r="A5042" s="49" t="s">
        <v>955</v>
      </c>
      <c r="B5042" s="50">
        <v>42377</v>
      </c>
      <c r="C5042" s="51" t="s">
        <v>956</v>
      </c>
      <c r="D5042" s="51"/>
      <c r="E5042" s="51">
        <v>508.40296875000007</v>
      </c>
      <c r="F5042" s="51">
        <v>0.30314687499999998</v>
      </c>
      <c r="G5042" s="51">
        <v>0.33688125000000002</v>
      </c>
      <c r="H5042" s="51">
        <v>0.30433749999999998</v>
      </c>
      <c r="I5042" s="51">
        <v>0.19741249999999999</v>
      </c>
      <c r="J5042" s="51">
        <v>0.29613125000000001</v>
      </c>
      <c r="K5042" s="51">
        <v>0.32468125000000003</v>
      </c>
      <c r="L5042" s="51">
        <v>0.25209999999999999</v>
      </c>
      <c r="M5042" s="51"/>
      <c r="N5042" s="51"/>
      <c r="O5042" s="51"/>
      <c r="P5042" s="51"/>
      <c r="Q5042" s="51"/>
      <c r="R5042" s="51"/>
      <c r="S5042" s="51"/>
      <c r="T5042" s="51"/>
      <c r="U5042" s="51"/>
      <c r="V5042" s="51"/>
      <c r="W5042" s="51"/>
      <c r="X5042" s="51"/>
      <c r="Y5042" s="51"/>
      <c r="Z5042" s="51"/>
      <c r="AA5042" s="51"/>
      <c r="AB5042" s="51"/>
      <c r="AC5042" s="51"/>
      <c r="AD5042" s="51"/>
      <c r="AE5042" s="51"/>
      <c r="AF5042" s="51"/>
      <c r="AG5042" s="51"/>
      <c r="AH5042" s="51"/>
      <c r="AI5042" s="51"/>
      <c r="AJ5042" s="51"/>
      <c r="AK5042" s="51"/>
      <c r="AL5042" s="51"/>
      <c r="AM5042" s="51"/>
      <c r="AN5042" s="51"/>
      <c r="AO5042" s="51"/>
      <c r="AP5042" s="51"/>
      <c r="AQ5042" s="51"/>
      <c r="AR5042" s="51"/>
      <c r="AS5042" s="51"/>
      <c r="AT5042" s="51"/>
      <c r="AU5042" s="51"/>
      <c r="AV5042" s="51"/>
      <c r="AW5042" s="51"/>
      <c r="AX5042" s="51"/>
      <c r="AY5042" s="51"/>
      <c r="AZ5042" s="51"/>
      <c r="BA5042" s="51"/>
      <c r="BB5042" s="51"/>
      <c r="BC5042" s="51"/>
      <c r="BD5042" s="51"/>
      <c r="BE5042" s="51"/>
      <c r="BF5042" s="51"/>
      <c r="BG5042" s="51"/>
      <c r="BH5042" s="51"/>
      <c r="BI5042" s="51"/>
      <c r="BJ5042" s="51"/>
      <c r="BK5042" s="51"/>
      <c r="BL5042" s="51"/>
      <c r="BM5042" s="51"/>
      <c r="BN5042" s="51"/>
      <c r="BO5042" s="51"/>
      <c r="BP5042" s="51"/>
      <c r="BQ5042" s="51"/>
      <c r="BR5042" s="51"/>
      <c r="BS5042" s="51"/>
      <c r="BT5042" s="51"/>
      <c r="BU5042" s="51"/>
      <c r="BV5042" s="51"/>
      <c r="BW5042" s="51"/>
      <c r="BX5042" s="51"/>
      <c r="BY5042" s="51"/>
    </row>
    <row r="5043" spans="1:77" x14ac:dyDescent="0.25">
      <c r="A5043" s="49" t="s">
        <v>955</v>
      </c>
      <c r="B5043" s="50">
        <v>42378</v>
      </c>
      <c r="C5043" s="51" t="s">
        <v>956</v>
      </c>
      <c r="D5043" s="51"/>
      <c r="E5043" s="51">
        <v>505.63078124999993</v>
      </c>
      <c r="F5043" s="51">
        <v>0.28897187499999999</v>
      </c>
      <c r="G5043" s="51">
        <v>0.33002500000000001</v>
      </c>
      <c r="H5043" s="51">
        <v>0.30531874999999997</v>
      </c>
      <c r="I5043" s="51">
        <v>0.19820625000000003</v>
      </c>
      <c r="J5043" s="51">
        <v>0.29595625000000003</v>
      </c>
      <c r="K5043" s="51">
        <v>0.32456249999999998</v>
      </c>
      <c r="L5043" s="51">
        <v>0.25189375000000003</v>
      </c>
      <c r="M5043" s="51"/>
      <c r="N5043" s="51"/>
      <c r="O5043" s="51"/>
      <c r="P5043" s="51"/>
      <c r="Q5043" s="51"/>
      <c r="R5043" s="51"/>
      <c r="S5043" s="51"/>
      <c r="T5043" s="51"/>
      <c r="U5043" s="51"/>
      <c r="V5043" s="51"/>
      <c r="W5043" s="51"/>
      <c r="X5043" s="51"/>
      <c r="Y5043" s="51"/>
      <c r="Z5043" s="51"/>
      <c r="AA5043" s="51"/>
      <c r="AB5043" s="51"/>
      <c r="AC5043" s="51"/>
      <c r="AD5043" s="51"/>
      <c r="AE5043" s="51"/>
      <c r="AF5043" s="51"/>
      <c r="AG5043" s="51"/>
      <c r="AH5043" s="51"/>
      <c r="AI5043" s="51"/>
      <c r="AJ5043" s="51"/>
      <c r="AK5043" s="51"/>
      <c r="AL5043" s="51"/>
      <c r="AM5043" s="51"/>
      <c r="AN5043" s="51"/>
      <c r="AO5043" s="51"/>
      <c r="AP5043" s="51"/>
      <c r="AQ5043" s="51"/>
      <c r="AR5043" s="51"/>
      <c r="AS5043" s="51"/>
      <c r="AT5043" s="51"/>
      <c r="AU5043" s="51"/>
      <c r="AV5043" s="51"/>
      <c r="AW5043" s="51"/>
      <c r="AX5043" s="51"/>
      <c r="AY5043" s="51"/>
      <c r="AZ5043" s="51"/>
      <c r="BA5043" s="51"/>
      <c r="BB5043" s="51"/>
      <c r="BC5043" s="51"/>
      <c r="BD5043" s="51"/>
      <c r="BE5043" s="51"/>
      <c r="BF5043" s="51"/>
      <c r="BG5043" s="51"/>
      <c r="BH5043" s="51"/>
      <c r="BI5043" s="51"/>
      <c r="BJ5043" s="51"/>
      <c r="BK5043" s="51"/>
      <c r="BL5043" s="51"/>
      <c r="BM5043" s="51"/>
      <c r="BN5043" s="51"/>
      <c r="BO5043" s="51"/>
      <c r="BP5043" s="51"/>
      <c r="BQ5043" s="51"/>
      <c r="BR5043" s="51"/>
      <c r="BS5043" s="51"/>
      <c r="BT5043" s="51"/>
      <c r="BU5043" s="51"/>
      <c r="BV5043" s="51"/>
      <c r="BW5043" s="51"/>
      <c r="BX5043" s="51"/>
      <c r="BY5043" s="51"/>
    </row>
    <row r="5044" spans="1:77" x14ac:dyDescent="0.25">
      <c r="A5044" s="49" t="s">
        <v>955</v>
      </c>
      <c r="B5044" s="50">
        <v>42379</v>
      </c>
      <c r="C5044" s="51" t="s">
        <v>956</v>
      </c>
      <c r="D5044" s="51"/>
      <c r="E5044" s="51">
        <v>502.00171875000001</v>
      </c>
      <c r="F5044" s="51">
        <v>0.27483437500000002</v>
      </c>
      <c r="G5044" s="51">
        <v>0.32296875000000003</v>
      </c>
      <c r="H5044" s="51">
        <v>0.30374999999999996</v>
      </c>
      <c r="I5044" s="51">
        <v>0.19874375</v>
      </c>
      <c r="J5044" s="51">
        <v>0.29579374999999997</v>
      </c>
      <c r="K5044" s="51">
        <v>0.32434374999999999</v>
      </c>
      <c r="L5044" s="51">
        <v>0.25180625000000001</v>
      </c>
      <c r="M5044" s="51"/>
      <c r="N5044" s="51"/>
      <c r="O5044" s="51"/>
      <c r="P5044" s="51"/>
      <c r="Q5044" s="51"/>
      <c r="R5044" s="51"/>
      <c r="S5044" s="51"/>
      <c r="T5044" s="51"/>
      <c r="U5044" s="51"/>
      <c r="V5044" s="51"/>
      <c r="W5044" s="51"/>
      <c r="X5044" s="51"/>
      <c r="Y5044" s="51"/>
      <c r="Z5044" s="51"/>
      <c r="AA5044" s="51"/>
      <c r="AB5044" s="51"/>
      <c r="AC5044" s="51"/>
      <c r="AD5044" s="51"/>
      <c r="AE5044" s="51"/>
      <c r="AF5044" s="51"/>
      <c r="AG5044" s="51"/>
      <c r="AH5044" s="51"/>
      <c r="AI5044" s="51"/>
      <c r="AJ5044" s="51"/>
      <c r="AK5044" s="51"/>
      <c r="AL5044" s="51"/>
      <c r="AM5044" s="51"/>
      <c r="AN5044" s="51"/>
      <c r="AO5044" s="51"/>
      <c r="AP5044" s="51"/>
      <c r="AQ5044" s="51"/>
      <c r="AR5044" s="51"/>
      <c r="AS5044" s="51"/>
      <c r="AT5044" s="51"/>
      <c r="AU5044" s="51"/>
      <c r="AV5044" s="51"/>
      <c r="AW5044" s="51"/>
      <c r="AX5044" s="51"/>
      <c r="AY5044" s="51"/>
      <c r="AZ5044" s="51"/>
      <c r="BA5044" s="51"/>
      <c r="BB5044" s="51"/>
      <c r="BC5044" s="51"/>
      <c r="BD5044" s="51"/>
      <c r="BE5044" s="51"/>
      <c r="BF5044" s="51"/>
      <c r="BG5044" s="51"/>
      <c r="BH5044" s="51"/>
      <c r="BI5044" s="51"/>
      <c r="BJ5044" s="51"/>
      <c r="BK5044" s="51"/>
      <c r="BL5044" s="51"/>
      <c r="BM5044" s="51"/>
      <c r="BN5044" s="51"/>
      <c r="BO5044" s="51"/>
      <c r="BP5044" s="51"/>
      <c r="BQ5044" s="51"/>
      <c r="BR5044" s="51"/>
      <c r="BS5044" s="51"/>
      <c r="BT5044" s="51"/>
      <c r="BU5044" s="51"/>
      <c r="BV5044" s="51"/>
      <c r="BW5044" s="51"/>
      <c r="BX5044" s="51"/>
      <c r="BY5044" s="51"/>
    </row>
    <row r="5045" spans="1:77" x14ac:dyDescent="0.25">
      <c r="A5045" s="49" t="s">
        <v>955</v>
      </c>
      <c r="B5045" s="50">
        <v>42380</v>
      </c>
      <c r="C5045" s="51" t="s">
        <v>956</v>
      </c>
      <c r="D5045" s="51"/>
      <c r="E5045" s="51">
        <v>498.30515624999998</v>
      </c>
      <c r="F5045" s="51">
        <v>0.26120937499999997</v>
      </c>
      <c r="G5045" s="51">
        <v>0.31641249999999999</v>
      </c>
      <c r="H5045" s="51">
        <v>0.30161874999999999</v>
      </c>
      <c r="I5045" s="51">
        <v>0.19902500000000001</v>
      </c>
      <c r="J5045" s="51">
        <v>0.29567500000000002</v>
      </c>
      <c r="K5045" s="51">
        <v>0.32429374999999999</v>
      </c>
      <c r="L5045" s="51">
        <v>0.25159375</v>
      </c>
      <c r="M5045" s="51"/>
      <c r="N5045" s="51"/>
      <c r="O5045" s="51"/>
      <c r="P5045" s="51"/>
      <c r="Q5045" s="51"/>
      <c r="R5045" s="51"/>
      <c r="S5045" s="51"/>
      <c r="T5045" s="51"/>
      <c r="U5045" s="51"/>
      <c r="V5045" s="51"/>
      <c r="W5045" s="51"/>
      <c r="X5045" s="51"/>
      <c r="Y5045" s="51"/>
      <c r="Z5045" s="51"/>
      <c r="AA5045" s="51"/>
      <c r="AB5045" s="51"/>
      <c r="AC5045" s="51">
        <v>0.4027369119517959</v>
      </c>
      <c r="AD5045" s="51">
        <v>0.22185635675395651</v>
      </c>
      <c r="AE5045" s="51"/>
      <c r="AF5045" s="51"/>
      <c r="AG5045" s="51"/>
      <c r="AH5045" s="51"/>
      <c r="AI5045" s="51"/>
      <c r="AJ5045" s="51"/>
      <c r="AK5045" s="51"/>
      <c r="AL5045" s="51"/>
      <c r="AM5045" s="51"/>
      <c r="AN5045" s="51"/>
      <c r="AO5045" s="51"/>
      <c r="AP5045" s="51"/>
      <c r="AQ5045" s="51"/>
      <c r="AR5045" s="51"/>
      <c r="AS5045" s="51"/>
      <c r="AT5045" s="51"/>
      <c r="AU5045" s="51"/>
      <c r="AV5045" s="51"/>
      <c r="AW5045" s="51"/>
      <c r="AX5045" s="51"/>
      <c r="AY5045" s="51"/>
      <c r="AZ5045" s="51"/>
      <c r="BA5045" s="51"/>
      <c r="BB5045" s="51"/>
      <c r="BC5045" s="51"/>
      <c r="BD5045" s="51"/>
      <c r="BE5045" s="51"/>
      <c r="BF5045" s="51"/>
      <c r="BG5045" s="51"/>
      <c r="BH5045" s="51"/>
      <c r="BI5045" s="51"/>
      <c r="BJ5045" s="51"/>
      <c r="BK5045" s="51"/>
      <c r="BL5045" s="51"/>
      <c r="BM5045" s="51"/>
      <c r="BN5045" s="51"/>
      <c r="BO5045" s="51"/>
      <c r="BP5045" s="51"/>
      <c r="BQ5045" s="51"/>
      <c r="BR5045" s="51"/>
      <c r="BS5045" s="51"/>
      <c r="BT5045" s="51"/>
      <c r="BU5045" s="51"/>
      <c r="BV5045" s="51"/>
      <c r="BW5045" s="51"/>
      <c r="BX5045" s="51"/>
      <c r="BY5045" s="51"/>
    </row>
    <row r="5046" spans="1:77" x14ac:dyDescent="0.25">
      <c r="A5046" s="49" t="s">
        <v>955</v>
      </c>
      <c r="B5046" s="50">
        <v>42381</v>
      </c>
      <c r="C5046" s="51" t="s">
        <v>956</v>
      </c>
      <c r="D5046" s="51"/>
      <c r="E5046" s="51">
        <v>493.44328125000004</v>
      </c>
      <c r="F5046" s="51">
        <v>0.246559375</v>
      </c>
      <c r="G5046" s="51">
        <v>0.30815000000000003</v>
      </c>
      <c r="H5046" s="51">
        <v>0.29776875000000003</v>
      </c>
      <c r="I5046" s="51">
        <v>0.19900625</v>
      </c>
      <c r="J5046" s="51">
        <v>0.29531249999999998</v>
      </c>
      <c r="K5046" s="51">
        <v>0.32398125</v>
      </c>
      <c r="L5046" s="51">
        <v>0.25138749999999999</v>
      </c>
      <c r="M5046" s="51"/>
      <c r="N5046" s="51"/>
      <c r="O5046" s="51"/>
      <c r="P5046" s="51"/>
      <c r="Q5046" s="51"/>
      <c r="R5046" s="51"/>
      <c r="S5046" s="51"/>
      <c r="T5046" s="51"/>
      <c r="U5046" s="51"/>
      <c r="V5046" s="51"/>
      <c r="W5046" s="51"/>
      <c r="X5046" s="51"/>
      <c r="Y5046" s="51"/>
      <c r="Z5046" s="51"/>
      <c r="AA5046" s="51"/>
      <c r="AB5046" s="51"/>
      <c r="AC5046" s="51"/>
      <c r="AD5046" s="51"/>
      <c r="AE5046" s="51"/>
      <c r="AF5046" s="51"/>
      <c r="AG5046" s="51"/>
      <c r="AH5046" s="51"/>
      <c r="AI5046" s="51"/>
      <c r="AJ5046" s="51"/>
      <c r="AK5046" s="51"/>
      <c r="AL5046" s="51"/>
      <c r="AM5046" s="51"/>
      <c r="AN5046" s="51"/>
      <c r="AO5046" s="51"/>
      <c r="AP5046" s="51"/>
      <c r="AQ5046" s="51"/>
      <c r="AR5046" s="51"/>
      <c r="AS5046" s="51"/>
      <c r="AT5046" s="51"/>
      <c r="AU5046" s="51"/>
      <c r="AV5046" s="51"/>
      <c r="AW5046" s="51"/>
      <c r="AX5046" s="51"/>
      <c r="AY5046" s="51"/>
      <c r="AZ5046" s="51"/>
      <c r="BA5046" s="51"/>
      <c r="BB5046" s="51"/>
      <c r="BC5046" s="51"/>
      <c r="BD5046" s="51"/>
      <c r="BE5046" s="51"/>
      <c r="BF5046" s="51"/>
      <c r="BG5046" s="51"/>
      <c r="BH5046" s="51"/>
      <c r="BI5046" s="51"/>
      <c r="BJ5046" s="51"/>
      <c r="BK5046" s="51"/>
      <c r="BL5046" s="51"/>
      <c r="BM5046" s="51"/>
      <c r="BN5046" s="51"/>
      <c r="BO5046" s="51"/>
      <c r="BP5046" s="51"/>
      <c r="BQ5046" s="51"/>
      <c r="BR5046" s="51"/>
      <c r="BS5046" s="51"/>
      <c r="BT5046" s="51"/>
      <c r="BU5046" s="51"/>
      <c r="BV5046" s="51"/>
      <c r="BW5046" s="51"/>
      <c r="BX5046" s="51"/>
      <c r="BY5046" s="51"/>
    </row>
    <row r="5047" spans="1:77" x14ac:dyDescent="0.25">
      <c r="A5047" s="49" t="s">
        <v>955</v>
      </c>
      <c r="B5047" s="50">
        <v>42382</v>
      </c>
      <c r="C5047" s="51" t="s">
        <v>956</v>
      </c>
      <c r="D5047" s="51"/>
      <c r="E5047" s="51">
        <v>490.61015624999999</v>
      </c>
      <c r="F5047" s="51">
        <v>0.235853125</v>
      </c>
      <c r="G5047" s="51">
        <v>0.30226874999999997</v>
      </c>
      <c r="H5047" s="51">
        <v>0.29647499999999999</v>
      </c>
      <c r="I5047" s="51">
        <v>0.19951874999999999</v>
      </c>
      <c r="J5047" s="51">
        <v>0.29533124999999999</v>
      </c>
      <c r="K5047" s="51">
        <v>0.32378124999999996</v>
      </c>
      <c r="L5047" s="51">
        <v>0.25119999999999998</v>
      </c>
      <c r="M5047" s="51"/>
      <c r="N5047" s="51"/>
      <c r="O5047" s="51"/>
      <c r="P5047" s="51"/>
      <c r="Q5047" s="51"/>
      <c r="R5047" s="51"/>
      <c r="S5047" s="51"/>
      <c r="T5047" s="51"/>
      <c r="U5047" s="51"/>
      <c r="V5047" s="51"/>
      <c r="W5047" s="51"/>
      <c r="X5047" s="51"/>
      <c r="Y5047" s="51"/>
      <c r="Z5047" s="51"/>
      <c r="AA5047" s="51"/>
      <c r="AB5047" s="51">
        <v>8.6999999999999993</v>
      </c>
      <c r="AC5047" s="51"/>
      <c r="AD5047" s="51"/>
      <c r="AE5047" s="51"/>
      <c r="AF5047" s="51"/>
      <c r="AG5047" s="51"/>
      <c r="AH5047" s="51">
        <v>5.8</v>
      </c>
      <c r="AI5047" s="51">
        <v>8.6999999999999993</v>
      </c>
      <c r="AJ5047" s="51"/>
      <c r="AK5047" s="51"/>
      <c r="AL5047" s="51"/>
      <c r="AM5047" s="51"/>
      <c r="AN5047" s="51"/>
      <c r="AO5047" s="51"/>
      <c r="AP5047" s="51"/>
      <c r="AQ5047" s="51"/>
      <c r="AR5047" s="51"/>
      <c r="AS5047" s="51"/>
      <c r="AT5047" s="51"/>
      <c r="AU5047" s="51"/>
      <c r="AV5047" s="51"/>
      <c r="AW5047" s="51"/>
      <c r="AX5047" s="51"/>
      <c r="AY5047" s="51"/>
      <c r="AZ5047" s="51"/>
      <c r="BA5047" s="51"/>
      <c r="BB5047" s="51"/>
      <c r="BC5047" s="51"/>
      <c r="BD5047" s="51"/>
      <c r="BE5047" s="51"/>
      <c r="BF5047" s="51"/>
      <c r="BG5047" s="51"/>
      <c r="BH5047" s="51"/>
      <c r="BI5047" s="51"/>
      <c r="BJ5047" s="51"/>
      <c r="BK5047" s="51"/>
      <c r="BL5047" s="51"/>
      <c r="BM5047" s="51"/>
      <c r="BN5047" s="51"/>
      <c r="BO5047" s="51"/>
      <c r="BP5047" s="51"/>
      <c r="BQ5047" s="51"/>
      <c r="BR5047" s="51"/>
      <c r="BS5047" s="51"/>
      <c r="BT5047" s="51"/>
      <c r="BU5047" s="51"/>
      <c r="BV5047" s="51"/>
      <c r="BW5047" s="51"/>
      <c r="BX5047" s="51"/>
      <c r="BY5047" s="51"/>
    </row>
    <row r="5048" spans="1:77" x14ac:dyDescent="0.25">
      <c r="A5048" s="49" t="s">
        <v>955</v>
      </c>
      <c r="B5048" s="50">
        <v>42383</v>
      </c>
      <c r="C5048" s="51" t="s">
        <v>956</v>
      </c>
      <c r="D5048" s="51"/>
      <c r="E5048" s="51">
        <v>486.89296874999997</v>
      </c>
      <c r="F5048" s="51">
        <v>0.22545937499999999</v>
      </c>
      <c r="G5048" s="51">
        <v>0.29531875000000002</v>
      </c>
      <c r="H5048" s="51">
        <v>0.29315000000000002</v>
      </c>
      <c r="I5048" s="51">
        <v>0.19946249999999999</v>
      </c>
      <c r="J5048" s="51">
        <v>0.29519375000000003</v>
      </c>
      <c r="K5048" s="51">
        <v>0.32371875</v>
      </c>
      <c r="L5048" s="51">
        <v>0.25106249999999997</v>
      </c>
      <c r="M5048" s="51"/>
      <c r="N5048" s="51"/>
      <c r="O5048" s="51"/>
      <c r="P5048" s="51"/>
      <c r="Q5048" s="51"/>
      <c r="R5048" s="51"/>
      <c r="S5048" s="51"/>
      <c r="T5048" s="51"/>
      <c r="U5048" s="51"/>
      <c r="V5048" s="51"/>
      <c r="W5048" s="51"/>
      <c r="X5048" s="51"/>
      <c r="Y5048" s="51"/>
      <c r="Z5048" s="51"/>
      <c r="AA5048" s="51"/>
      <c r="AB5048" s="51"/>
      <c r="AC5048" s="51">
        <v>0.46280289094674809</v>
      </c>
      <c r="AD5048" s="51">
        <v>0.16341376419663972</v>
      </c>
      <c r="AE5048" s="51"/>
      <c r="AF5048" s="51"/>
      <c r="AG5048" s="51"/>
      <c r="AH5048" s="51"/>
      <c r="AI5048" s="51"/>
      <c r="AJ5048" s="51"/>
      <c r="AK5048" s="51"/>
      <c r="AL5048" s="51"/>
      <c r="AM5048" s="51"/>
      <c r="AN5048" s="51"/>
      <c r="AO5048" s="51"/>
      <c r="AP5048" s="51"/>
      <c r="AQ5048" s="51"/>
      <c r="AR5048" s="51"/>
      <c r="AS5048" s="51"/>
      <c r="AT5048" s="51"/>
      <c r="AU5048" s="51"/>
      <c r="AV5048" s="51"/>
      <c r="AW5048" s="51"/>
      <c r="AX5048" s="51"/>
      <c r="AY5048" s="51"/>
      <c r="AZ5048" s="51"/>
      <c r="BA5048" s="51"/>
      <c r="BB5048" s="51"/>
      <c r="BC5048" s="51"/>
      <c r="BD5048" s="51"/>
      <c r="BE5048" s="51"/>
      <c r="BF5048" s="51"/>
      <c r="BG5048" s="51"/>
      <c r="BH5048" s="51"/>
      <c r="BI5048" s="51"/>
      <c r="BJ5048" s="51"/>
      <c r="BK5048" s="51"/>
      <c r="BL5048" s="51"/>
      <c r="BM5048" s="51"/>
      <c r="BN5048" s="51"/>
      <c r="BO5048" s="51"/>
      <c r="BP5048" s="51"/>
      <c r="BQ5048" s="51"/>
      <c r="BR5048" s="51"/>
      <c r="BS5048" s="51"/>
      <c r="BT5048" s="51"/>
      <c r="BU5048" s="51"/>
      <c r="BV5048" s="51"/>
      <c r="BW5048" s="51"/>
      <c r="BX5048" s="51"/>
      <c r="BY5048" s="51"/>
    </row>
    <row r="5049" spans="1:77" x14ac:dyDescent="0.25">
      <c r="A5049" s="49" t="s">
        <v>955</v>
      </c>
      <c r="B5049" s="50">
        <v>42384</v>
      </c>
      <c r="C5049" s="51" t="s">
        <v>956</v>
      </c>
      <c r="D5049" s="51"/>
      <c r="E5049" s="51">
        <v>483.48</v>
      </c>
      <c r="F5049" s="51">
        <v>0.21618750000000003</v>
      </c>
      <c r="G5049" s="51">
        <v>0.28865000000000002</v>
      </c>
      <c r="H5049" s="51">
        <v>0.29025000000000001</v>
      </c>
      <c r="I5049" s="51">
        <v>0.19952500000000001</v>
      </c>
      <c r="J5049" s="51">
        <v>0.29510000000000003</v>
      </c>
      <c r="K5049" s="51">
        <v>0.32345625</v>
      </c>
      <c r="L5049" s="51">
        <v>0.25085000000000002</v>
      </c>
      <c r="M5049" s="51"/>
      <c r="N5049" s="51"/>
      <c r="O5049" s="51"/>
      <c r="P5049" s="51"/>
      <c r="Q5049" s="51"/>
      <c r="R5049" s="51"/>
      <c r="S5049" s="51"/>
      <c r="T5049" s="51"/>
      <c r="U5049" s="51"/>
      <c r="V5049" s="51"/>
      <c r="W5049" s="51"/>
      <c r="X5049" s="51"/>
      <c r="Y5049" s="51"/>
      <c r="Z5049" s="51"/>
      <c r="AA5049" s="51"/>
      <c r="AB5049" s="51"/>
      <c r="AC5049" s="51"/>
      <c r="AD5049" s="51"/>
      <c r="AE5049" s="51"/>
      <c r="AF5049" s="51"/>
      <c r="AG5049" s="51"/>
      <c r="AH5049" s="51"/>
      <c r="AI5049" s="51"/>
      <c r="AJ5049" s="51"/>
      <c r="AK5049" s="51"/>
      <c r="AL5049" s="51"/>
      <c r="AM5049" s="51"/>
      <c r="AN5049" s="51"/>
      <c r="AO5049" s="51"/>
      <c r="AP5049" s="51"/>
      <c r="AQ5049" s="51"/>
      <c r="AR5049" s="51"/>
      <c r="AS5049" s="51"/>
      <c r="AT5049" s="51"/>
      <c r="AU5049" s="51"/>
      <c r="AV5049" s="51"/>
      <c r="AW5049" s="51"/>
      <c r="AX5049" s="51"/>
      <c r="AY5049" s="51"/>
      <c r="AZ5049" s="51"/>
      <c r="BA5049" s="51"/>
      <c r="BB5049" s="51"/>
      <c r="BC5049" s="51"/>
      <c r="BD5049" s="51"/>
      <c r="BE5049" s="51"/>
      <c r="BF5049" s="51"/>
      <c r="BG5049" s="51"/>
      <c r="BH5049" s="51"/>
      <c r="BI5049" s="51"/>
      <c r="BJ5049" s="51"/>
      <c r="BK5049" s="51"/>
      <c r="BL5049" s="51"/>
      <c r="BM5049" s="51"/>
      <c r="BN5049" s="51"/>
      <c r="BO5049" s="51"/>
      <c r="BP5049" s="51"/>
      <c r="BQ5049" s="51"/>
      <c r="BR5049" s="51"/>
      <c r="BS5049" s="51"/>
      <c r="BT5049" s="51"/>
      <c r="BU5049" s="51"/>
      <c r="BV5049" s="51"/>
      <c r="BW5049" s="51"/>
      <c r="BX5049" s="51"/>
      <c r="BY5049" s="51"/>
    </row>
    <row r="5050" spans="1:77" x14ac:dyDescent="0.25">
      <c r="A5050" s="49" t="s">
        <v>955</v>
      </c>
      <c r="B5050" s="50">
        <v>42385</v>
      </c>
      <c r="C5050" s="51" t="s">
        <v>956</v>
      </c>
      <c r="D5050" s="51"/>
      <c r="E5050" s="51">
        <v>481.84453125000005</v>
      </c>
      <c r="F5050" s="51">
        <v>0.21117812499999999</v>
      </c>
      <c r="G5050" s="51">
        <v>0.28463125</v>
      </c>
      <c r="H5050" s="51">
        <v>0.28919375000000003</v>
      </c>
      <c r="I5050" s="51">
        <v>0.19978124999999999</v>
      </c>
      <c r="J5050" s="51">
        <v>0.29514375000000004</v>
      </c>
      <c r="K5050" s="51">
        <v>0.32339999999999997</v>
      </c>
      <c r="L5050" s="51">
        <v>0.25072499999999998</v>
      </c>
      <c r="M5050" s="51"/>
      <c r="N5050" s="51"/>
      <c r="O5050" s="51"/>
      <c r="P5050" s="51"/>
      <c r="Q5050" s="51"/>
      <c r="R5050" s="51"/>
      <c r="S5050" s="51"/>
      <c r="T5050" s="51"/>
      <c r="U5050" s="51"/>
      <c r="V5050" s="51"/>
      <c r="W5050" s="51"/>
      <c r="X5050" s="51"/>
      <c r="Y5050" s="51"/>
      <c r="Z5050" s="51"/>
      <c r="AA5050" s="51"/>
      <c r="AB5050" s="51"/>
      <c r="AC5050" s="51"/>
      <c r="AD5050" s="51"/>
      <c r="AE5050" s="51"/>
      <c r="AF5050" s="51"/>
      <c r="AG5050" s="51"/>
      <c r="AH5050" s="51"/>
      <c r="AI5050" s="51"/>
      <c r="AJ5050" s="51"/>
      <c r="AK5050" s="51"/>
      <c r="AL5050" s="51"/>
      <c r="AM5050" s="51"/>
      <c r="AN5050" s="51"/>
      <c r="AO5050" s="51"/>
      <c r="AP5050" s="51"/>
      <c r="AQ5050" s="51"/>
      <c r="AR5050" s="51"/>
      <c r="AS5050" s="51"/>
      <c r="AT5050" s="51"/>
      <c r="AU5050" s="51"/>
      <c r="AV5050" s="51"/>
      <c r="AW5050" s="51"/>
      <c r="AX5050" s="51"/>
      <c r="AY5050" s="51"/>
      <c r="AZ5050" s="51"/>
      <c r="BA5050" s="51"/>
      <c r="BB5050" s="51"/>
      <c r="BC5050" s="51"/>
      <c r="BD5050" s="51"/>
      <c r="BE5050" s="51"/>
      <c r="BF5050" s="51"/>
      <c r="BG5050" s="51"/>
      <c r="BH5050" s="51"/>
      <c r="BI5050" s="51"/>
      <c r="BJ5050" s="51"/>
      <c r="BK5050" s="51"/>
      <c r="BL5050" s="51"/>
      <c r="BM5050" s="51"/>
      <c r="BN5050" s="51"/>
      <c r="BO5050" s="51"/>
      <c r="BP5050" s="51"/>
      <c r="BQ5050" s="51"/>
      <c r="BR5050" s="51"/>
      <c r="BS5050" s="51"/>
      <c r="BT5050" s="51"/>
      <c r="BU5050" s="51"/>
      <c r="BV5050" s="51"/>
      <c r="BW5050" s="51"/>
      <c r="BX5050" s="51"/>
      <c r="BY5050" s="51"/>
    </row>
    <row r="5051" spans="1:77" x14ac:dyDescent="0.25">
      <c r="A5051" s="49" t="s">
        <v>955</v>
      </c>
      <c r="B5051" s="50">
        <v>42386</v>
      </c>
      <c r="C5051" s="51" t="s">
        <v>956</v>
      </c>
      <c r="D5051" s="51"/>
      <c r="E5051" s="51">
        <v>480.68671875000007</v>
      </c>
      <c r="F5051" s="51">
        <v>0.20802187500000002</v>
      </c>
      <c r="G5051" s="51">
        <v>0.28151874999999998</v>
      </c>
      <c r="H5051" s="51">
        <v>0.28831249999999997</v>
      </c>
      <c r="I5051" s="51">
        <v>0.20018125000000001</v>
      </c>
      <c r="J5051" s="51">
        <v>0.29517499999999997</v>
      </c>
      <c r="K5051" s="51">
        <v>0.32328124999999996</v>
      </c>
      <c r="L5051" s="51">
        <v>0.25056875000000001</v>
      </c>
      <c r="M5051" s="51"/>
      <c r="N5051" s="51"/>
      <c r="O5051" s="51"/>
      <c r="P5051" s="51"/>
      <c r="Q5051" s="51"/>
      <c r="R5051" s="51"/>
      <c r="S5051" s="51"/>
      <c r="T5051" s="51"/>
      <c r="U5051" s="51"/>
      <c r="V5051" s="51"/>
      <c r="W5051" s="51"/>
      <c r="X5051" s="51"/>
      <c r="Y5051" s="51"/>
      <c r="Z5051" s="51"/>
      <c r="AA5051" s="51"/>
      <c r="AB5051" s="51"/>
      <c r="AC5051" s="51"/>
      <c r="AD5051" s="51"/>
      <c r="AE5051" s="51"/>
      <c r="AF5051" s="51"/>
      <c r="AG5051" s="51"/>
      <c r="AH5051" s="51"/>
      <c r="AI5051" s="51"/>
      <c r="AJ5051" s="51"/>
      <c r="AK5051" s="51"/>
      <c r="AL5051" s="51"/>
      <c r="AM5051" s="51"/>
      <c r="AN5051" s="51"/>
      <c r="AO5051" s="51"/>
      <c r="AP5051" s="51"/>
      <c r="AQ5051" s="51"/>
      <c r="AR5051" s="51"/>
      <c r="AS5051" s="51"/>
      <c r="AT5051" s="51"/>
      <c r="AU5051" s="51"/>
      <c r="AV5051" s="51"/>
      <c r="AW5051" s="51"/>
      <c r="AX5051" s="51"/>
      <c r="AY5051" s="51"/>
      <c r="AZ5051" s="51"/>
      <c r="BA5051" s="51"/>
      <c r="BB5051" s="51"/>
      <c r="BC5051" s="51"/>
      <c r="BD5051" s="51"/>
      <c r="BE5051" s="51"/>
      <c r="BF5051" s="51"/>
      <c r="BG5051" s="51"/>
      <c r="BH5051" s="51"/>
      <c r="BI5051" s="51"/>
      <c r="BJ5051" s="51"/>
      <c r="BK5051" s="51"/>
      <c r="BL5051" s="51"/>
      <c r="BM5051" s="51"/>
      <c r="BN5051" s="51"/>
      <c r="BO5051" s="51"/>
      <c r="BP5051" s="51"/>
      <c r="BQ5051" s="51"/>
      <c r="BR5051" s="51"/>
      <c r="BS5051" s="51"/>
      <c r="BT5051" s="51"/>
      <c r="BU5051" s="51"/>
      <c r="BV5051" s="51"/>
      <c r="BW5051" s="51"/>
      <c r="BX5051" s="51"/>
      <c r="BY5051" s="51"/>
    </row>
    <row r="5052" spans="1:77" x14ac:dyDescent="0.25">
      <c r="A5052" s="49" t="s">
        <v>955</v>
      </c>
      <c r="B5052" s="50">
        <v>42387</v>
      </c>
      <c r="C5052" s="51" t="s">
        <v>956</v>
      </c>
      <c r="D5052" s="51"/>
      <c r="E5052" s="51">
        <v>479.65031250000004</v>
      </c>
      <c r="F5052" s="51">
        <v>0.20561875000000002</v>
      </c>
      <c r="G5052" s="51">
        <v>0.27890000000000004</v>
      </c>
      <c r="H5052" s="51">
        <v>0.287275</v>
      </c>
      <c r="I5052" s="51">
        <v>0.20040625000000001</v>
      </c>
      <c r="J5052" s="51">
        <v>0.29528750000000004</v>
      </c>
      <c r="K5052" s="51">
        <v>0.32324375</v>
      </c>
      <c r="L5052" s="51">
        <v>0.25036249999999999</v>
      </c>
      <c r="M5052" s="51"/>
      <c r="N5052" s="51"/>
      <c r="O5052" s="51"/>
      <c r="P5052" s="51"/>
      <c r="Q5052" s="51"/>
      <c r="R5052" s="51"/>
      <c r="S5052" s="51"/>
      <c r="T5052" s="51"/>
      <c r="U5052" s="51"/>
      <c r="V5052" s="51"/>
      <c r="W5052" s="51"/>
      <c r="X5052" s="51"/>
      <c r="Y5052" s="51"/>
      <c r="Z5052" s="51"/>
      <c r="AA5052" s="51"/>
      <c r="AB5052" s="51"/>
      <c r="AC5052" s="51"/>
      <c r="AD5052" s="51"/>
      <c r="AE5052" s="51"/>
      <c r="AF5052" s="51"/>
      <c r="AG5052" s="51"/>
      <c r="AH5052" s="51"/>
      <c r="AI5052" s="51"/>
      <c r="AJ5052" s="51"/>
      <c r="AK5052" s="51"/>
      <c r="AL5052" s="51"/>
      <c r="AM5052" s="51"/>
      <c r="AN5052" s="51"/>
      <c r="AO5052" s="51"/>
      <c r="AP5052" s="51"/>
      <c r="AQ5052" s="51"/>
      <c r="AR5052" s="51"/>
      <c r="AS5052" s="51"/>
      <c r="AT5052" s="51"/>
      <c r="AU5052" s="51"/>
      <c r="AV5052" s="51"/>
      <c r="AW5052" s="51"/>
      <c r="AX5052" s="51"/>
      <c r="AY5052" s="51"/>
      <c r="AZ5052" s="51"/>
      <c r="BA5052" s="51"/>
      <c r="BB5052" s="51"/>
      <c r="BC5052" s="51"/>
      <c r="BD5052" s="51"/>
      <c r="BE5052" s="51"/>
      <c r="BF5052" s="51"/>
      <c r="BG5052" s="51"/>
      <c r="BH5052" s="51"/>
      <c r="BI5052" s="51"/>
      <c r="BJ5052" s="51"/>
      <c r="BK5052" s="51"/>
      <c r="BL5052" s="51"/>
      <c r="BM5052" s="51"/>
      <c r="BN5052" s="51"/>
      <c r="BO5052" s="51"/>
      <c r="BP5052" s="51"/>
      <c r="BQ5052" s="51"/>
      <c r="BR5052" s="51"/>
      <c r="BS5052" s="51"/>
      <c r="BT5052" s="51"/>
      <c r="BU5052" s="51"/>
      <c r="BV5052" s="51"/>
      <c r="BW5052" s="51"/>
      <c r="BX5052" s="51"/>
      <c r="BY5052" s="51"/>
    </row>
    <row r="5053" spans="1:77" x14ac:dyDescent="0.25">
      <c r="A5053" s="49" t="s">
        <v>955</v>
      </c>
      <c r="B5053" s="50">
        <v>42388</v>
      </c>
      <c r="C5053" s="51" t="s">
        <v>956</v>
      </c>
      <c r="D5053" s="51"/>
      <c r="E5053" s="51">
        <v>478.3964062500001</v>
      </c>
      <c r="F5053" s="51">
        <v>0.20284687500000001</v>
      </c>
      <c r="G5053" s="51">
        <v>0.27615000000000001</v>
      </c>
      <c r="H5053" s="51">
        <v>0.28601874999999999</v>
      </c>
      <c r="I5053" s="51">
        <v>0.200575</v>
      </c>
      <c r="J5053" s="51">
        <v>0.295325</v>
      </c>
      <c r="K5053" s="51">
        <v>0.323075</v>
      </c>
      <c r="L5053" s="51">
        <v>0.25016249999999995</v>
      </c>
      <c r="M5053" s="51"/>
      <c r="N5053" s="51"/>
      <c r="O5053" s="51"/>
      <c r="P5053" s="51"/>
      <c r="Q5053" s="51"/>
      <c r="R5053" s="51"/>
      <c r="S5053" s="51"/>
      <c r="T5053" s="51"/>
      <c r="U5053" s="51"/>
      <c r="V5053" s="51"/>
      <c r="W5053" s="51"/>
      <c r="X5053" s="51"/>
      <c r="Y5053" s="51"/>
      <c r="Z5053" s="51"/>
      <c r="AA5053" s="51"/>
      <c r="AB5053" s="51">
        <v>8.6999999999999993</v>
      </c>
      <c r="AC5053" s="51">
        <v>0.5005917485843282</v>
      </c>
      <c r="AD5053" s="51">
        <v>0.10548828295338117</v>
      </c>
      <c r="AE5053" s="51"/>
      <c r="AF5053" s="51"/>
      <c r="AG5053" s="51"/>
      <c r="AH5053" s="51">
        <v>6.8</v>
      </c>
      <c r="AI5053" s="51">
        <v>8.6999999999999993</v>
      </c>
      <c r="AJ5053" s="51"/>
      <c r="AK5053" s="51"/>
      <c r="AL5053" s="51"/>
      <c r="AM5053" s="51"/>
      <c r="AN5053" s="51"/>
      <c r="AO5053" s="51"/>
      <c r="AP5053" s="51"/>
      <c r="AQ5053" s="51"/>
      <c r="AR5053" s="51"/>
      <c r="AS5053" s="51"/>
      <c r="AT5053" s="51"/>
      <c r="AU5053" s="51"/>
      <c r="AV5053" s="51"/>
      <c r="AW5053" s="51"/>
      <c r="AX5053" s="51"/>
      <c r="AY5053" s="51"/>
      <c r="AZ5053" s="51"/>
      <c r="BA5053" s="51"/>
      <c r="BB5053" s="51"/>
      <c r="BC5053" s="51"/>
      <c r="BD5053" s="51"/>
      <c r="BE5053" s="51"/>
      <c r="BF5053" s="51"/>
      <c r="BG5053" s="51"/>
      <c r="BH5053" s="51"/>
      <c r="BI5053" s="51"/>
      <c r="BJ5053" s="51"/>
      <c r="BK5053" s="51"/>
      <c r="BL5053" s="51"/>
      <c r="BM5053" s="51"/>
      <c r="BN5053" s="51"/>
      <c r="BO5053" s="51"/>
      <c r="BP5053" s="51"/>
      <c r="BQ5053" s="51"/>
      <c r="BR5053" s="51"/>
      <c r="BS5053" s="51"/>
      <c r="BT5053" s="51"/>
      <c r="BU5053" s="51"/>
      <c r="BV5053" s="51"/>
      <c r="BW5053" s="51"/>
      <c r="BX5053" s="51"/>
      <c r="BY5053" s="51"/>
    </row>
    <row r="5054" spans="1:77" x14ac:dyDescent="0.25">
      <c r="A5054" s="49" t="s">
        <v>955</v>
      </c>
      <c r="B5054" s="50">
        <v>42389</v>
      </c>
      <c r="C5054" s="51" t="s">
        <v>956</v>
      </c>
      <c r="D5054" s="51"/>
      <c r="E5054" s="51">
        <v>476.16843749999998</v>
      </c>
      <c r="F5054" s="51">
        <v>0.19914375000000001</v>
      </c>
      <c r="G5054" s="51">
        <v>0.27252500000000002</v>
      </c>
      <c r="H5054" s="51">
        <v>0.28325624999999999</v>
      </c>
      <c r="I5054" s="51">
        <v>0.20023125</v>
      </c>
      <c r="J5054" s="51">
        <v>0.29500000000000004</v>
      </c>
      <c r="K5054" s="51">
        <v>0.32287500000000002</v>
      </c>
      <c r="L5054" s="51">
        <v>0.25003125000000004</v>
      </c>
      <c r="M5054" s="51"/>
      <c r="N5054" s="51"/>
      <c r="O5054" s="51"/>
      <c r="P5054" s="51"/>
      <c r="Q5054" s="51"/>
      <c r="R5054" s="51"/>
      <c r="S5054" s="51"/>
      <c r="T5054" s="51"/>
      <c r="U5054" s="51"/>
      <c r="V5054" s="51"/>
      <c r="W5054" s="51"/>
      <c r="X5054" s="51"/>
      <c r="Y5054" s="51"/>
      <c r="Z5054" s="51"/>
      <c r="AA5054" s="51"/>
      <c r="AB5054" s="51"/>
      <c r="AC5054" s="51"/>
      <c r="AD5054" s="51"/>
      <c r="AE5054" s="51"/>
      <c r="AF5054" s="51"/>
      <c r="AG5054" s="51"/>
      <c r="AH5054" s="51"/>
      <c r="AI5054" s="51"/>
      <c r="AJ5054" s="51"/>
      <c r="AK5054" s="51"/>
      <c r="AL5054" s="51"/>
      <c r="AM5054" s="51"/>
      <c r="AN5054" s="51"/>
      <c r="AO5054" s="51"/>
      <c r="AP5054" s="51"/>
      <c r="AQ5054" s="51"/>
      <c r="AR5054" s="51"/>
      <c r="AS5054" s="51"/>
      <c r="AT5054" s="51"/>
      <c r="AU5054" s="51"/>
      <c r="AV5054" s="51"/>
      <c r="AW5054" s="51"/>
      <c r="AX5054" s="51"/>
      <c r="AY5054" s="51"/>
      <c r="AZ5054" s="51"/>
      <c r="BA5054" s="51"/>
      <c r="BB5054" s="51"/>
      <c r="BC5054" s="51"/>
      <c r="BD5054" s="51"/>
      <c r="BE5054" s="51"/>
      <c r="BF5054" s="51"/>
      <c r="BG5054" s="51"/>
      <c r="BH5054" s="51"/>
      <c r="BI5054" s="51"/>
      <c r="BJ5054" s="51"/>
      <c r="BK5054" s="51"/>
      <c r="BL5054" s="51"/>
      <c r="BM5054" s="51"/>
      <c r="BN5054" s="51"/>
      <c r="BO5054" s="51"/>
      <c r="BP5054" s="51"/>
      <c r="BQ5054" s="51"/>
      <c r="BR5054" s="51"/>
      <c r="BS5054" s="51"/>
      <c r="BT5054" s="51"/>
      <c r="BU5054" s="51"/>
      <c r="BV5054" s="51"/>
      <c r="BW5054" s="51"/>
      <c r="BX5054" s="51"/>
      <c r="BY5054" s="51"/>
    </row>
    <row r="5055" spans="1:77" x14ac:dyDescent="0.25">
      <c r="A5055" s="49" t="s">
        <v>955</v>
      </c>
      <c r="B5055" s="50">
        <v>42390</v>
      </c>
      <c r="C5055" s="51" t="s">
        <v>956</v>
      </c>
      <c r="D5055" s="51"/>
      <c r="E5055" s="51">
        <v>473.38875000000002</v>
      </c>
      <c r="F5055" s="51">
        <v>0.19382499999999997</v>
      </c>
      <c r="G5055" s="51">
        <v>0.26777499999999999</v>
      </c>
      <c r="H5055" s="51">
        <v>0.28014375000000002</v>
      </c>
      <c r="I5055" s="51">
        <v>0.19953124999999999</v>
      </c>
      <c r="J5055" s="51">
        <v>0.29492499999999999</v>
      </c>
      <c r="K5055" s="51">
        <v>0.32271875</v>
      </c>
      <c r="L5055" s="51">
        <v>0.24984374999999998</v>
      </c>
      <c r="M5055" s="51"/>
      <c r="N5055" s="51"/>
      <c r="O5055" s="51"/>
      <c r="P5055" s="51"/>
      <c r="Q5055" s="51"/>
      <c r="R5055" s="51"/>
      <c r="S5055" s="51"/>
      <c r="T5055" s="51"/>
      <c r="U5055" s="51"/>
      <c r="V5055" s="51"/>
      <c r="W5055" s="51"/>
      <c r="X5055" s="51"/>
      <c r="Y5055" s="51"/>
      <c r="Z5055" s="51"/>
      <c r="AA5055" s="51"/>
      <c r="AB5055" s="51"/>
      <c r="AC5055" s="51"/>
      <c r="AD5055" s="51"/>
      <c r="AE5055" s="51"/>
      <c r="AF5055" s="51"/>
      <c r="AG5055" s="51"/>
      <c r="AH5055" s="51"/>
      <c r="AI5055" s="51"/>
      <c r="AJ5055" s="51"/>
      <c r="AK5055" s="51"/>
      <c r="AL5055" s="51"/>
      <c r="AM5055" s="51"/>
      <c r="AN5055" s="51"/>
      <c r="AO5055" s="51"/>
      <c r="AP5055" s="51"/>
      <c r="AQ5055" s="51"/>
      <c r="AR5055" s="51"/>
      <c r="AS5055" s="51"/>
      <c r="AT5055" s="51"/>
      <c r="AU5055" s="51"/>
      <c r="AV5055" s="51"/>
      <c r="AW5055" s="51"/>
      <c r="AX5055" s="51"/>
      <c r="AY5055" s="51"/>
      <c r="AZ5055" s="51"/>
      <c r="BA5055" s="51"/>
      <c r="BB5055" s="51"/>
      <c r="BC5055" s="51"/>
      <c r="BD5055" s="51"/>
      <c r="BE5055" s="51"/>
      <c r="BF5055" s="51"/>
      <c r="BG5055" s="51"/>
      <c r="BH5055" s="51"/>
      <c r="BI5055" s="51"/>
      <c r="BJ5055" s="51"/>
      <c r="BK5055" s="51"/>
      <c r="BL5055" s="51"/>
      <c r="BM5055" s="51"/>
      <c r="BN5055" s="51"/>
      <c r="BO5055" s="51"/>
      <c r="BP5055" s="51"/>
      <c r="BQ5055" s="51"/>
      <c r="BR5055" s="51"/>
      <c r="BS5055" s="51"/>
      <c r="BT5055" s="51"/>
      <c r="BU5055" s="51"/>
      <c r="BV5055" s="51"/>
      <c r="BW5055" s="51"/>
      <c r="BX5055" s="51"/>
      <c r="BY5055" s="51"/>
    </row>
    <row r="5056" spans="1:77" x14ac:dyDescent="0.25">
      <c r="A5056" s="49" t="s">
        <v>955</v>
      </c>
      <c r="B5056" s="50">
        <v>42391</v>
      </c>
      <c r="C5056" s="51" t="s">
        <v>956</v>
      </c>
      <c r="D5056" s="51"/>
      <c r="E5056" s="51">
        <v>470.65124999999995</v>
      </c>
      <c r="F5056" s="51">
        <v>0.18860624999999998</v>
      </c>
      <c r="G5056" s="51">
        <v>0.26299375000000003</v>
      </c>
      <c r="H5056" s="51">
        <v>0.27725625000000004</v>
      </c>
      <c r="I5056" s="51">
        <v>0.19893749999999999</v>
      </c>
      <c r="J5056" s="51">
        <v>0.29459999999999997</v>
      </c>
      <c r="K5056" s="51">
        <v>0.32259375000000001</v>
      </c>
      <c r="L5056" s="51">
        <v>0.24964999999999998</v>
      </c>
      <c r="M5056" s="51"/>
      <c r="N5056" s="51"/>
      <c r="O5056" s="51"/>
      <c r="P5056" s="51"/>
      <c r="Q5056" s="51"/>
      <c r="R5056" s="51"/>
      <c r="S5056" s="51"/>
      <c r="T5056" s="51"/>
      <c r="U5056" s="51"/>
      <c r="V5056" s="51"/>
      <c r="W5056" s="51"/>
      <c r="X5056" s="51"/>
      <c r="Y5056" s="51"/>
      <c r="Z5056" s="51"/>
      <c r="AA5056" s="51"/>
      <c r="AB5056" s="51"/>
      <c r="AC5056" s="51">
        <v>0.39306664227317006</v>
      </c>
      <c r="AD5056" s="51">
        <v>4.7688555150676291E-2</v>
      </c>
      <c r="AE5056" s="51"/>
      <c r="AF5056" s="51"/>
      <c r="AG5056" s="51"/>
      <c r="AH5056" s="51"/>
      <c r="AI5056" s="51"/>
      <c r="AJ5056" s="51"/>
      <c r="AK5056" s="51"/>
      <c r="AL5056" s="51"/>
      <c r="AM5056" s="51"/>
      <c r="AN5056" s="51"/>
      <c r="AO5056" s="51"/>
      <c r="AP5056" s="51"/>
      <c r="AQ5056" s="51"/>
      <c r="AR5056" s="51"/>
      <c r="AS5056" s="51"/>
      <c r="AT5056" s="51"/>
      <c r="AU5056" s="51"/>
      <c r="AV5056" s="51"/>
      <c r="AW5056" s="51"/>
      <c r="AX5056" s="51"/>
      <c r="AY5056" s="51"/>
      <c r="AZ5056" s="51"/>
      <c r="BA5056" s="51"/>
      <c r="BB5056" s="51"/>
      <c r="BC5056" s="51"/>
      <c r="BD5056" s="51"/>
      <c r="BE5056" s="51"/>
      <c r="BF5056" s="51"/>
      <c r="BG5056" s="51"/>
      <c r="BH5056" s="51"/>
      <c r="BI5056" s="51"/>
      <c r="BJ5056" s="51"/>
      <c r="BK5056" s="51"/>
      <c r="BL5056" s="51"/>
      <c r="BM5056" s="51"/>
      <c r="BN5056" s="51"/>
      <c r="BO5056" s="51"/>
      <c r="BP5056" s="51"/>
      <c r="BQ5056" s="51"/>
      <c r="BR5056" s="51"/>
      <c r="BS5056" s="51"/>
      <c r="BT5056" s="51"/>
      <c r="BU5056" s="51"/>
      <c r="BV5056" s="51"/>
      <c r="BW5056" s="51"/>
      <c r="BX5056" s="51"/>
      <c r="BY5056" s="51"/>
    </row>
    <row r="5057" spans="1:77" x14ac:dyDescent="0.25">
      <c r="A5057" s="49" t="s">
        <v>955</v>
      </c>
      <c r="B5057" s="50">
        <v>42392</v>
      </c>
      <c r="C5057" s="51" t="s">
        <v>956</v>
      </c>
      <c r="D5057" s="51"/>
      <c r="E5057" s="51">
        <v>468.55734374999997</v>
      </c>
      <c r="F5057" s="51">
        <v>0.18359687499999999</v>
      </c>
      <c r="G5057" s="51">
        <v>0.25881874999999999</v>
      </c>
      <c r="H5057" s="51">
        <v>0.27550624999999995</v>
      </c>
      <c r="I5057" s="51">
        <v>0.19863124999999998</v>
      </c>
      <c r="J5057" s="51">
        <v>0.29448750000000001</v>
      </c>
      <c r="K5057" s="51">
        <v>0.32245625</v>
      </c>
      <c r="L5057" s="51">
        <v>0.24956874999999998</v>
      </c>
      <c r="M5057" s="51"/>
      <c r="N5057" s="51"/>
      <c r="O5057" s="51"/>
      <c r="P5057" s="51"/>
      <c r="Q5057" s="51"/>
      <c r="R5057" s="51"/>
      <c r="S5057" s="51"/>
      <c r="T5057" s="51"/>
      <c r="U5057" s="51"/>
      <c r="V5057" s="51"/>
      <c r="W5057" s="51"/>
      <c r="X5057" s="51"/>
      <c r="Y5057" s="51"/>
      <c r="Z5057" s="51"/>
      <c r="AA5057" s="51"/>
      <c r="AB5057" s="51"/>
      <c r="AC5057" s="51"/>
      <c r="AD5057" s="51"/>
      <c r="AE5057" s="51"/>
      <c r="AF5057" s="51"/>
      <c r="AG5057" s="51"/>
      <c r="AH5057" s="51"/>
      <c r="AI5057" s="51"/>
      <c r="AJ5057" s="51"/>
      <c r="AK5057" s="51"/>
      <c r="AL5057" s="51"/>
      <c r="AM5057" s="51"/>
      <c r="AN5057" s="51"/>
      <c r="AO5057" s="51"/>
      <c r="AP5057" s="51"/>
      <c r="AQ5057" s="51"/>
      <c r="AR5057" s="51"/>
      <c r="AS5057" s="51"/>
      <c r="AT5057" s="51"/>
      <c r="AU5057" s="51"/>
      <c r="AV5057" s="51"/>
      <c r="AW5057" s="51"/>
      <c r="AX5057" s="51"/>
      <c r="AY5057" s="51"/>
      <c r="AZ5057" s="51"/>
      <c r="BA5057" s="51"/>
      <c r="BB5057" s="51"/>
      <c r="BC5057" s="51"/>
      <c r="BD5057" s="51"/>
      <c r="BE5057" s="51"/>
      <c r="BF5057" s="51"/>
      <c r="BG5057" s="51"/>
      <c r="BH5057" s="51"/>
      <c r="BI5057" s="51"/>
      <c r="BJ5057" s="51"/>
      <c r="BK5057" s="51"/>
      <c r="BL5057" s="51"/>
      <c r="BM5057" s="51"/>
      <c r="BN5057" s="51"/>
      <c r="BO5057" s="51"/>
      <c r="BP5057" s="51"/>
      <c r="BQ5057" s="51"/>
      <c r="BR5057" s="51"/>
      <c r="BS5057" s="51"/>
      <c r="BT5057" s="51"/>
      <c r="BU5057" s="51"/>
      <c r="BV5057" s="51"/>
      <c r="BW5057" s="51"/>
      <c r="BX5057" s="51"/>
      <c r="BY5057" s="51"/>
    </row>
    <row r="5058" spans="1:77" x14ac:dyDescent="0.25">
      <c r="A5058" s="49" t="s">
        <v>955</v>
      </c>
      <c r="B5058" s="50">
        <v>42393</v>
      </c>
      <c r="C5058" s="51" t="s">
        <v>956</v>
      </c>
      <c r="D5058" s="51"/>
      <c r="E5058" s="51">
        <v>467.19515625000003</v>
      </c>
      <c r="F5058" s="51">
        <v>0.17972187500000003</v>
      </c>
      <c r="G5058" s="51">
        <v>0.25522499999999998</v>
      </c>
      <c r="H5058" s="51">
        <v>0.27461875000000002</v>
      </c>
      <c r="I5058" s="51">
        <v>0.19886875000000001</v>
      </c>
      <c r="J5058" s="51">
        <v>0.29462500000000003</v>
      </c>
      <c r="K5058" s="51">
        <v>0.32240000000000002</v>
      </c>
      <c r="L5058" s="51">
        <v>0.24933125</v>
      </c>
      <c r="M5058" s="51"/>
      <c r="N5058" s="51"/>
      <c r="O5058" s="51"/>
      <c r="P5058" s="51"/>
      <c r="Q5058" s="51"/>
      <c r="R5058" s="51"/>
      <c r="S5058" s="51"/>
      <c r="T5058" s="51"/>
      <c r="U5058" s="51"/>
      <c r="V5058" s="51"/>
      <c r="W5058" s="51"/>
      <c r="X5058" s="51"/>
      <c r="Y5058" s="51"/>
      <c r="Z5058" s="51"/>
      <c r="AA5058" s="51"/>
      <c r="AB5058" s="51"/>
      <c r="AC5058" s="51"/>
      <c r="AD5058" s="51"/>
      <c r="AE5058" s="51"/>
      <c r="AF5058" s="51"/>
      <c r="AG5058" s="51"/>
      <c r="AH5058" s="51"/>
      <c r="AI5058" s="51"/>
      <c r="AJ5058" s="51"/>
      <c r="AK5058" s="51"/>
      <c r="AL5058" s="51"/>
      <c r="AM5058" s="51"/>
      <c r="AN5058" s="51"/>
      <c r="AO5058" s="51"/>
      <c r="AP5058" s="51"/>
      <c r="AQ5058" s="51"/>
      <c r="AR5058" s="51"/>
      <c r="AS5058" s="51"/>
      <c r="AT5058" s="51"/>
      <c r="AU5058" s="51"/>
      <c r="AV5058" s="51"/>
      <c r="AW5058" s="51"/>
      <c r="AX5058" s="51"/>
      <c r="AY5058" s="51"/>
      <c r="AZ5058" s="51"/>
      <c r="BA5058" s="51"/>
      <c r="BB5058" s="51"/>
      <c r="BC5058" s="51"/>
      <c r="BD5058" s="51"/>
      <c r="BE5058" s="51"/>
      <c r="BF5058" s="51"/>
      <c r="BG5058" s="51"/>
      <c r="BH5058" s="51"/>
      <c r="BI5058" s="51"/>
      <c r="BJ5058" s="51"/>
      <c r="BK5058" s="51"/>
      <c r="BL5058" s="51"/>
      <c r="BM5058" s="51"/>
      <c r="BN5058" s="51"/>
      <c r="BO5058" s="51"/>
      <c r="BP5058" s="51"/>
      <c r="BQ5058" s="51"/>
      <c r="BR5058" s="51"/>
      <c r="BS5058" s="51"/>
      <c r="BT5058" s="51"/>
      <c r="BU5058" s="51"/>
      <c r="BV5058" s="51"/>
      <c r="BW5058" s="51"/>
      <c r="BX5058" s="51"/>
      <c r="BY5058" s="51"/>
    </row>
    <row r="5059" spans="1:77" x14ac:dyDescent="0.25">
      <c r="A5059" s="49" t="s">
        <v>955</v>
      </c>
      <c r="B5059" s="50">
        <v>42394</v>
      </c>
      <c r="C5059" s="51" t="s">
        <v>956</v>
      </c>
      <c r="D5059" s="51"/>
      <c r="E5059" s="51">
        <v>465.92484374999998</v>
      </c>
      <c r="F5059" s="51">
        <v>0.177221875</v>
      </c>
      <c r="G5059" s="51">
        <v>0.25218125000000002</v>
      </c>
      <c r="H5059" s="51">
        <v>0.27344374999999999</v>
      </c>
      <c r="I5059" s="51">
        <v>0.19861875000000001</v>
      </c>
      <c r="J5059" s="51">
        <v>0.29473749999999999</v>
      </c>
      <c r="K5059" s="51">
        <v>0.32239374999999998</v>
      </c>
      <c r="L5059" s="51">
        <v>0.24918750000000001</v>
      </c>
      <c r="M5059" s="51"/>
      <c r="N5059" s="51"/>
      <c r="O5059" s="51"/>
      <c r="P5059" s="51"/>
      <c r="Q5059" s="51"/>
      <c r="R5059" s="51"/>
      <c r="S5059" s="51"/>
      <c r="T5059" s="51"/>
      <c r="U5059" s="51"/>
      <c r="V5059" s="51"/>
      <c r="W5059" s="51"/>
      <c r="X5059" s="51"/>
      <c r="Y5059" s="51"/>
      <c r="Z5059" s="51"/>
      <c r="AA5059" s="51"/>
      <c r="AB5059" s="51"/>
      <c r="AC5059" s="51">
        <v>0.46191844152389916</v>
      </c>
      <c r="AD5059" s="51">
        <v>2.1972203605186813E-2</v>
      </c>
      <c r="AE5059" s="51"/>
      <c r="AF5059" s="51"/>
      <c r="AG5059" s="51"/>
      <c r="AH5059" s="51"/>
      <c r="AI5059" s="51"/>
      <c r="AJ5059" s="51"/>
      <c r="AK5059" s="51"/>
      <c r="AL5059" s="51"/>
      <c r="AM5059" s="51"/>
      <c r="AN5059" s="51"/>
      <c r="AO5059" s="51"/>
      <c r="AP5059" s="51"/>
      <c r="AQ5059" s="51"/>
      <c r="AR5059" s="51"/>
      <c r="AS5059" s="51"/>
      <c r="AT5059" s="51"/>
      <c r="AU5059" s="51"/>
      <c r="AV5059" s="51"/>
      <c r="AW5059" s="51"/>
      <c r="AX5059" s="51"/>
      <c r="AY5059" s="51"/>
      <c r="AZ5059" s="51"/>
      <c r="BA5059" s="51"/>
      <c r="BB5059" s="51"/>
      <c r="BC5059" s="51"/>
      <c r="BD5059" s="51"/>
      <c r="BE5059" s="51"/>
      <c r="BF5059" s="51"/>
      <c r="BG5059" s="51"/>
      <c r="BH5059" s="51"/>
      <c r="BI5059" s="51"/>
      <c r="BJ5059" s="51"/>
      <c r="BK5059" s="51"/>
      <c r="BL5059" s="51"/>
      <c r="BM5059" s="51"/>
      <c r="BN5059" s="51"/>
      <c r="BO5059" s="51"/>
      <c r="BP5059" s="51"/>
      <c r="BQ5059" s="51"/>
      <c r="BR5059" s="51"/>
      <c r="BS5059" s="51"/>
      <c r="BT5059" s="51"/>
      <c r="BU5059" s="51"/>
      <c r="BV5059" s="51"/>
      <c r="BW5059" s="51"/>
      <c r="BX5059" s="51"/>
      <c r="BY5059" s="51"/>
    </row>
    <row r="5060" spans="1:77" x14ac:dyDescent="0.25">
      <c r="A5060" s="49" t="s">
        <v>955</v>
      </c>
      <c r="B5060" s="50">
        <v>42395</v>
      </c>
      <c r="C5060" s="51" t="s">
        <v>956</v>
      </c>
      <c r="D5060" s="51"/>
      <c r="E5060" s="51">
        <v>465.04031250000003</v>
      </c>
      <c r="F5060" s="51">
        <v>0.17477500000000001</v>
      </c>
      <c r="G5060" s="51">
        <v>0.24964375</v>
      </c>
      <c r="H5060" s="51">
        <v>0.27249374999999998</v>
      </c>
      <c r="I5060" s="51">
        <v>0.19885625000000001</v>
      </c>
      <c r="J5060" s="51">
        <v>0.29498124999999997</v>
      </c>
      <c r="K5060" s="51">
        <v>0.32242500000000002</v>
      </c>
      <c r="L5060" s="51">
        <v>0.24916874999999999</v>
      </c>
      <c r="M5060" s="51"/>
      <c r="N5060" s="51"/>
      <c r="O5060" s="51"/>
      <c r="P5060" s="51"/>
      <c r="Q5060" s="51"/>
      <c r="R5060" s="51"/>
      <c r="S5060" s="51"/>
      <c r="T5060" s="51"/>
      <c r="U5060" s="51"/>
      <c r="V5060" s="51"/>
      <c r="W5060" s="51"/>
      <c r="X5060" s="51"/>
      <c r="Y5060" s="51"/>
      <c r="Z5060" s="51"/>
      <c r="AA5060" s="51"/>
      <c r="AB5060" s="51"/>
      <c r="AC5060" s="51"/>
      <c r="AD5060" s="51"/>
      <c r="AE5060" s="51"/>
      <c r="AF5060" s="51"/>
      <c r="AG5060" s="51"/>
      <c r="AH5060" s="51"/>
      <c r="AI5060" s="51"/>
      <c r="AJ5060" s="51"/>
      <c r="AK5060" s="51"/>
      <c r="AL5060" s="51"/>
      <c r="AM5060" s="51"/>
      <c r="AN5060" s="51"/>
      <c r="AO5060" s="51"/>
      <c r="AP5060" s="51"/>
      <c r="AQ5060" s="51"/>
      <c r="AR5060" s="51"/>
      <c r="AS5060" s="51"/>
      <c r="AT5060" s="51"/>
      <c r="AU5060" s="51"/>
      <c r="AV5060" s="51"/>
      <c r="AW5060" s="51"/>
      <c r="AX5060" s="51"/>
      <c r="AY5060" s="51"/>
      <c r="AZ5060" s="51"/>
      <c r="BA5060" s="51"/>
      <c r="BB5060" s="51"/>
      <c r="BC5060" s="51"/>
      <c r="BD5060" s="51"/>
      <c r="BE5060" s="51"/>
      <c r="BF5060" s="51"/>
      <c r="BG5060" s="51"/>
      <c r="BH5060" s="51"/>
      <c r="BI5060" s="51"/>
      <c r="BJ5060" s="51"/>
      <c r="BK5060" s="51"/>
      <c r="BL5060" s="51"/>
      <c r="BM5060" s="51"/>
      <c r="BN5060" s="51"/>
      <c r="BO5060" s="51"/>
      <c r="BP5060" s="51"/>
      <c r="BQ5060" s="51"/>
      <c r="BR5060" s="51"/>
      <c r="BS5060" s="51"/>
      <c r="BT5060" s="51"/>
      <c r="BU5060" s="51"/>
      <c r="BV5060" s="51"/>
      <c r="BW5060" s="51"/>
      <c r="BX5060" s="51"/>
      <c r="BY5060" s="51"/>
    </row>
    <row r="5061" spans="1:77" x14ac:dyDescent="0.25">
      <c r="A5061" s="49" t="s">
        <v>955</v>
      </c>
      <c r="B5061" s="50">
        <v>42396</v>
      </c>
      <c r="C5061" s="51" t="s">
        <v>956</v>
      </c>
      <c r="D5061" s="51"/>
      <c r="E5061" s="51">
        <v>464.14734374999995</v>
      </c>
      <c r="F5061" s="51">
        <v>0.173446875</v>
      </c>
      <c r="G5061" s="51">
        <v>0.24754375000000001</v>
      </c>
      <c r="H5061" s="51">
        <v>0.27131875</v>
      </c>
      <c r="I5061" s="51">
        <v>0.19873125</v>
      </c>
      <c r="J5061" s="51">
        <v>0.29501875</v>
      </c>
      <c r="K5061" s="51">
        <v>0.32255624999999999</v>
      </c>
      <c r="L5061" s="51">
        <v>0.24903750000000002</v>
      </c>
      <c r="M5061" s="51"/>
      <c r="N5061" s="51"/>
      <c r="O5061" s="51"/>
      <c r="P5061" s="51">
        <v>1.4</v>
      </c>
      <c r="Q5061" s="51"/>
      <c r="R5061" s="51"/>
      <c r="S5061" s="51"/>
      <c r="T5061" s="51"/>
      <c r="U5061" s="51"/>
      <c r="V5061" s="51"/>
      <c r="W5061" s="51"/>
      <c r="X5061" s="51"/>
      <c r="Y5061" s="51"/>
      <c r="Z5061" s="51"/>
      <c r="AA5061" s="51"/>
      <c r="AB5061" s="51">
        <v>8.6999999999999993</v>
      </c>
      <c r="AC5061" s="51"/>
      <c r="AD5061" s="51"/>
      <c r="AE5061" s="51"/>
      <c r="AF5061" s="51"/>
      <c r="AG5061" s="51"/>
      <c r="AH5061" s="51">
        <v>7.95</v>
      </c>
      <c r="AI5061" s="51">
        <v>8.6999999999999993</v>
      </c>
      <c r="AJ5061" s="51"/>
      <c r="AK5061" s="51"/>
      <c r="AL5061" s="51"/>
      <c r="AM5061" s="51"/>
      <c r="AN5061" s="51"/>
      <c r="AO5061" s="51"/>
      <c r="AP5061" s="51"/>
      <c r="AQ5061" s="51"/>
      <c r="AR5061" s="51"/>
      <c r="AS5061" s="51"/>
      <c r="AT5061" s="51"/>
      <c r="AU5061" s="51"/>
      <c r="AV5061" s="51"/>
      <c r="AW5061" s="51"/>
      <c r="AX5061" s="51"/>
      <c r="AY5061" s="51"/>
      <c r="AZ5061" s="51"/>
      <c r="BA5061" s="51"/>
      <c r="BB5061" s="51"/>
      <c r="BC5061" s="51"/>
      <c r="BD5061" s="51"/>
      <c r="BE5061" s="51"/>
      <c r="BF5061" s="51"/>
      <c r="BG5061" s="51"/>
      <c r="BH5061" s="51"/>
      <c r="BI5061" s="51"/>
      <c r="BJ5061" s="51"/>
      <c r="BK5061" s="51"/>
      <c r="BL5061" s="51"/>
      <c r="BM5061" s="51"/>
      <c r="BN5061" s="51"/>
      <c r="BO5061" s="51"/>
      <c r="BP5061" s="51"/>
      <c r="BQ5061" s="51"/>
      <c r="BR5061" s="51"/>
      <c r="BS5061" s="51"/>
      <c r="BT5061" s="51"/>
      <c r="BU5061" s="51"/>
      <c r="BV5061" s="51"/>
      <c r="BW5061" s="51"/>
      <c r="BX5061" s="51"/>
      <c r="BY5061" s="51"/>
    </row>
    <row r="5062" spans="1:77" x14ac:dyDescent="0.25">
      <c r="A5062" s="49" t="s">
        <v>955</v>
      </c>
      <c r="B5062" s="50">
        <v>42397</v>
      </c>
      <c r="C5062" s="51" t="s">
        <v>956</v>
      </c>
      <c r="D5062" s="51"/>
      <c r="E5062" s="51">
        <v>463.27640625000004</v>
      </c>
      <c r="F5062" s="51">
        <v>0.17251562500000001</v>
      </c>
      <c r="G5062" s="51">
        <v>0.24581874999999997</v>
      </c>
      <c r="H5062" s="51">
        <v>0.27010625000000005</v>
      </c>
      <c r="I5062" s="51">
        <v>0.19848750000000001</v>
      </c>
      <c r="J5062" s="51">
        <v>0.29501250000000001</v>
      </c>
      <c r="K5062" s="51">
        <v>0.32248125</v>
      </c>
      <c r="L5062" s="51">
        <v>0.249</v>
      </c>
      <c r="M5062" s="51"/>
      <c r="N5062" s="51"/>
      <c r="O5062" s="51"/>
      <c r="P5062" s="51"/>
      <c r="Q5062" s="51"/>
      <c r="R5062" s="51"/>
      <c r="S5062" s="51"/>
      <c r="T5062" s="51"/>
      <c r="U5062" s="51"/>
      <c r="V5062" s="51"/>
      <c r="W5062" s="51"/>
      <c r="X5062" s="51"/>
      <c r="Y5062" s="51"/>
      <c r="Z5062" s="51"/>
      <c r="AA5062" s="51"/>
      <c r="AB5062" s="51"/>
      <c r="AC5062" s="51"/>
      <c r="AD5062" s="51"/>
      <c r="AE5062" s="51"/>
      <c r="AF5062" s="51"/>
      <c r="AG5062" s="51"/>
      <c r="AH5062" s="51"/>
      <c r="AI5062" s="51"/>
      <c r="AJ5062" s="51"/>
      <c r="AK5062" s="51"/>
      <c r="AL5062" s="51"/>
      <c r="AM5062" s="51"/>
      <c r="AN5062" s="51"/>
      <c r="AO5062" s="51"/>
      <c r="AP5062" s="51"/>
      <c r="AQ5062" s="51"/>
      <c r="AR5062" s="51"/>
      <c r="AS5062" s="51"/>
      <c r="AT5062" s="51"/>
      <c r="AU5062" s="51"/>
      <c r="AV5062" s="51"/>
      <c r="AW5062" s="51"/>
      <c r="AX5062" s="51"/>
      <c r="AY5062" s="51"/>
      <c r="AZ5062" s="51"/>
      <c r="BA5062" s="51"/>
      <c r="BB5062" s="51"/>
      <c r="BC5062" s="51"/>
      <c r="BD5062" s="51"/>
      <c r="BE5062" s="51"/>
      <c r="BF5062" s="51"/>
      <c r="BG5062" s="51"/>
      <c r="BH5062" s="51"/>
      <c r="BI5062" s="51"/>
      <c r="BJ5062" s="51"/>
      <c r="BK5062" s="51"/>
      <c r="BL5062" s="51"/>
      <c r="BM5062" s="51"/>
      <c r="BN5062" s="51"/>
      <c r="BO5062" s="51"/>
      <c r="BP5062" s="51"/>
      <c r="BQ5062" s="51"/>
      <c r="BR5062" s="51"/>
      <c r="BS5062" s="51"/>
      <c r="BT5062" s="51"/>
      <c r="BU5062" s="51"/>
      <c r="BV5062" s="51"/>
      <c r="BW5062" s="51"/>
      <c r="BX5062" s="51"/>
      <c r="BY5062" s="51"/>
    </row>
    <row r="5063" spans="1:77" x14ac:dyDescent="0.25">
      <c r="A5063" s="49" t="s">
        <v>955</v>
      </c>
      <c r="B5063" s="50">
        <v>42398</v>
      </c>
      <c r="C5063" s="51" t="s">
        <v>956</v>
      </c>
      <c r="D5063" s="51"/>
      <c r="E5063" s="51">
        <v>462.34265625</v>
      </c>
      <c r="F5063" s="51">
        <v>0.171684375</v>
      </c>
      <c r="G5063" s="51">
        <v>0.24433749999999999</v>
      </c>
      <c r="H5063" s="51">
        <v>0.26902500000000001</v>
      </c>
      <c r="I5063" s="51">
        <v>0.19809374999999999</v>
      </c>
      <c r="J5063" s="51">
        <v>0.29486249999999997</v>
      </c>
      <c r="K5063" s="51">
        <v>0.32241874999999998</v>
      </c>
      <c r="L5063" s="51">
        <v>0.24873125000000001</v>
      </c>
      <c r="M5063" s="51"/>
      <c r="N5063" s="51"/>
      <c r="O5063" s="51"/>
      <c r="P5063" s="51"/>
      <c r="Q5063" s="51"/>
      <c r="R5063" s="51"/>
      <c r="S5063" s="51"/>
      <c r="T5063" s="51"/>
      <c r="U5063" s="51"/>
      <c r="V5063" s="51"/>
      <c r="W5063" s="51"/>
      <c r="X5063" s="51"/>
      <c r="Y5063" s="51"/>
      <c r="Z5063" s="51"/>
      <c r="AA5063" s="51"/>
      <c r="AB5063" s="51"/>
      <c r="AC5063" s="51"/>
      <c r="AD5063" s="51">
        <v>1.4828751257120763E-2</v>
      </c>
      <c r="AE5063" s="51"/>
      <c r="AF5063" s="51"/>
      <c r="AG5063" s="51"/>
      <c r="AH5063" s="51"/>
      <c r="AI5063" s="51"/>
      <c r="AJ5063" s="51"/>
      <c r="AK5063" s="51"/>
      <c r="AL5063" s="51"/>
      <c r="AM5063" s="51"/>
      <c r="AN5063" s="51"/>
      <c r="AO5063" s="51"/>
      <c r="AP5063" s="51"/>
      <c r="AQ5063" s="51"/>
      <c r="AR5063" s="51"/>
      <c r="AS5063" s="51"/>
      <c r="AT5063" s="51"/>
      <c r="AU5063" s="51"/>
      <c r="AV5063" s="51"/>
      <c r="AW5063" s="51"/>
      <c r="AX5063" s="51"/>
      <c r="AY5063" s="51"/>
      <c r="AZ5063" s="51"/>
      <c r="BA5063" s="51"/>
      <c r="BB5063" s="51"/>
      <c r="BC5063" s="51"/>
      <c r="BD5063" s="51"/>
      <c r="BE5063" s="51"/>
      <c r="BF5063" s="51"/>
      <c r="BG5063" s="51"/>
      <c r="BH5063" s="51"/>
      <c r="BI5063" s="51"/>
      <c r="BJ5063" s="51"/>
      <c r="BK5063" s="51"/>
      <c r="BL5063" s="51"/>
      <c r="BM5063" s="51"/>
      <c r="BN5063" s="51"/>
      <c r="BO5063" s="51"/>
      <c r="BP5063" s="51"/>
      <c r="BQ5063" s="51"/>
      <c r="BR5063" s="51"/>
      <c r="BS5063" s="51"/>
      <c r="BT5063" s="51"/>
      <c r="BU5063" s="51"/>
      <c r="BV5063" s="51"/>
      <c r="BW5063" s="51"/>
      <c r="BX5063" s="51"/>
      <c r="BY5063" s="51"/>
    </row>
    <row r="5064" spans="1:77" x14ac:dyDescent="0.25">
      <c r="A5064" s="49" t="s">
        <v>955</v>
      </c>
      <c r="B5064" s="50">
        <v>42399</v>
      </c>
      <c r="C5064" s="51" t="s">
        <v>956</v>
      </c>
      <c r="D5064" s="51"/>
      <c r="E5064" s="51">
        <v>461.48765624999999</v>
      </c>
      <c r="F5064" s="51">
        <v>0.16979687500000001</v>
      </c>
      <c r="G5064" s="51">
        <v>0.2427125</v>
      </c>
      <c r="H5064" s="51">
        <v>0.26832499999999998</v>
      </c>
      <c r="I5064" s="51">
        <v>0.19791875000000003</v>
      </c>
      <c r="J5064" s="51">
        <v>0.29476249999999998</v>
      </c>
      <c r="K5064" s="51">
        <v>0.32220625000000003</v>
      </c>
      <c r="L5064" s="51">
        <v>0.24882499999999996</v>
      </c>
      <c r="M5064" s="51"/>
      <c r="N5064" s="51"/>
      <c r="O5064" s="51"/>
      <c r="P5064" s="51"/>
      <c r="Q5064" s="51"/>
      <c r="R5064" s="51"/>
      <c r="S5064" s="51"/>
      <c r="T5064" s="51"/>
      <c r="U5064" s="51"/>
      <c r="V5064" s="51"/>
      <c r="W5064" s="51"/>
      <c r="X5064" s="51"/>
      <c r="Y5064" s="51"/>
      <c r="Z5064" s="51"/>
      <c r="AA5064" s="51"/>
      <c r="AB5064" s="51"/>
      <c r="AC5064" s="51"/>
      <c r="AD5064" s="51"/>
      <c r="AE5064" s="51"/>
      <c r="AF5064" s="51"/>
      <c r="AG5064" s="51"/>
      <c r="AH5064" s="51"/>
      <c r="AI5064" s="51"/>
      <c r="AJ5064" s="51"/>
      <c r="AK5064" s="51"/>
      <c r="AL5064" s="51"/>
      <c r="AM5064" s="51"/>
      <c r="AN5064" s="51"/>
      <c r="AO5064" s="51"/>
      <c r="AP5064" s="51"/>
      <c r="AQ5064" s="51"/>
      <c r="AR5064" s="51"/>
      <c r="AS5064" s="51"/>
      <c r="AT5064" s="51"/>
      <c r="AU5064" s="51"/>
      <c r="AV5064" s="51"/>
      <c r="AW5064" s="51"/>
      <c r="AX5064" s="51"/>
      <c r="AY5064" s="51"/>
      <c r="AZ5064" s="51"/>
      <c r="BA5064" s="51"/>
      <c r="BB5064" s="51"/>
      <c r="BC5064" s="51"/>
      <c r="BD5064" s="51"/>
      <c r="BE5064" s="51"/>
      <c r="BF5064" s="51"/>
      <c r="BG5064" s="51"/>
      <c r="BH5064" s="51"/>
      <c r="BI5064" s="51"/>
      <c r="BJ5064" s="51"/>
      <c r="BK5064" s="51"/>
      <c r="BL5064" s="51"/>
      <c r="BM5064" s="51"/>
      <c r="BN5064" s="51"/>
      <c r="BO5064" s="51"/>
      <c r="BP5064" s="51"/>
      <c r="BQ5064" s="51"/>
      <c r="BR5064" s="51"/>
      <c r="BS5064" s="51"/>
      <c r="BT5064" s="51"/>
      <c r="BU5064" s="51"/>
      <c r="BV5064" s="51"/>
      <c r="BW5064" s="51"/>
      <c r="BX5064" s="51"/>
      <c r="BY5064" s="51"/>
    </row>
    <row r="5065" spans="1:77" x14ac:dyDescent="0.25">
      <c r="A5065" s="49" t="s">
        <v>955</v>
      </c>
      <c r="B5065" s="50">
        <v>42400</v>
      </c>
      <c r="C5065" s="51" t="s">
        <v>956</v>
      </c>
      <c r="D5065" s="51"/>
      <c r="E5065" s="51">
        <v>460.57781250000005</v>
      </c>
      <c r="F5065" s="51">
        <v>0.16847500000000001</v>
      </c>
      <c r="G5065" s="51">
        <v>0.24123125000000001</v>
      </c>
      <c r="H5065" s="51">
        <v>0.26739375000000004</v>
      </c>
      <c r="I5065" s="51">
        <v>0.19754374999999999</v>
      </c>
      <c r="J5065" s="51">
        <v>0.29469374999999998</v>
      </c>
      <c r="K5065" s="51">
        <v>0.32213124999999998</v>
      </c>
      <c r="L5065" s="51">
        <v>0.24864375</v>
      </c>
      <c r="M5065" s="51"/>
      <c r="N5065" s="51"/>
      <c r="O5065" s="51"/>
      <c r="P5065" s="51"/>
      <c r="Q5065" s="51"/>
      <c r="R5065" s="51"/>
      <c r="S5065" s="51"/>
      <c r="T5065" s="51"/>
      <c r="U5065" s="51"/>
      <c r="V5065" s="51"/>
      <c r="W5065" s="51"/>
      <c r="X5065" s="51"/>
      <c r="Y5065" s="51"/>
      <c r="Z5065" s="51"/>
      <c r="AA5065" s="51"/>
      <c r="AB5065" s="51"/>
      <c r="AC5065" s="51"/>
      <c r="AD5065" s="51"/>
      <c r="AE5065" s="51"/>
      <c r="AF5065" s="51"/>
      <c r="AG5065" s="51"/>
      <c r="AH5065" s="51"/>
      <c r="AI5065" s="51"/>
      <c r="AJ5065" s="51"/>
      <c r="AK5065" s="51"/>
      <c r="AL5065" s="51"/>
      <c r="AM5065" s="51"/>
      <c r="AN5065" s="51"/>
      <c r="AO5065" s="51"/>
      <c r="AP5065" s="51"/>
      <c r="AQ5065" s="51"/>
      <c r="AR5065" s="51"/>
      <c r="AS5065" s="51"/>
      <c r="AT5065" s="51"/>
      <c r="AU5065" s="51"/>
      <c r="AV5065" s="51"/>
      <c r="AW5065" s="51"/>
      <c r="AX5065" s="51"/>
      <c r="AY5065" s="51"/>
      <c r="AZ5065" s="51"/>
      <c r="BA5065" s="51"/>
      <c r="BB5065" s="51"/>
      <c r="BC5065" s="51"/>
      <c r="BD5065" s="51"/>
      <c r="BE5065" s="51"/>
      <c r="BF5065" s="51"/>
      <c r="BG5065" s="51"/>
      <c r="BH5065" s="51"/>
      <c r="BI5065" s="51"/>
      <c r="BJ5065" s="51"/>
      <c r="BK5065" s="51"/>
      <c r="BL5065" s="51"/>
      <c r="BM5065" s="51"/>
      <c r="BN5065" s="51"/>
      <c r="BO5065" s="51"/>
      <c r="BP5065" s="51"/>
      <c r="BQ5065" s="51"/>
      <c r="BR5065" s="51"/>
      <c r="BS5065" s="51"/>
      <c r="BT5065" s="51"/>
      <c r="BU5065" s="51"/>
      <c r="BV5065" s="51"/>
      <c r="BW5065" s="51"/>
      <c r="BX5065" s="51"/>
      <c r="BY5065" s="51"/>
    </row>
    <row r="5066" spans="1:77" x14ac:dyDescent="0.25">
      <c r="A5066" s="49" t="s">
        <v>955</v>
      </c>
      <c r="B5066" s="50">
        <v>42401</v>
      </c>
      <c r="C5066" s="51" t="s">
        <v>956</v>
      </c>
      <c r="D5066" s="51"/>
      <c r="E5066" s="51">
        <v>459.77484374999995</v>
      </c>
      <c r="F5066" s="51">
        <v>0.167134375</v>
      </c>
      <c r="G5066" s="51">
        <v>0.24014375000000002</v>
      </c>
      <c r="H5066" s="51">
        <v>0.26668124999999998</v>
      </c>
      <c r="I5066" s="51">
        <v>0.19731874999999999</v>
      </c>
      <c r="J5066" s="51">
        <v>0.29457499999999998</v>
      </c>
      <c r="K5066" s="51">
        <v>0.32193125</v>
      </c>
      <c r="L5066" s="51">
        <v>0.24843750000000001</v>
      </c>
      <c r="M5066" s="51"/>
      <c r="N5066" s="51"/>
      <c r="O5066" s="51"/>
      <c r="P5066" s="51"/>
      <c r="Q5066" s="51"/>
      <c r="R5066" s="51"/>
      <c r="S5066" s="51"/>
      <c r="T5066" s="51"/>
      <c r="U5066" s="51"/>
      <c r="V5066" s="51"/>
      <c r="W5066" s="51"/>
      <c r="X5066" s="51"/>
      <c r="Y5066" s="51"/>
      <c r="Z5066" s="51"/>
      <c r="AA5066" s="51"/>
      <c r="AB5066" s="51"/>
      <c r="AC5066" s="51">
        <v>0.40771394432590186</v>
      </c>
      <c r="AD5066" s="51">
        <v>5.2224627509644115E-4</v>
      </c>
      <c r="AE5066" s="51"/>
      <c r="AF5066" s="51"/>
      <c r="AG5066" s="51"/>
      <c r="AH5066" s="51"/>
      <c r="AI5066" s="51"/>
      <c r="AJ5066" s="51"/>
      <c r="AK5066" s="51"/>
      <c r="AL5066" s="51"/>
      <c r="AM5066" s="51"/>
      <c r="AN5066" s="51"/>
      <c r="AO5066" s="51"/>
      <c r="AP5066" s="51"/>
      <c r="AQ5066" s="51"/>
      <c r="AR5066" s="51"/>
      <c r="AS5066" s="51"/>
      <c r="AT5066" s="51"/>
      <c r="AU5066" s="51"/>
      <c r="AV5066" s="51"/>
      <c r="AW5066" s="51"/>
      <c r="AX5066" s="51"/>
      <c r="AY5066" s="51"/>
      <c r="AZ5066" s="51"/>
      <c r="BA5066" s="51"/>
      <c r="BB5066" s="51"/>
      <c r="BC5066" s="51"/>
      <c r="BD5066" s="51"/>
      <c r="BE5066" s="51"/>
      <c r="BF5066" s="51"/>
      <c r="BG5066" s="51"/>
      <c r="BH5066" s="51"/>
      <c r="BI5066" s="51"/>
      <c r="BJ5066" s="51"/>
      <c r="BK5066" s="51"/>
      <c r="BL5066" s="51"/>
      <c r="BM5066" s="51"/>
      <c r="BN5066" s="51"/>
      <c r="BO5066" s="51"/>
      <c r="BP5066" s="51"/>
      <c r="BQ5066" s="51"/>
      <c r="BR5066" s="51"/>
      <c r="BS5066" s="51"/>
      <c r="BT5066" s="51"/>
      <c r="BU5066" s="51"/>
      <c r="BV5066" s="51"/>
      <c r="BW5066" s="51"/>
      <c r="BX5066" s="51"/>
      <c r="BY5066" s="51"/>
    </row>
    <row r="5067" spans="1:77" x14ac:dyDescent="0.25">
      <c r="A5067" s="49" t="s">
        <v>955</v>
      </c>
      <c r="B5067" s="50">
        <v>42402</v>
      </c>
      <c r="C5067" s="51" t="s">
        <v>956</v>
      </c>
      <c r="D5067" s="51"/>
      <c r="E5067" s="51">
        <v>458.99531250000001</v>
      </c>
      <c r="F5067" s="51">
        <v>0.16555625000000002</v>
      </c>
      <c r="G5067" s="51">
        <v>0.23896250000000002</v>
      </c>
      <c r="H5067" s="51">
        <v>0.26607500000000001</v>
      </c>
      <c r="I5067" s="51">
        <v>0.19708124999999999</v>
      </c>
      <c r="J5067" s="51">
        <v>0.29443749999999996</v>
      </c>
      <c r="K5067" s="51">
        <v>0.32188125000000001</v>
      </c>
      <c r="L5067" s="51">
        <v>0.24825</v>
      </c>
      <c r="M5067" s="51"/>
      <c r="N5067" s="51"/>
      <c r="O5067" s="51"/>
      <c r="P5067" s="51"/>
      <c r="Q5067" s="51"/>
      <c r="R5067" s="51"/>
      <c r="S5067" s="51"/>
      <c r="T5067" s="51"/>
      <c r="U5067" s="51"/>
      <c r="V5067" s="51"/>
      <c r="W5067" s="51"/>
      <c r="X5067" s="51"/>
      <c r="Y5067" s="51"/>
      <c r="Z5067" s="51"/>
      <c r="AA5067" s="51"/>
      <c r="AB5067" s="51"/>
      <c r="AC5067" s="51"/>
      <c r="AD5067" s="51"/>
      <c r="AE5067" s="51"/>
      <c r="AF5067" s="51"/>
      <c r="AG5067" s="51"/>
      <c r="AH5067" s="51"/>
      <c r="AI5067" s="51"/>
      <c r="AJ5067" s="51"/>
      <c r="AK5067" s="51"/>
      <c r="AL5067" s="51"/>
      <c r="AM5067" s="51"/>
      <c r="AN5067" s="51"/>
      <c r="AO5067" s="51"/>
      <c r="AP5067" s="51"/>
      <c r="AQ5067" s="51"/>
      <c r="AR5067" s="51"/>
      <c r="AS5067" s="51"/>
      <c r="AT5067" s="51"/>
      <c r="AU5067" s="51"/>
      <c r="AV5067" s="51"/>
      <c r="AW5067" s="51"/>
      <c r="AX5067" s="51"/>
      <c r="AY5067" s="51"/>
      <c r="AZ5067" s="51"/>
      <c r="BA5067" s="51"/>
      <c r="BB5067" s="51"/>
      <c r="BC5067" s="51"/>
      <c r="BD5067" s="51"/>
      <c r="BE5067" s="51"/>
      <c r="BF5067" s="51"/>
      <c r="BG5067" s="51"/>
      <c r="BH5067" s="51"/>
      <c r="BI5067" s="51"/>
      <c r="BJ5067" s="51"/>
      <c r="BK5067" s="51"/>
      <c r="BL5067" s="51"/>
      <c r="BM5067" s="51"/>
      <c r="BN5067" s="51"/>
      <c r="BO5067" s="51"/>
      <c r="BP5067" s="51"/>
      <c r="BQ5067" s="51"/>
      <c r="BR5067" s="51"/>
      <c r="BS5067" s="51"/>
      <c r="BT5067" s="51"/>
      <c r="BU5067" s="51"/>
      <c r="BV5067" s="51"/>
      <c r="BW5067" s="51"/>
      <c r="BX5067" s="51"/>
      <c r="BY5067" s="51"/>
    </row>
    <row r="5068" spans="1:77" x14ac:dyDescent="0.25">
      <c r="A5068" s="49" t="s">
        <v>955</v>
      </c>
      <c r="B5068" s="50">
        <v>42403</v>
      </c>
      <c r="C5068" s="51" t="s">
        <v>956</v>
      </c>
      <c r="D5068" s="51"/>
      <c r="E5068" s="51">
        <v>458.42062499999997</v>
      </c>
      <c r="F5068" s="51">
        <v>0.16320625</v>
      </c>
      <c r="G5068" s="51">
        <v>0.23743124999999998</v>
      </c>
      <c r="H5068" s="51">
        <v>0.26582500000000003</v>
      </c>
      <c r="I5068" s="51">
        <v>0.19731875000000001</v>
      </c>
      <c r="J5068" s="51">
        <v>0.29464374999999998</v>
      </c>
      <c r="K5068" s="51">
        <v>0.3218375</v>
      </c>
      <c r="L5068" s="51">
        <v>0.24812500000000001</v>
      </c>
      <c r="M5068" s="51"/>
      <c r="N5068" s="51"/>
      <c r="O5068" s="51"/>
      <c r="P5068" s="51"/>
      <c r="Q5068" s="51"/>
      <c r="R5068" s="51"/>
      <c r="S5068" s="51"/>
      <c r="T5068" s="51"/>
      <c r="U5068" s="51"/>
      <c r="V5068" s="51"/>
      <c r="W5068" s="51"/>
      <c r="X5068" s="51"/>
      <c r="Y5068" s="51"/>
      <c r="Z5068" s="51"/>
      <c r="AA5068" s="51"/>
      <c r="AB5068" s="51">
        <v>8.6999999999999993</v>
      </c>
      <c r="AC5068" s="51"/>
      <c r="AD5068" s="51"/>
      <c r="AE5068" s="51"/>
      <c r="AF5068" s="51"/>
      <c r="AG5068" s="51"/>
      <c r="AH5068" s="51">
        <v>8.35</v>
      </c>
      <c r="AI5068" s="51">
        <v>8.6999999999999993</v>
      </c>
      <c r="AJ5068" s="51"/>
      <c r="AK5068" s="51"/>
      <c r="AL5068" s="51"/>
      <c r="AM5068" s="51"/>
      <c r="AN5068" s="51"/>
      <c r="AO5068" s="51"/>
      <c r="AP5068" s="51"/>
      <c r="AQ5068" s="51"/>
      <c r="AR5068" s="51"/>
      <c r="AS5068" s="51"/>
      <c r="AT5068" s="51"/>
      <c r="AU5068" s="51"/>
      <c r="AV5068" s="51"/>
      <c r="AW5068" s="51"/>
      <c r="AX5068" s="51"/>
      <c r="AY5068" s="51"/>
      <c r="AZ5068" s="51"/>
      <c r="BA5068" s="51"/>
      <c r="BB5068" s="51"/>
      <c r="BC5068" s="51"/>
      <c r="BD5068" s="51"/>
      <c r="BE5068" s="51"/>
      <c r="BF5068" s="51"/>
      <c r="BG5068" s="51"/>
      <c r="BH5068" s="51"/>
      <c r="BI5068" s="51"/>
      <c r="BJ5068" s="51"/>
      <c r="BK5068" s="51"/>
      <c r="BL5068" s="51"/>
      <c r="BM5068" s="51"/>
      <c r="BN5068" s="51"/>
      <c r="BO5068" s="51"/>
      <c r="BP5068" s="51"/>
      <c r="BQ5068" s="51"/>
      <c r="BR5068" s="51"/>
      <c r="BS5068" s="51"/>
      <c r="BT5068" s="51"/>
      <c r="BU5068" s="51"/>
      <c r="BV5068" s="51"/>
      <c r="BW5068" s="51"/>
      <c r="BX5068" s="51"/>
      <c r="BY5068" s="51"/>
    </row>
    <row r="5069" spans="1:77" x14ac:dyDescent="0.25">
      <c r="A5069" s="49" t="s">
        <v>955</v>
      </c>
      <c r="B5069" s="50">
        <v>42404</v>
      </c>
      <c r="C5069" s="51" t="s">
        <v>956</v>
      </c>
      <c r="D5069" s="51"/>
      <c r="E5069" s="51">
        <v>457.55953125000002</v>
      </c>
      <c r="F5069" s="51">
        <v>0.16134062499999999</v>
      </c>
      <c r="G5069" s="51">
        <v>0.23583124999999999</v>
      </c>
      <c r="H5069" s="51">
        <v>0.26510625000000004</v>
      </c>
      <c r="I5069" s="51">
        <v>0.19717499999999999</v>
      </c>
      <c r="J5069" s="51">
        <v>0.29455624999999996</v>
      </c>
      <c r="K5069" s="51">
        <v>0.32173125000000002</v>
      </c>
      <c r="L5069" s="51">
        <v>0.24804374999999998</v>
      </c>
      <c r="M5069" s="51"/>
      <c r="N5069" s="51"/>
      <c r="O5069" s="51"/>
      <c r="P5069" s="51"/>
      <c r="Q5069" s="51"/>
      <c r="R5069" s="51"/>
      <c r="S5069" s="51"/>
      <c r="T5069" s="51"/>
      <c r="U5069" s="51"/>
      <c r="V5069" s="51"/>
      <c r="W5069" s="51"/>
      <c r="X5069" s="51"/>
      <c r="Y5069" s="51"/>
      <c r="Z5069" s="51"/>
      <c r="AA5069" s="51"/>
      <c r="AB5069" s="51"/>
      <c r="AC5069" s="51"/>
      <c r="AD5069" s="51"/>
      <c r="AE5069" s="51"/>
      <c r="AF5069" s="51"/>
      <c r="AG5069" s="51"/>
      <c r="AH5069" s="51"/>
      <c r="AI5069" s="51"/>
      <c r="AJ5069" s="51"/>
      <c r="AK5069" s="51"/>
      <c r="AL5069" s="51"/>
      <c r="AM5069" s="51"/>
      <c r="AN5069" s="51"/>
      <c r="AO5069" s="51"/>
      <c r="AP5069" s="51"/>
      <c r="AQ5069" s="51"/>
      <c r="AR5069" s="51"/>
      <c r="AS5069" s="51"/>
      <c r="AT5069" s="51"/>
      <c r="AU5069" s="51"/>
      <c r="AV5069" s="51"/>
      <c r="AW5069" s="51"/>
      <c r="AX5069" s="51"/>
      <c r="AY5069" s="51"/>
      <c r="AZ5069" s="51"/>
      <c r="BA5069" s="51"/>
      <c r="BB5069" s="51"/>
      <c r="BC5069" s="51"/>
      <c r="BD5069" s="51"/>
      <c r="BE5069" s="51"/>
      <c r="BF5069" s="51"/>
      <c r="BG5069" s="51"/>
      <c r="BH5069" s="51"/>
      <c r="BI5069" s="51"/>
      <c r="BJ5069" s="51"/>
      <c r="BK5069" s="51"/>
      <c r="BL5069" s="51"/>
      <c r="BM5069" s="51"/>
      <c r="BN5069" s="51"/>
      <c r="BO5069" s="51"/>
      <c r="BP5069" s="51"/>
      <c r="BQ5069" s="51"/>
      <c r="BR5069" s="51"/>
      <c r="BS5069" s="51"/>
      <c r="BT5069" s="51"/>
      <c r="BU5069" s="51"/>
      <c r="BV5069" s="51"/>
      <c r="BW5069" s="51"/>
      <c r="BX5069" s="51"/>
      <c r="BY5069" s="51"/>
    </row>
    <row r="5070" spans="1:77" x14ac:dyDescent="0.25">
      <c r="A5070" s="49" t="s">
        <v>955</v>
      </c>
      <c r="B5070" s="50">
        <v>42405</v>
      </c>
      <c r="C5070" s="51" t="s">
        <v>956</v>
      </c>
      <c r="D5070" s="51"/>
      <c r="E5070" s="51">
        <v>456.82546874999997</v>
      </c>
      <c r="F5070" s="51">
        <v>0.15826562499999999</v>
      </c>
      <c r="G5070" s="51">
        <v>0.23377499999999998</v>
      </c>
      <c r="H5070" s="51">
        <v>0.26479999999999998</v>
      </c>
      <c r="I5070" s="51">
        <v>0.19743125</v>
      </c>
      <c r="J5070" s="51">
        <v>0.29473125</v>
      </c>
      <c r="K5070" s="51">
        <v>0.32181874999999999</v>
      </c>
      <c r="L5070" s="51">
        <v>0.24795</v>
      </c>
      <c r="M5070" s="51"/>
      <c r="N5070" s="51"/>
      <c r="O5070" s="51"/>
      <c r="P5070" s="51"/>
      <c r="Q5070" s="51"/>
      <c r="R5070" s="51"/>
      <c r="S5070" s="51"/>
      <c r="T5070" s="51"/>
      <c r="U5070" s="51"/>
      <c r="V5070" s="51"/>
      <c r="W5070" s="51"/>
      <c r="X5070" s="51"/>
      <c r="Y5070" s="51"/>
      <c r="Z5070" s="51"/>
      <c r="AA5070" s="51"/>
      <c r="AB5070" s="51"/>
      <c r="AC5070" s="51"/>
      <c r="AD5070" s="51"/>
      <c r="AE5070" s="51"/>
      <c r="AF5070" s="51"/>
      <c r="AG5070" s="51"/>
      <c r="AH5070" s="51"/>
      <c r="AI5070" s="51"/>
      <c r="AJ5070" s="51"/>
      <c r="AK5070" s="51"/>
      <c r="AL5070" s="51"/>
      <c r="AM5070" s="51"/>
      <c r="AN5070" s="51"/>
      <c r="AO5070" s="51"/>
      <c r="AP5070" s="51"/>
      <c r="AQ5070" s="51"/>
      <c r="AR5070" s="51"/>
      <c r="AS5070" s="51"/>
      <c r="AT5070" s="51"/>
      <c r="AU5070" s="51"/>
      <c r="AV5070" s="51"/>
      <c r="AW5070" s="51"/>
      <c r="AX5070" s="51"/>
      <c r="AY5070" s="51"/>
      <c r="AZ5070" s="51"/>
      <c r="BA5070" s="51"/>
      <c r="BB5070" s="51"/>
      <c r="BC5070" s="51"/>
      <c r="BD5070" s="51"/>
      <c r="BE5070" s="51"/>
      <c r="BF5070" s="51"/>
      <c r="BG5070" s="51"/>
      <c r="BH5070" s="51"/>
      <c r="BI5070" s="51"/>
      <c r="BJ5070" s="51"/>
      <c r="BK5070" s="51"/>
      <c r="BL5070" s="51"/>
      <c r="BM5070" s="51"/>
      <c r="BN5070" s="51"/>
      <c r="BO5070" s="51"/>
      <c r="BP5070" s="51"/>
      <c r="BQ5070" s="51"/>
      <c r="BR5070" s="51"/>
      <c r="BS5070" s="51"/>
      <c r="BT5070" s="51"/>
      <c r="BU5070" s="51"/>
      <c r="BV5070" s="51"/>
      <c r="BW5070" s="51"/>
      <c r="BX5070" s="51"/>
      <c r="BY5070" s="51"/>
    </row>
    <row r="5071" spans="1:77" x14ac:dyDescent="0.25">
      <c r="A5071" s="49" t="s">
        <v>955</v>
      </c>
      <c r="B5071" s="50">
        <v>42406</v>
      </c>
      <c r="C5071" s="51" t="s">
        <v>956</v>
      </c>
      <c r="D5071" s="51"/>
      <c r="E5071" s="51">
        <v>456.04734374999998</v>
      </c>
      <c r="F5071" s="51">
        <v>0.156465625</v>
      </c>
      <c r="G5071" s="51">
        <v>0.23173749999999999</v>
      </c>
      <c r="H5071" s="51">
        <v>0.26382500000000003</v>
      </c>
      <c r="I5071" s="51">
        <v>0.19744999999999999</v>
      </c>
      <c r="J5071" s="51">
        <v>0.29498750000000001</v>
      </c>
      <c r="K5071" s="51">
        <v>0.32195000000000001</v>
      </c>
      <c r="L5071" s="51">
        <v>0.24784374999999997</v>
      </c>
      <c r="M5071" s="51"/>
      <c r="N5071" s="51"/>
      <c r="O5071" s="51"/>
      <c r="P5071" s="51"/>
      <c r="Q5071" s="51"/>
      <c r="R5071" s="51"/>
      <c r="S5071" s="51"/>
      <c r="T5071" s="51"/>
      <c r="U5071" s="51"/>
      <c r="V5071" s="51"/>
      <c r="W5071" s="51"/>
      <c r="X5071" s="51"/>
      <c r="Y5071" s="51"/>
      <c r="Z5071" s="51"/>
      <c r="AA5071" s="51"/>
      <c r="AB5071" s="51"/>
      <c r="AC5071" s="51"/>
      <c r="AD5071" s="51"/>
      <c r="AE5071" s="51"/>
      <c r="AF5071" s="51"/>
      <c r="AG5071" s="51"/>
      <c r="AH5071" s="51"/>
      <c r="AI5071" s="51"/>
      <c r="AJ5071" s="51"/>
      <c r="AK5071" s="51"/>
      <c r="AL5071" s="51"/>
      <c r="AM5071" s="51"/>
      <c r="AN5071" s="51"/>
      <c r="AO5071" s="51"/>
      <c r="AP5071" s="51"/>
      <c r="AQ5071" s="51"/>
      <c r="AR5071" s="51"/>
      <c r="AS5071" s="51"/>
      <c r="AT5071" s="51"/>
      <c r="AU5071" s="51"/>
      <c r="AV5071" s="51"/>
      <c r="AW5071" s="51"/>
      <c r="AX5071" s="51"/>
      <c r="AY5071" s="51"/>
      <c r="AZ5071" s="51"/>
      <c r="BA5071" s="51"/>
      <c r="BB5071" s="51"/>
      <c r="BC5071" s="51"/>
      <c r="BD5071" s="51"/>
      <c r="BE5071" s="51"/>
      <c r="BF5071" s="51"/>
      <c r="BG5071" s="51"/>
      <c r="BH5071" s="51"/>
      <c r="BI5071" s="51"/>
      <c r="BJ5071" s="51"/>
      <c r="BK5071" s="51"/>
      <c r="BL5071" s="51"/>
      <c r="BM5071" s="51"/>
      <c r="BN5071" s="51"/>
      <c r="BO5071" s="51"/>
      <c r="BP5071" s="51"/>
      <c r="BQ5071" s="51"/>
      <c r="BR5071" s="51"/>
      <c r="BS5071" s="51"/>
      <c r="BT5071" s="51"/>
      <c r="BU5071" s="51"/>
      <c r="BV5071" s="51"/>
      <c r="BW5071" s="51"/>
      <c r="BX5071" s="51"/>
      <c r="BY5071" s="51"/>
    </row>
    <row r="5072" spans="1:77" x14ac:dyDescent="0.25">
      <c r="A5072" s="49" t="s">
        <v>955</v>
      </c>
      <c r="B5072" s="50">
        <v>42407</v>
      </c>
      <c r="C5072" s="51" t="s">
        <v>956</v>
      </c>
      <c r="D5072" s="51"/>
      <c r="E5072" s="51">
        <v>455.23031250000003</v>
      </c>
      <c r="F5072" s="51">
        <v>0.15507500000000002</v>
      </c>
      <c r="G5072" s="51">
        <v>0.22994375</v>
      </c>
      <c r="H5072" s="51">
        <v>0.26291875000000003</v>
      </c>
      <c r="I5072" s="51">
        <v>0.19723750000000001</v>
      </c>
      <c r="J5072" s="51">
        <v>0.29505625000000002</v>
      </c>
      <c r="K5072" s="51">
        <v>0.32201249999999998</v>
      </c>
      <c r="L5072" s="51">
        <v>0.24770000000000003</v>
      </c>
      <c r="M5072" s="51"/>
      <c r="N5072" s="51"/>
      <c r="O5072" s="51"/>
      <c r="P5072" s="51"/>
      <c r="Q5072" s="51"/>
      <c r="R5072" s="51"/>
      <c r="S5072" s="51"/>
      <c r="T5072" s="51"/>
      <c r="U5072" s="51"/>
      <c r="V5072" s="51"/>
      <c r="W5072" s="51"/>
      <c r="X5072" s="51"/>
      <c r="Y5072" s="51"/>
      <c r="Z5072" s="51"/>
      <c r="AA5072" s="51"/>
      <c r="AB5072" s="51"/>
      <c r="AC5072" s="51"/>
      <c r="AD5072" s="51"/>
      <c r="AE5072" s="51"/>
      <c r="AF5072" s="51"/>
      <c r="AG5072" s="51"/>
      <c r="AH5072" s="51"/>
      <c r="AI5072" s="51"/>
      <c r="AJ5072" s="51"/>
      <c r="AK5072" s="51"/>
      <c r="AL5072" s="51"/>
      <c r="AM5072" s="51"/>
      <c r="AN5072" s="51"/>
      <c r="AO5072" s="51"/>
      <c r="AP5072" s="51"/>
      <c r="AQ5072" s="51"/>
      <c r="AR5072" s="51"/>
      <c r="AS5072" s="51"/>
      <c r="AT5072" s="51"/>
      <c r="AU5072" s="51"/>
      <c r="AV5072" s="51"/>
      <c r="AW5072" s="51"/>
      <c r="AX5072" s="51"/>
      <c r="AY5072" s="51"/>
      <c r="AZ5072" s="51"/>
      <c r="BA5072" s="51"/>
      <c r="BB5072" s="51"/>
      <c r="BC5072" s="51"/>
      <c r="BD5072" s="51"/>
      <c r="BE5072" s="51"/>
      <c r="BF5072" s="51"/>
      <c r="BG5072" s="51"/>
      <c r="BH5072" s="51"/>
      <c r="BI5072" s="51"/>
      <c r="BJ5072" s="51"/>
      <c r="BK5072" s="51"/>
      <c r="BL5072" s="51"/>
      <c r="BM5072" s="51"/>
      <c r="BN5072" s="51"/>
      <c r="BO5072" s="51"/>
      <c r="BP5072" s="51"/>
      <c r="BQ5072" s="51"/>
      <c r="BR5072" s="51"/>
      <c r="BS5072" s="51"/>
      <c r="BT5072" s="51"/>
      <c r="BU5072" s="51"/>
      <c r="BV5072" s="51"/>
      <c r="BW5072" s="51"/>
      <c r="BX5072" s="51"/>
      <c r="BY5072" s="51"/>
    </row>
    <row r="5073" spans="1:77" x14ac:dyDescent="0.25">
      <c r="A5073" s="49" t="s">
        <v>955</v>
      </c>
      <c r="B5073" s="50">
        <v>42408</v>
      </c>
      <c r="C5073" s="51" t="s">
        <v>956</v>
      </c>
      <c r="D5073" s="51"/>
      <c r="E5073" s="51">
        <v>454.50609374999993</v>
      </c>
      <c r="F5073" s="51">
        <v>0.15413437499999999</v>
      </c>
      <c r="G5073" s="51">
        <v>0.22863125000000001</v>
      </c>
      <c r="H5073" s="51">
        <v>0.26190624999999995</v>
      </c>
      <c r="I5073" s="51">
        <v>0.19708124999999999</v>
      </c>
      <c r="J5073" s="51">
        <v>0.29503125000000002</v>
      </c>
      <c r="K5073" s="51">
        <v>0.32199374999999997</v>
      </c>
      <c r="L5073" s="51">
        <v>0.24762500000000001</v>
      </c>
      <c r="M5073" s="51"/>
      <c r="N5073" s="51"/>
      <c r="O5073" s="51"/>
      <c r="P5073" s="51"/>
      <c r="Q5073" s="51"/>
      <c r="R5073" s="51"/>
      <c r="S5073" s="51"/>
      <c r="T5073" s="51"/>
      <c r="U5073" s="51"/>
      <c r="V5073" s="51"/>
      <c r="W5073" s="51"/>
      <c r="X5073" s="51"/>
      <c r="Y5073" s="51"/>
      <c r="Z5073" s="51"/>
      <c r="AA5073" s="51"/>
      <c r="AB5073" s="51"/>
      <c r="AC5073" s="51"/>
      <c r="AD5073" s="51"/>
      <c r="AE5073" s="51"/>
      <c r="AF5073" s="51"/>
      <c r="AG5073" s="51"/>
      <c r="AH5073" s="51"/>
      <c r="AI5073" s="51"/>
      <c r="AJ5073" s="51"/>
      <c r="AK5073" s="51"/>
      <c r="AL5073" s="51"/>
      <c r="AM5073" s="51"/>
      <c r="AN5073" s="51"/>
      <c r="AO5073" s="51"/>
      <c r="AP5073" s="51"/>
      <c r="AQ5073" s="51"/>
      <c r="AR5073" s="51"/>
      <c r="AS5073" s="51"/>
      <c r="AT5073" s="51"/>
      <c r="AU5073" s="51"/>
      <c r="AV5073" s="51"/>
      <c r="AW5073" s="51"/>
      <c r="AX5073" s="51"/>
      <c r="AY5073" s="51"/>
      <c r="AZ5073" s="51"/>
      <c r="BA5073" s="51"/>
      <c r="BB5073" s="51"/>
      <c r="BC5073" s="51"/>
      <c r="BD5073" s="51"/>
      <c r="BE5073" s="51"/>
      <c r="BF5073" s="51"/>
      <c r="BG5073" s="51"/>
      <c r="BH5073" s="51"/>
      <c r="BI5073" s="51"/>
      <c r="BJ5073" s="51"/>
      <c r="BK5073" s="51"/>
      <c r="BL5073" s="51"/>
      <c r="BM5073" s="51"/>
      <c r="BN5073" s="51"/>
      <c r="BO5073" s="51"/>
      <c r="BP5073" s="51"/>
      <c r="BQ5073" s="51"/>
      <c r="BR5073" s="51"/>
      <c r="BS5073" s="51"/>
      <c r="BT5073" s="51"/>
      <c r="BU5073" s="51"/>
      <c r="BV5073" s="51"/>
      <c r="BW5073" s="51"/>
      <c r="BX5073" s="51"/>
      <c r="BY5073" s="51"/>
    </row>
    <row r="5074" spans="1:77" x14ac:dyDescent="0.25">
      <c r="A5074" s="49" t="s">
        <v>955</v>
      </c>
      <c r="B5074" s="50">
        <v>42409</v>
      </c>
      <c r="C5074" s="51" t="s">
        <v>956</v>
      </c>
      <c r="D5074" s="51"/>
      <c r="E5074" s="51">
        <v>453.69468749999999</v>
      </c>
      <c r="F5074" s="51">
        <v>0.15236250000000001</v>
      </c>
      <c r="G5074" s="51">
        <v>0.22709375000000001</v>
      </c>
      <c r="H5074" s="51">
        <v>0.26111249999999997</v>
      </c>
      <c r="I5074" s="51">
        <v>0.19690000000000002</v>
      </c>
      <c r="J5074" s="51">
        <v>0.29504374999999999</v>
      </c>
      <c r="K5074" s="51">
        <v>0.32198749999999998</v>
      </c>
      <c r="L5074" s="51">
        <v>0.24754375000000001</v>
      </c>
      <c r="M5074" s="51"/>
      <c r="N5074" s="51"/>
      <c r="O5074" s="51"/>
      <c r="P5074" s="51"/>
      <c r="Q5074" s="51"/>
      <c r="R5074" s="51"/>
      <c r="S5074" s="51"/>
      <c r="T5074" s="51"/>
      <c r="U5074" s="51"/>
      <c r="V5074" s="51"/>
      <c r="W5074" s="51"/>
      <c r="X5074" s="51"/>
      <c r="Y5074" s="51"/>
      <c r="Z5074" s="51"/>
      <c r="AA5074" s="51"/>
      <c r="AB5074" s="51"/>
      <c r="AC5074" s="51">
        <v>0.44366779551830782</v>
      </c>
      <c r="AD5074" s="51">
        <v>3.2715471493997804E-2</v>
      </c>
      <c r="AE5074" s="51"/>
      <c r="AF5074" s="51"/>
      <c r="AG5074" s="51"/>
      <c r="AH5074" s="51"/>
      <c r="AI5074" s="51"/>
      <c r="AJ5074" s="51"/>
      <c r="AK5074" s="51"/>
      <c r="AL5074" s="51"/>
      <c r="AM5074" s="51"/>
      <c r="AN5074" s="51"/>
      <c r="AO5074" s="51"/>
      <c r="AP5074" s="51"/>
      <c r="AQ5074" s="51"/>
      <c r="AR5074" s="51"/>
      <c r="AS5074" s="51"/>
      <c r="AT5074" s="51"/>
      <c r="AU5074" s="51"/>
      <c r="AV5074" s="51"/>
      <c r="AW5074" s="51"/>
      <c r="AX5074" s="51"/>
      <c r="AY5074" s="51"/>
      <c r="AZ5074" s="51"/>
      <c r="BA5074" s="51"/>
      <c r="BB5074" s="51"/>
      <c r="BC5074" s="51"/>
      <c r="BD5074" s="51"/>
      <c r="BE5074" s="51"/>
      <c r="BF5074" s="51"/>
      <c r="BG5074" s="51"/>
      <c r="BH5074" s="51"/>
      <c r="BI5074" s="51"/>
      <c r="BJ5074" s="51"/>
      <c r="BK5074" s="51"/>
      <c r="BL5074" s="51"/>
      <c r="BM5074" s="51"/>
      <c r="BN5074" s="51"/>
      <c r="BO5074" s="51"/>
      <c r="BP5074" s="51"/>
      <c r="BQ5074" s="51"/>
      <c r="BR5074" s="51"/>
      <c r="BS5074" s="51"/>
      <c r="BT5074" s="51"/>
      <c r="BU5074" s="51"/>
      <c r="BV5074" s="51"/>
      <c r="BW5074" s="51"/>
      <c r="BX5074" s="51"/>
      <c r="BY5074" s="51"/>
    </row>
    <row r="5075" spans="1:77" x14ac:dyDescent="0.25">
      <c r="A5075" s="49" t="s">
        <v>955</v>
      </c>
      <c r="B5075" s="50">
        <v>42410</v>
      </c>
      <c r="C5075" s="51" t="s">
        <v>956</v>
      </c>
      <c r="D5075" s="51"/>
      <c r="E5075" s="51">
        <v>452.78203125000005</v>
      </c>
      <c r="F5075" s="51">
        <v>0.15095312500000002</v>
      </c>
      <c r="G5075" s="51">
        <v>0.22560625000000001</v>
      </c>
      <c r="H5075" s="51">
        <v>0.26006249999999997</v>
      </c>
      <c r="I5075" s="51">
        <v>0.19664374999999998</v>
      </c>
      <c r="J5075" s="51">
        <v>0.29495000000000005</v>
      </c>
      <c r="K5075" s="51">
        <v>0.32191249999999999</v>
      </c>
      <c r="L5075" s="51">
        <v>0.24742500000000001</v>
      </c>
      <c r="M5075" s="51"/>
      <c r="N5075" s="51"/>
      <c r="O5075" s="51"/>
      <c r="P5075" s="51"/>
      <c r="Q5075" s="51"/>
      <c r="R5075" s="51"/>
      <c r="S5075" s="51"/>
      <c r="T5075" s="51"/>
      <c r="U5075" s="51"/>
      <c r="V5075" s="51"/>
      <c r="W5075" s="51"/>
      <c r="X5075" s="51"/>
      <c r="Y5075" s="51"/>
      <c r="Z5075" s="51"/>
      <c r="AA5075" s="51"/>
      <c r="AB5075" s="51"/>
      <c r="AC5075" s="51"/>
      <c r="AD5075" s="51"/>
      <c r="AE5075" s="51"/>
      <c r="AF5075" s="51"/>
      <c r="AG5075" s="51"/>
      <c r="AH5075" s="51"/>
      <c r="AI5075" s="51"/>
      <c r="AJ5075" s="51"/>
      <c r="AK5075" s="51"/>
      <c r="AL5075" s="51"/>
      <c r="AM5075" s="51"/>
      <c r="AN5075" s="51"/>
      <c r="AO5075" s="51"/>
      <c r="AP5075" s="51"/>
      <c r="AQ5075" s="51"/>
      <c r="AR5075" s="51"/>
      <c r="AS5075" s="51"/>
      <c r="AT5075" s="51"/>
      <c r="AU5075" s="51"/>
      <c r="AV5075" s="51"/>
      <c r="AW5075" s="51"/>
      <c r="AX5075" s="51"/>
      <c r="AY5075" s="51"/>
      <c r="AZ5075" s="51"/>
      <c r="BA5075" s="51"/>
      <c r="BB5075" s="51"/>
      <c r="BC5075" s="51"/>
      <c r="BD5075" s="51"/>
      <c r="BE5075" s="51"/>
      <c r="BF5075" s="51"/>
      <c r="BG5075" s="51"/>
      <c r="BH5075" s="51"/>
      <c r="BI5075" s="51"/>
      <c r="BJ5075" s="51"/>
      <c r="BK5075" s="51"/>
      <c r="BL5075" s="51"/>
      <c r="BM5075" s="51"/>
      <c r="BN5075" s="51"/>
      <c r="BO5075" s="51"/>
      <c r="BP5075" s="51"/>
      <c r="BQ5075" s="51"/>
      <c r="BR5075" s="51"/>
      <c r="BS5075" s="51"/>
      <c r="BT5075" s="51"/>
      <c r="BU5075" s="51"/>
      <c r="BV5075" s="51"/>
      <c r="BW5075" s="51"/>
      <c r="BX5075" s="51"/>
      <c r="BY5075" s="51"/>
    </row>
    <row r="5076" spans="1:77" x14ac:dyDescent="0.25">
      <c r="A5076" s="49" t="s">
        <v>955</v>
      </c>
      <c r="B5076" s="50">
        <v>42411</v>
      </c>
      <c r="C5076" s="51" t="s">
        <v>956</v>
      </c>
      <c r="D5076" s="51"/>
      <c r="E5076" s="51">
        <v>452.16234374999999</v>
      </c>
      <c r="F5076" s="51">
        <v>0.149928125</v>
      </c>
      <c r="G5076" s="51">
        <v>0.22435000000000002</v>
      </c>
      <c r="H5076" s="51">
        <v>0.25937500000000002</v>
      </c>
      <c r="I5076" s="51">
        <v>0.19646249999999998</v>
      </c>
      <c r="J5076" s="51">
        <v>0.29500625000000003</v>
      </c>
      <c r="K5076" s="51">
        <v>0.32192499999999996</v>
      </c>
      <c r="L5076" s="51">
        <v>0.24729999999999999</v>
      </c>
      <c r="M5076" s="51"/>
      <c r="N5076" s="51"/>
      <c r="O5076" s="51"/>
      <c r="P5076" s="51"/>
      <c r="Q5076" s="51"/>
      <c r="R5076" s="51"/>
      <c r="S5076" s="51"/>
      <c r="T5076" s="51"/>
      <c r="U5076" s="51"/>
      <c r="V5076" s="51"/>
      <c r="W5076" s="51"/>
      <c r="X5076" s="51"/>
      <c r="Y5076" s="51"/>
      <c r="Z5076" s="51"/>
      <c r="AA5076" s="51"/>
      <c r="AB5076" s="51"/>
      <c r="AC5076" s="51"/>
      <c r="AD5076" s="51"/>
      <c r="AE5076" s="51"/>
      <c r="AF5076" s="51"/>
      <c r="AG5076" s="51"/>
      <c r="AH5076" s="51"/>
      <c r="AI5076" s="51"/>
      <c r="AJ5076" s="51"/>
      <c r="AK5076" s="51"/>
      <c r="AL5076" s="51"/>
      <c r="AM5076" s="51"/>
      <c r="AN5076" s="51"/>
      <c r="AO5076" s="51"/>
      <c r="AP5076" s="51"/>
      <c r="AQ5076" s="51"/>
      <c r="AR5076" s="51"/>
      <c r="AS5076" s="51"/>
      <c r="AT5076" s="51"/>
      <c r="AU5076" s="51"/>
      <c r="AV5076" s="51"/>
      <c r="AW5076" s="51"/>
      <c r="AX5076" s="51"/>
      <c r="AY5076" s="51"/>
      <c r="AZ5076" s="51"/>
      <c r="BA5076" s="51"/>
      <c r="BB5076" s="51"/>
      <c r="BC5076" s="51"/>
      <c r="BD5076" s="51"/>
      <c r="BE5076" s="51"/>
      <c r="BF5076" s="51"/>
      <c r="BG5076" s="51"/>
      <c r="BH5076" s="51"/>
      <c r="BI5076" s="51"/>
      <c r="BJ5076" s="51"/>
      <c r="BK5076" s="51"/>
      <c r="BL5076" s="51"/>
      <c r="BM5076" s="51"/>
      <c r="BN5076" s="51"/>
      <c r="BO5076" s="51"/>
      <c r="BP5076" s="51"/>
      <c r="BQ5076" s="51"/>
      <c r="BR5076" s="51"/>
      <c r="BS5076" s="51"/>
      <c r="BT5076" s="51"/>
      <c r="BU5076" s="51"/>
      <c r="BV5076" s="51"/>
      <c r="BW5076" s="51"/>
      <c r="BX5076" s="51"/>
      <c r="BY5076" s="51"/>
    </row>
    <row r="5077" spans="1:77" x14ac:dyDescent="0.25">
      <c r="A5077" s="49" t="s">
        <v>955</v>
      </c>
      <c r="B5077" s="50">
        <v>42412</v>
      </c>
      <c r="C5077" s="51" t="s">
        <v>956</v>
      </c>
      <c r="D5077" s="51"/>
      <c r="E5077" s="51">
        <v>451.53984375000005</v>
      </c>
      <c r="F5077" s="51">
        <v>0.14831562500000001</v>
      </c>
      <c r="G5077" s="51">
        <v>0.2233</v>
      </c>
      <c r="H5077" s="51">
        <v>0.25894375000000003</v>
      </c>
      <c r="I5077" s="51">
        <v>0.19623750000000001</v>
      </c>
      <c r="J5077" s="51">
        <v>0.29502500000000004</v>
      </c>
      <c r="K5077" s="51">
        <v>0.32189999999999996</v>
      </c>
      <c r="L5077" s="51">
        <v>0.24721874999999999</v>
      </c>
      <c r="M5077" s="51"/>
      <c r="N5077" s="51"/>
      <c r="O5077" s="51"/>
      <c r="P5077" s="51"/>
      <c r="Q5077" s="51"/>
      <c r="R5077" s="51"/>
      <c r="S5077" s="51"/>
      <c r="T5077" s="51"/>
      <c r="U5077" s="51"/>
      <c r="V5077" s="51"/>
      <c r="W5077" s="51"/>
      <c r="X5077" s="51"/>
      <c r="Y5077" s="51"/>
      <c r="Z5077" s="51"/>
      <c r="AA5077" s="51"/>
      <c r="AB5077" s="51">
        <v>8.6999999999999993</v>
      </c>
      <c r="AC5077" s="51"/>
      <c r="AD5077" s="51"/>
      <c r="AE5077" s="51"/>
      <c r="AF5077" s="51"/>
      <c r="AG5077" s="51"/>
      <c r="AH5077" s="51">
        <v>8.4499999999999993</v>
      </c>
      <c r="AI5077" s="51">
        <v>8.6999999999999993</v>
      </c>
      <c r="AJ5077" s="51"/>
      <c r="AK5077" s="51"/>
      <c r="AL5077" s="51"/>
      <c r="AM5077" s="51"/>
      <c r="AN5077" s="51"/>
      <c r="AO5077" s="51"/>
      <c r="AP5077" s="51"/>
      <c r="AQ5077" s="51"/>
      <c r="AR5077" s="51"/>
      <c r="AS5077" s="51"/>
      <c r="AT5077" s="51"/>
      <c r="AU5077" s="51"/>
      <c r="AV5077" s="51"/>
      <c r="AW5077" s="51"/>
      <c r="AX5077" s="51"/>
      <c r="AY5077" s="51"/>
      <c r="AZ5077" s="51"/>
      <c r="BA5077" s="51"/>
      <c r="BB5077" s="51"/>
      <c r="BC5077" s="51"/>
      <c r="BD5077" s="51"/>
      <c r="BE5077" s="51"/>
      <c r="BF5077" s="51"/>
      <c r="BG5077" s="51"/>
      <c r="BH5077" s="51"/>
      <c r="BI5077" s="51"/>
      <c r="BJ5077" s="51"/>
      <c r="BK5077" s="51"/>
      <c r="BL5077" s="51"/>
      <c r="BM5077" s="51"/>
      <c r="BN5077" s="51"/>
      <c r="BO5077" s="51"/>
      <c r="BP5077" s="51"/>
      <c r="BQ5077" s="51"/>
      <c r="BR5077" s="51"/>
      <c r="BS5077" s="51"/>
      <c r="BT5077" s="51"/>
      <c r="BU5077" s="51"/>
      <c r="BV5077" s="51"/>
      <c r="BW5077" s="51"/>
      <c r="BX5077" s="51"/>
      <c r="BY5077" s="51"/>
    </row>
    <row r="5078" spans="1:77" x14ac:dyDescent="0.25">
      <c r="A5078" s="49" t="s">
        <v>955</v>
      </c>
      <c r="B5078" s="50">
        <v>42413</v>
      </c>
      <c r="C5078" s="51" t="s">
        <v>956</v>
      </c>
      <c r="D5078" s="51"/>
      <c r="E5078" s="51">
        <v>450.89437499999997</v>
      </c>
      <c r="F5078" s="51">
        <v>0.14624999999999999</v>
      </c>
      <c r="G5078" s="51">
        <v>0.22175</v>
      </c>
      <c r="H5078" s="51">
        <v>0.25854374999999996</v>
      </c>
      <c r="I5078" s="51">
        <v>0.19635</v>
      </c>
      <c r="J5078" s="51">
        <v>0.29497499999999999</v>
      </c>
      <c r="K5078" s="51">
        <v>0.32190000000000002</v>
      </c>
      <c r="L5078" s="51">
        <v>0.2472125</v>
      </c>
      <c r="M5078" s="51"/>
      <c r="N5078" s="51"/>
      <c r="O5078" s="51"/>
      <c r="P5078" s="51"/>
      <c r="Q5078" s="51">
        <v>7.8088332000000005</v>
      </c>
      <c r="R5078" s="51">
        <v>610.90724999999998</v>
      </c>
      <c r="S5078" s="51">
        <v>468.70024999999998</v>
      </c>
      <c r="T5078" s="51"/>
      <c r="U5078" s="51"/>
      <c r="V5078" s="51">
        <v>1.7867441649483985E-2</v>
      </c>
      <c r="W5078" s="51">
        <v>4.7549999999999995E-2</v>
      </c>
      <c r="X5078" s="51">
        <v>6.696212375</v>
      </c>
      <c r="Y5078" s="51">
        <v>7410.2885909312045</v>
      </c>
      <c r="Z5078" s="51"/>
      <c r="AA5078" s="51">
        <v>374.77175</v>
      </c>
      <c r="AB5078" s="51"/>
      <c r="AC5078" s="51"/>
      <c r="AD5078" s="51"/>
      <c r="AE5078" s="51"/>
      <c r="AF5078" s="51"/>
      <c r="AG5078" s="51">
        <v>27.835750000000001</v>
      </c>
      <c r="AH5078" s="51"/>
      <c r="AI5078" s="51"/>
      <c r="AJ5078" s="51"/>
      <c r="AK5078" s="51"/>
      <c r="AL5078" s="51"/>
      <c r="AM5078" s="51"/>
      <c r="AN5078" s="51"/>
      <c r="AO5078" s="51"/>
      <c r="AP5078" s="51"/>
      <c r="AQ5078" s="51" t="s">
        <v>925</v>
      </c>
      <c r="AR5078" s="51"/>
      <c r="AS5078" s="51"/>
      <c r="AT5078" s="51"/>
      <c r="AU5078" s="51"/>
      <c r="AV5078" s="51"/>
      <c r="AW5078" s="51"/>
      <c r="AX5078" s="51"/>
      <c r="AY5078" s="51">
        <v>93.928500000000014</v>
      </c>
      <c r="AZ5078" s="51"/>
      <c r="BA5078" s="51"/>
      <c r="BB5078" s="51"/>
      <c r="BC5078" s="51"/>
      <c r="BD5078" s="51">
        <v>114.37125</v>
      </c>
      <c r="BE5078" s="51">
        <v>277.08989384933602</v>
      </c>
      <c r="BF5078" s="51"/>
      <c r="BG5078" s="51"/>
      <c r="BH5078" s="51"/>
      <c r="BI5078" s="51"/>
      <c r="BJ5078" s="51"/>
      <c r="BK5078" s="51"/>
      <c r="BL5078" s="51"/>
      <c r="BM5078" s="51"/>
      <c r="BN5078" s="51"/>
      <c r="BO5078" s="51"/>
      <c r="BP5078" s="51"/>
      <c r="BQ5078" s="51"/>
      <c r="BR5078" s="51"/>
      <c r="BS5078" s="51"/>
      <c r="BT5078" s="51"/>
      <c r="BU5078" s="51"/>
      <c r="BV5078" s="51"/>
      <c r="BW5078" s="51"/>
      <c r="BX5078" s="51"/>
      <c r="BY5078" s="51"/>
    </row>
    <row r="5079" spans="1:77" x14ac:dyDescent="0.25">
      <c r="A5079" s="49" t="s">
        <v>955</v>
      </c>
      <c r="B5079" s="50">
        <v>42414</v>
      </c>
      <c r="C5079" s="51" t="s">
        <v>956</v>
      </c>
      <c r="D5079" s="51"/>
      <c r="E5079" s="51">
        <v>450.10359375000002</v>
      </c>
      <c r="F5079" s="51">
        <v>0.14525312500000001</v>
      </c>
      <c r="G5079" s="51">
        <v>0.22043750000000001</v>
      </c>
      <c r="H5079" s="51">
        <v>0.25748124999999999</v>
      </c>
      <c r="I5079" s="51">
        <v>0.19610625000000001</v>
      </c>
      <c r="J5079" s="51">
        <v>0.29509375000000004</v>
      </c>
      <c r="K5079" s="51">
        <v>0.32187499999999997</v>
      </c>
      <c r="L5079" s="51">
        <v>0.24694375000000002</v>
      </c>
      <c r="M5079" s="51"/>
      <c r="N5079" s="51"/>
      <c r="O5079" s="51"/>
      <c r="P5079" s="51"/>
      <c r="Q5079" s="51"/>
      <c r="R5079" s="51"/>
      <c r="S5079" s="51"/>
      <c r="T5079" s="51"/>
      <c r="U5079" s="51"/>
      <c r="V5079" s="51"/>
      <c r="W5079" s="51"/>
      <c r="X5079" s="51"/>
      <c r="Y5079" s="51"/>
      <c r="Z5079" s="51"/>
      <c r="AA5079" s="51"/>
      <c r="AB5079" s="51"/>
      <c r="AC5079" s="51"/>
      <c r="AD5079" s="51"/>
      <c r="AE5079" s="51"/>
      <c r="AF5079" s="51"/>
      <c r="AG5079" s="51"/>
      <c r="AH5079" s="51"/>
      <c r="AI5079" s="51"/>
      <c r="AJ5079" s="51"/>
      <c r="AK5079" s="51"/>
      <c r="AL5079" s="51"/>
      <c r="AM5079" s="51"/>
      <c r="AN5079" s="51"/>
      <c r="AO5079" s="51"/>
      <c r="AP5079" s="51"/>
      <c r="AQ5079" s="51"/>
      <c r="AR5079" s="51"/>
      <c r="AS5079" s="51"/>
      <c r="AT5079" s="51"/>
      <c r="AU5079" s="51"/>
      <c r="AV5079" s="51"/>
      <c r="AW5079" s="51"/>
      <c r="AX5079" s="51"/>
      <c r="AY5079" s="51"/>
      <c r="AZ5079" s="51"/>
      <c r="BA5079" s="51"/>
      <c r="BB5079" s="51"/>
      <c r="BC5079" s="51"/>
      <c r="BD5079" s="51"/>
      <c r="BE5079" s="51"/>
      <c r="BF5079" s="51"/>
      <c r="BG5079" s="51"/>
      <c r="BH5079" s="51"/>
      <c r="BI5079" s="51"/>
      <c r="BJ5079" s="51"/>
      <c r="BK5079" s="51"/>
      <c r="BL5079" s="51"/>
      <c r="BM5079" s="51"/>
      <c r="BN5079" s="51"/>
      <c r="BO5079" s="51"/>
      <c r="BP5079" s="51"/>
      <c r="BQ5079" s="51"/>
      <c r="BR5079" s="51"/>
      <c r="BS5079" s="51"/>
      <c r="BT5079" s="51"/>
      <c r="BU5079" s="51"/>
      <c r="BV5079" s="51"/>
      <c r="BW5079" s="51"/>
      <c r="BX5079" s="51"/>
      <c r="BY5079" s="51"/>
    </row>
    <row r="5080" spans="1:77" x14ac:dyDescent="0.25">
      <c r="A5080" s="49" t="s">
        <v>955</v>
      </c>
      <c r="B5080" s="50">
        <v>42415</v>
      </c>
      <c r="C5080" s="51" t="s">
        <v>956</v>
      </c>
      <c r="D5080" s="51"/>
      <c r="E5080" s="51">
        <v>449.26828125000003</v>
      </c>
      <c r="F5080" s="51">
        <v>0.14327812500000001</v>
      </c>
      <c r="G5080" s="51">
        <v>0.21918124999999999</v>
      </c>
      <c r="H5080" s="51">
        <v>0.25673125000000002</v>
      </c>
      <c r="I5080" s="51">
        <v>0.19589374999999998</v>
      </c>
      <c r="J5080" s="51">
        <v>0.29499999999999998</v>
      </c>
      <c r="K5080" s="51">
        <v>0.3218375</v>
      </c>
      <c r="L5080" s="51">
        <v>0.24686875000000003</v>
      </c>
      <c r="M5080" s="51"/>
      <c r="N5080" s="51"/>
      <c r="O5080" s="51"/>
      <c r="P5080" s="51"/>
      <c r="Q5080" s="51"/>
      <c r="R5080" s="51"/>
      <c r="S5080" s="51"/>
      <c r="T5080" s="51"/>
      <c r="U5080" s="51"/>
      <c r="V5080" s="51"/>
      <c r="W5080" s="51"/>
      <c r="X5080" s="51"/>
      <c r="Y5080" s="51"/>
      <c r="Z5080" s="51"/>
      <c r="AA5080" s="51"/>
      <c r="AB5080" s="51"/>
      <c r="AC5080" s="51"/>
      <c r="AD5080" s="51"/>
      <c r="AE5080" s="51"/>
      <c r="AF5080" s="51"/>
      <c r="AG5080" s="51"/>
      <c r="AH5080" s="51"/>
      <c r="AI5080" s="51"/>
      <c r="AJ5080" s="51"/>
      <c r="AK5080" s="51"/>
      <c r="AL5080" s="51"/>
      <c r="AM5080" s="51"/>
      <c r="AN5080" s="51"/>
      <c r="AO5080" s="51"/>
      <c r="AP5080" s="51"/>
      <c r="AQ5080" s="51"/>
      <c r="AR5080" s="51"/>
      <c r="AS5080" s="51"/>
      <c r="AT5080" s="51"/>
      <c r="AU5080" s="51"/>
      <c r="AV5080" s="51"/>
      <c r="AW5080" s="51"/>
      <c r="AX5080" s="51"/>
      <c r="AY5080" s="51"/>
      <c r="AZ5080" s="51"/>
      <c r="BA5080" s="51"/>
      <c r="BB5080" s="51"/>
      <c r="BC5080" s="51"/>
      <c r="BD5080" s="51"/>
      <c r="BE5080" s="51"/>
      <c r="BF5080" s="51"/>
      <c r="BG5080" s="51"/>
      <c r="BH5080" s="51"/>
      <c r="BI5080" s="51"/>
      <c r="BJ5080" s="51"/>
      <c r="BK5080" s="51"/>
      <c r="BL5080" s="51"/>
      <c r="BM5080" s="51"/>
      <c r="BN5080" s="51"/>
      <c r="BO5080" s="51"/>
      <c r="BP5080" s="51"/>
      <c r="BQ5080" s="51"/>
      <c r="BR5080" s="51"/>
      <c r="BS5080" s="51"/>
      <c r="BT5080" s="51"/>
      <c r="BU5080" s="51"/>
      <c r="BV5080" s="51"/>
      <c r="BW5080" s="51"/>
      <c r="BX5080" s="51"/>
      <c r="BY5080" s="51"/>
    </row>
    <row r="5081" spans="1:77" x14ac:dyDescent="0.25">
      <c r="A5081" s="49" t="s">
        <v>955</v>
      </c>
      <c r="B5081" s="50">
        <v>42416</v>
      </c>
      <c r="C5081" s="51" t="s">
        <v>956</v>
      </c>
      <c r="D5081" s="51"/>
      <c r="E5081" s="51"/>
      <c r="F5081" s="51"/>
      <c r="G5081" s="51"/>
      <c r="H5081" s="51"/>
      <c r="I5081" s="51"/>
      <c r="J5081" s="51"/>
      <c r="K5081" s="51"/>
      <c r="L5081" s="51"/>
      <c r="M5081" s="51"/>
      <c r="N5081" s="51"/>
      <c r="O5081" s="51"/>
      <c r="P5081" s="51"/>
      <c r="Q5081" s="51"/>
      <c r="R5081" s="51"/>
      <c r="S5081" s="51"/>
      <c r="T5081" s="51"/>
      <c r="U5081" s="51"/>
      <c r="V5081" s="51"/>
      <c r="W5081" s="51"/>
      <c r="X5081" s="51"/>
      <c r="Y5081" s="51"/>
      <c r="Z5081" s="51"/>
      <c r="AA5081" s="51"/>
      <c r="AB5081" s="51">
        <v>8.6999999999999993</v>
      </c>
      <c r="AC5081" s="51"/>
      <c r="AD5081" s="51"/>
      <c r="AE5081" s="51"/>
      <c r="AF5081" s="51"/>
      <c r="AG5081" s="51"/>
      <c r="AH5081" s="51">
        <v>8.6999999999999993</v>
      </c>
      <c r="AI5081" s="51">
        <v>8.6999999999999993</v>
      </c>
      <c r="AJ5081" s="51"/>
      <c r="AK5081" s="51"/>
      <c r="AL5081" s="51"/>
      <c r="AM5081" s="51"/>
      <c r="AN5081" s="51"/>
      <c r="AO5081" s="51"/>
      <c r="AP5081" s="51"/>
      <c r="AQ5081" s="51"/>
      <c r="AR5081" s="51"/>
      <c r="AS5081" s="51"/>
      <c r="AT5081" s="51"/>
      <c r="AU5081" s="51"/>
      <c r="AV5081" s="51"/>
      <c r="AW5081" s="51"/>
      <c r="AX5081" s="51"/>
      <c r="AY5081" s="51"/>
      <c r="AZ5081" s="51"/>
      <c r="BA5081" s="51"/>
      <c r="BB5081" s="51"/>
      <c r="BC5081" s="51"/>
      <c r="BD5081" s="51"/>
      <c r="BE5081" s="51"/>
      <c r="BF5081" s="51"/>
      <c r="BG5081" s="51"/>
      <c r="BH5081" s="51"/>
      <c r="BI5081" s="51"/>
      <c r="BJ5081" s="51"/>
      <c r="BK5081" s="51"/>
      <c r="BL5081" s="51"/>
      <c r="BM5081" s="51"/>
      <c r="BN5081" s="51"/>
      <c r="BO5081" s="51"/>
      <c r="BP5081" s="51"/>
      <c r="BQ5081" s="51"/>
      <c r="BR5081" s="51"/>
      <c r="BS5081" s="51"/>
      <c r="BT5081" s="51"/>
      <c r="BU5081" s="51"/>
      <c r="BV5081" s="51"/>
      <c r="BW5081" s="51"/>
      <c r="BX5081" s="51"/>
      <c r="BY5081" s="51"/>
    </row>
    <row r="5082" spans="1:77" x14ac:dyDescent="0.25">
      <c r="A5082" s="49" t="s">
        <v>960</v>
      </c>
      <c r="B5082" s="50">
        <v>42284</v>
      </c>
      <c r="C5082" s="51" t="s">
        <v>956</v>
      </c>
      <c r="D5082" s="51"/>
      <c r="E5082" s="51"/>
      <c r="F5082" s="51"/>
      <c r="G5082" s="51"/>
      <c r="H5082" s="51"/>
      <c r="I5082" s="51"/>
      <c r="J5082" s="51"/>
      <c r="K5082" s="51"/>
      <c r="L5082" s="51"/>
      <c r="M5082" s="51"/>
      <c r="N5082" s="51"/>
      <c r="O5082" s="51"/>
      <c r="P5082" s="51"/>
      <c r="Q5082" s="51"/>
      <c r="R5082" s="51"/>
      <c r="S5082" s="51"/>
      <c r="T5082" s="51"/>
      <c r="U5082" s="51"/>
      <c r="V5082" s="51"/>
      <c r="W5082" s="51"/>
      <c r="X5082" s="51"/>
      <c r="Y5082" s="51"/>
      <c r="Z5082" s="51"/>
      <c r="AA5082" s="51"/>
      <c r="AB5082" s="51">
        <v>2</v>
      </c>
      <c r="AC5082" s="51"/>
      <c r="AD5082" s="51"/>
      <c r="AE5082" s="51"/>
      <c r="AF5082" s="51"/>
      <c r="AG5082" s="51"/>
      <c r="AH5082" s="51">
        <v>0</v>
      </c>
      <c r="AI5082" s="51">
        <v>1</v>
      </c>
      <c r="AJ5082" s="51"/>
      <c r="AK5082" s="51"/>
      <c r="AL5082" s="51"/>
      <c r="AM5082" s="51"/>
      <c r="AN5082" s="51"/>
      <c r="AO5082" s="51"/>
      <c r="AP5082" s="51"/>
      <c r="AQ5082" s="51"/>
      <c r="AR5082" s="51"/>
      <c r="AS5082" s="51"/>
      <c r="AT5082" s="51"/>
      <c r="AU5082" s="51"/>
      <c r="AV5082" s="51"/>
      <c r="AW5082" s="51"/>
      <c r="AX5082" s="51"/>
      <c r="AY5082" s="51"/>
      <c r="AZ5082" s="51"/>
      <c r="BA5082" s="51"/>
      <c r="BB5082" s="51"/>
      <c r="BC5082" s="51"/>
      <c r="BD5082" s="51"/>
      <c r="BE5082" s="51"/>
      <c r="BF5082" s="51"/>
      <c r="BG5082" s="51"/>
      <c r="BH5082" s="51"/>
      <c r="BI5082" s="51"/>
      <c r="BJ5082" s="51"/>
      <c r="BK5082" s="51"/>
      <c r="BL5082" s="51"/>
      <c r="BM5082" s="51"/>
      <c r="BN5082" s="51"/>
      <c r="BO5082" s="51"/>
      <c r="BP5082" s="51"/>
      <c r="BQ5082" s="51"/>
      <c r="BR5082" s="51"/>
      <c r="BS5082" s="51"/>
      <c r="BT5082" s="51"/>
      <c r="BU5082" s="51"/>
      <c r="BV5082" s="51"/>
      <c r="BW5082" s="51"/>
      <c r="BX5082" s="51"/>
      <c r="BY5082" s="51"/>
    </row>
    <row r="5083" spans="1:77" x14ac:dyDescent="0.25">
      <c r="A5083" s="49" t="s">
        <v>960</v>
      </c>
      <c r="B5083" s="50">
        <v>42286</v>
      </c>
      <c r="C5083" s="51" t="s">
        <v>956</v>
      </c>
      <c r="D5083" s="51"/>
      <c r="E5083" s="51"/>
      <c r="F5083" s="51"/>
      <c r="G5083" s="51"/>
      <c r="H5083" s="51"/>
      <c r="I5083" s="51"/>
      <c r="J5083" s="51"/>
      <c r="K5083" s="51"/>
      <c r="L5083" s="51"/>
      <c r="M5083" s="51"/>
      <c r="N5083" s="51"/>
      <c r="O5083" s="51"/>
      <c r="P5083" s="51"/>
      <c r="Q5083" s="51"/>
      <c r="R5083" s="51"/>
      <c r="S5083" s="51"/>
      <c r="T5083" s="51"/>
      <c r="U5083" s="51"/>
      <c r="V5083" s="51"/>
      <c r="W5083" s="51"/>
      <c r="X5083" s="51"/>
      <c r="Y5083" s="51"/>
      <c r="Z5083" s="51"/>
      <c r="AA5083" s="51"/>
      <c r="AB5083" s="51"/>
      <c r="AC5083" s="51"/>
      <c r="AD5083" s="51">
        <v>0</v>
      </c>
      <c r="AE5083" s="51"/>
      <c r="AF5083" s="51"/>
      <c r="AG5083" s="51"/>
      <c r="AH5083" s="51"/>
      <c r="AI5083" s="51"/>
      <c r="AJ5083" s="51"/>
      <c r="AK5083" s="51"/>
      <c r="AL5083" s="51"/>
      <c r="AM5083" s="51"/>
      <c r="AN5083" s="51"/>
      <c r="AO5083" s="51"/>
      <c r="AP5083" s="51"/>
      <c r="AQ5083" s="51"/>
      <c r="AR5083" s="51"/>
      <c r="AS5083" s="51"/>
      <c r="AT5083" s="51"/>
      <c r="AU5083" s="51"/>
      <c r="AV5083" s="51"/>
      <c r="AW5083" s="51"/>
      <c r="AX5083" s="51"/>
      <c r="AY5083" s="51"/>
      <c r="AZ5083" s="51"/>
      <c r="BA5083" s="51"/>
      <c r="BB5083" s="51"/>
      <c r="BC5083" s="51"/>
      <c r="BD5083" s="51"/>
      <c r="BE5083" s="51"/>
      <c r="BF5083" s="51"/>
      <c r="BG5083" s="51"/>
      <c r="BH5083" s="51"/>
      <c r="BI5083" s="51"/>
      <c r="BJ5083" s="51"/>
      <c r="BK5083" s="51"/>
      <c r="BL5083" s="51"/>
      <c r="BM5083" s="51"/>
      <c r="BN5083" s="51"/>
      <c r="BO5083" s="51"/>
      <c r="BP5083" s="51"/>
      <c r="BQ5083" s="51"/>
      <c r="BR5083" s="51"/>
      <c r="BS5083" s="51"/>
      <c r="BT5083" s="51"/>
      <c r="BU5083" s="51"/>
      <c r="BV5083" s="51"/>
      <c r="BW5083" s="51"/>
      <c r="BX5083" s="51"/>
      <c r="BY5083" s="51"/>
    </row>
    <row r="5084" spans="1:77" x14ac:dyDescent="0.25">
      <c r="A5084" s="49" t="s">
        <v>960</v>
      </c>
      <c r="B5084" s="50">
        <v>42289</v>
      </c>
      <c r="C5084" s="51" t="s">
        <v>956</v>
      </c>
      <c r="D5084" s="51"/>
      <c r="E5084" s="51"/>
      <c r="F5084" s="51"/>
      <c r="G5084" s="51"/>
      <c r="H5084" s="51"/>
      <c r="I5084" s="51"/>
      <c r="J5084" s="51"/>
      <c r="K5084" s="51"/>
      <c r="L5084" s="51"/>
      <c r="M5084" s="51"/>
      <c r="N5084" s="51"/>
      <c r="O5084" s="51"/>
      <c r="P5084" s="51"/>
      <c r="Q5084" s="51"/>
      <c r="R5084" s="51"/>
      <c r="S5084" s="51"/>
      <c r="T5084" s="51"/>
      <c r="U5084" s="51"/>
      <c r="V5084" s="51"/>
      <c r="W5084" s="51"/>
      <c r="X5084" s="51"/>
      <c r="Y5084" s="51"/>
      <c r="Z5084" s="51"/>
      <c r="AA5084" s="51"/>
      <c r="AB5084" s="51">
        <v>3.3</v>
      </c>
      <c r="AC5084" s="51"/>
      <c r="AD5084" s="51">
        <v>1.963019149618583E-3</v>
      </c>
      <c r="AE5084" s="51"/>
      <c r="AF5084" s="51"/>
      <c r="AG5084" s="51"/>
      <c r="AH5084" s="51">
        <v>0</v>
      </c>
      <c r="AI5084" s="51">
        <v>2.1</v>
      </c>
      <c r="AJ5084" s="51"/>
      <c r="AK5084" s="51"/>
      <c r="AL5084" s="51"/>
      <c r="AM5084" s="51"/>
      <c r="AN5084" s="51"/>
      <c r="AO5084" s="51"/>
      <c r="AP5084" s="51"/>
      <c r="AQ5084" s="51"/>
      <c r="AR5084" s="51"/>
      <c r="AS5084" s="51"/>
      <c r="AT5084" s="51"/>
      <c r="AU5084" s="51"/>
      <c r="AV5084" s="51"/>
      <c r="AW5084" s="51"/>
      <c r="AX5084" s="51"/>
      <c r="AY5084" s="51"/>
      <c r="AZ5084" s="51"/>
      <c r="BA5084" s="51"/>
      <c r="BB5084" s="51"/>
      <c r="BC5084" s="51"/>
      <c r="BD5084" s="51"/>
      <c r="BE5084" s="51"/>
      <c r="BF5084" s="51"/>
      <c r="BG5084" s="51"/>
      <c r="BH5084" s="51"/>
      <c r="BI5084" s="51"/>
      <c r="BJ5084" s="51"/>
      <c r="BK5084" s="51"/>
      <c r="BL5084" s="51"/>
      <c r="BM5084" s="51"/>
      <c r="BN5084" s="51"/>
      <c r="BO5084" s="51"/>
      <c r="BP5084" s="51"/>
      <c r="BQ5084" s="51"/>
      <c r="BR5084" s="51"/>
      <c r="BS5084" s="51"/>
      <c r="BT5084" s="51"/>
      <c r="BU5084" s="51"/>
      <c r="BV5084" s="51"/>
      <c r="BW5084" s="51"/>
      <c r="BX5084" s="51"/>
      <c r="BY5084" s="51"/>
    </row>
    <row r="5085" spans="1:77" x14ac:dyDescent="0.25">
      <c r="A5085" s="49" t="s">
        <v>960</v>
      </c>
      <c r="B5085" s="50">
        <v>42291</v>
      </c>
      <c r="C5085" s="51" t="s">
        <v>956</v>
      </c>
      <c r="D5085" s="51"/>
      <c r="E5085" s="51">
        <v>492.67781249999996</v>
      </c>
      <c r="F5085" s="51">
        <v>0.15665625</v>
      </c>
      <c r="G5085" s="51">
        <v>0.23277500000000001</v>
      </c>
      <c r="H5085" s="51">
        <v>0.27826875000000001</v>
      </c>
      <c r="I5085" s="51">
        <v>0.26840000000000003</v>
      </c>
      <c r="J5085" s="51">
        <v>0.27574375000000001</v>
      </c>
      <c r="K5085" s="51">
        <v>0.32759375000000002</v>
      </c>
      <c r="L5085" s="51">
        <v>0.29753750000000001</v>
      </c>
      <c r="M5085" s="51"/>
      <c r="N5085" s="51"/>
      <c r="O5085" s="51"/>
      <c r="P5085" s="51"/>
      <c r="Q5085" s="51"/>
      <c r="R5085" s="51"/>
      <c r="S5085" s="51"/>
      <c r="T5085" s="51"/>
      <c r="U5085" s="51"/>
      <c r="V5085" s="51"/>
      <c r="W5085" s="51"/>
      <c r="X5085" s="51"/>
      <c r="Y5085" s="51"/>
      <c r="Z5085" s="51"/>
      <c r="AA5085" s="51"/>
      <c r="AB5085" s="51"/>
      <c r="AC5085" s="51"/>
      <c r="AD5085" s="51"/>
      <c r="AE5085" s="51"/>
      <c r="AF5085" s="51"/>
      <c r="AG5085" s="51"/>
      <c r="AH5085" s="51"/>
      <c r="AI5085" s="51"/>
      <c r="AJ5085" s="51"/>
      <c r="AK5085" s="51"/>
      <c r="AL5085" s="51"/>
      <c r="AM5085" s="51"/>
      <c r="AN5085" s="51"/>
      <c r="AO5085" s="51"/>
      <c r="AP5085" s="51"/>
      <c r="AQ5085" s="51"/>
      <c r="AR5085" s="51"/>
      <c r="AS5085" s="51"/>
      <c r="AT5085" s="51"/>
      <c r="AU5085" s="51"/>
      <c r="AV5085" s="51"/>
      <c r="AW5085" s="51"/>
      <c r="AX5085" s="51"/>
      <c r="AY5085" s="51"/>
      <c r="AZ5085" s="51"/>
      <c r="BA5085" s="51"/>
      <c r="BB5085" s="51"/>
      <c r="BC5085" s="51"/>
      <c r="BD5085" s="51"/>
      <c r="BE5085" s="51"/>
      <c r="BF5085" s="51"/>
      <c r="BG5085" s="51"/>
      <c r="BH5085" s="51"/>
      <c r="BI5085" s="51"/>
      <c r="BJ5085" s="51"/>
      <c r="BK5085" s="51"/>
      <c r="BL5085" s="51"/>
      <c r="BM5085" s="51"/>
      <c r="BN5085" s="51"/>
      <c r="BO5085" s="51"/>
      <c r="BP5085" s="51"/>
      <c r="BQ5085" s="51"/>
      <c r="BR5085" s="51"/>
      <c r="BS5085" s="51"/>
      <c r="BT5085" s="51"/>
      <c r="BU5085" s="51"/>
      <c r="BV5085" s="51"/>
      <c r="BW5085" s="51"/>
      <c r="BX5085" s="51"/>
      <c r="BY5085" s="51"/>
    </row>
    <row r="5086" spans="1:77" x14ac:dyDescent="0.25">
      <c r="A5086" s="49" t="s">
        <v>960</v>
      </c>
      <c r="B5086" s="50">
        <v>42292</v>
      </c>
      <c r="C5086" s="51" t="s">
        <v>956</v>
      </c>
      <c r="D5086" s="51"/>
      <c r="E5086" s="51">
        <v>492.06937500000004</v>
      </c>
      <c r="F5086" s="51">
        <v>0.15316874999999999</v>
      </c>
      <c r="G5086" s="51">
        <v>0.23101874999999999</v>
      </c>
      <c r="H5086" s="51">
        <v>0.27810000000000001</v>
      </c>
      <c r="I5086" s="51">
        <v>0.26875625000000003</v>
      </c>
      <c r="J5086" s="51">
        <v>0.2759125</v>
      </c>
      <c r="K5086" s="51">
        <v>0.32763124999999998</v>
      </c>
      <c r="L5086" s="51">
        <v>0.29773749999999999</v>
      </c>
      <c r="M5086" s="51"/>
      <c r="N5086" s="51"/>
      <c r="O5086" s="51"/>
      <c r="P5086" s="51"/>
      <c r="Q5086" s="51"/>
      <c r="R5086" s="51"/>
      <c r="S5086" s="51"/>
      <c r="T5086" s="51"/>
      <c r="U5086" s="51"/>
      <c r="V5086" s="51"/>
      <c r="W5086" s="51"/>
      <c r="X5086" s="51"/>
      <c r="Y5086" s="51"/>
      <c r="Z5086" s="51"/>
      <c r="AA5086" s="51"/>
      <c r="AB5086" s="51"/>
      <c r="AC5086" s="51">
        <v>0.12525629722055695</v>
      </c>
      <c r="AD5086" s="51">
        <v>3.2829512815991183E-2</v>
      </c>
      <c r="AE5086" s="51"/>
      <c r="AF5086" s="51"/>
      <c r="AG5086" s="51"/>
      <c r="AH5086" s="51"/>
      <c r="AI5086" s="51"/>
      <c r="AJ5086" s="51"/>
      <c r="AK5086" s="51"/>
      <c r="AL5086" s="51"/>
      <c r="AM5086" s="51"/>
      <c r="AN5086" s="51"/>
      <c r="AO5086" s="51"/>
      <c r="AP5086" s="51"/>
      <c r="AQ5086" s="51"/>
      <c r="AR5086" s="51"/>
      <c r="AS5086" s="51"/>
      <c r="AT5086" s="51"/>
      <c r="AU5086" s="51"/>
      <c r="AV5086" s="51"/>
      <c r="AW5086" s="51"/>
      <c r="AX5086" s="51"/>
      <c r="AY5086" s="51"/>
      <c r="AZ5086" s="51"/>
      <c r="BA5086" s="51"/>
      <c r="BB5086" s="51"/>
      <c r="BC5086" s="51"/>
      <c r="BD5086" s="51"/>
      <c r="BE5086" s="51"/>
      <c r="BF5086" s="51"/>
      <c r="BG5086" s="51"/>
      <c r="BH5086" s="51"/>
      <c r="BI5086" s="51"/>
      <c r="BJ5086" s="51"/>
      <c r="BK5086" s="51"/>
      <c r="BL5086" s="51"/>
      <c r="BM5086" s="51"/>
      <c r="BN5086" s="51"/>
      <c r="BO5086" s="51"/>
      <c r="BP5086" s="51"/>
      <c r="BQ5086" s="51"/>
      <c r="BR5086" s="51"/>
      <c r="BS5086" s="51"/>
      <c r="BT5086" s="51"/>
      <c r="BU5086" s="51"/>
      <c r="BV5086" s="51"/>
      <c r="BW5086" s="51"/>
      <c r="BX5086" s="51"/>
      <c r="BY5086" s="51"/>
    </row>
    <row r="5087" spans="1:77" x14ac:dyDescent="0.25">
      <c r="A5087" s="49" t="s">
        <v>960</v>
      </c>
      <c r="B5087" s="50">
        <v>42293</v>
      </c>
      <c r="C5087" s="51" t="s">
        <v>956</v>
      </c>
      <c r="D5087" s="51"/>
      <c r="E5087" s="51">
        <v>500.11031250000008</v>
      </c>
      <c r="F5087" s="51">
        <v>0.19640000000000002</v>
      </c>
      <c r="G5087" s="51">
        <v>0.23969374999999998</v>
      </c>
      <c r="H5087" s="51">
        <v>0.27837499999999998</v>
      </c>
      <c r="I5087" s="51">
        <v>0.26906249999999998</v>
      </c>
      <c r="J5087" s="51">
        <v>0.27602500000000002</v>
      </c>
      <c r="K5087" s="51">
        <v>0.32772500000000004</v>
      </c>
      <c r="L5087" s="51">
        <v>0.29780000000000001</v>
      </c>
      <c r="M5087" s="51"/>
      <c r="N5087" s="51"/>
      <c r="O5087" s="51"/>
      <c r="P5087" s="51"/>
      <c r="Q5087" s="51"/>
      <c r="R5087" s="51"/>
      <c r="S5087" s="51"/>
      <c r="T5087" s="51"/>
      <c r="U5087" s="51"/>
      <c r="V5087" s="51"/>
      <c r="W5087" s="51"/>
      <c r="X5087" s="51"/>
      <c r="Y5087" s="51"/>
      <c r="Z5087" s="51"/>
      <c r="AA5087" s="51"/>
      <c r="AB5087" s="51"/>
      <c r="AC5087" s="51"/>
      <c r="AD5087" s="51"/>
      <c r="AE5087" s="51"/>
      <c r="AF5087" s="51"/>
      <c r="AG5087" s="51"/>
      <c r="AH5087" s="51"/>
      <c r="AI5087" s="51"/>
      <c r="AJ5087" s="51"/>
      <c r="AK5087" s="51"/>
      <c r="AL5087" s="51"/>
      <c r="AM5087" s="51"/>
      <c r="AN5087" s="51"/>
      <c r="AO5087" s="51"/>
      <c r="AP5087" s="51"/>
      <c r="AQ5087" s="51"/>
      <c r="AR5087" s="51"/>
      <c r="AS5087" s="51"/>
      <c r="AT5087" s="51"/>
      <c r="AU5087" s="51"/>
      <c r="AV5087" s="51"/>
      <c r="AW5087" s="51"/>
      <c r="AX5087" s="51"/>
      <c r="AY5087" s="51"/>
      <c r="AZ5087" s="51"/>
      <c r="BA5087" s="51"/>
      <c r="BB5087" s="51"/>
      <c r="BC5087" s="51"/>
      <c r="BD5087" s="51"/>
      <c r="BE5087" s="51"/>
      <c r="BF5087" s="51"/>
      <c r="BG5087" s="51"/>
      <c r="BH5087" s="51"/>
      <c r="BI5087" s="51"/>
      <c r="BJ5087" s="51"/>
      <c r="BK5087" s="51"/>
      <c r="BL5087" s="51"/>
      <c r="BM5087" s="51"/>
      <c r="BN5087" s="51"/>
      <c r="BO5087" s="51"/>
      <c r="BP5087" s="51"/>
      <c r="BQ5087" s="51"/>
      <c r="BR5087" s="51"/>
      <c r="BS5087" s="51"/>
      <c r="BT5087" s="51"/>
      <c r="BU5087" s="51"/>
      <c r="BV5087" s="51"/>
      <c r="BW5087" s="51"/>
      <c r="BX5087" s="51"/>
      <c r="BY5087" s="51"/>
    </row>
    <row r="5088" spans="1:77" x14ac:dyDescent="0.25">
      <c r="A5088" s="49" t="s">
        <v>960</v>
      </c>
      <c r="B5088" s="50">
        <v>42294</v>
      </c>
      <c r="C5088" s="51" t="s">
        <v>956</v>
      </c>
      <c r="D5088" s="51"/>
      <c r="E5088" s="51">
        <v>500.02546875000002</v>
      </c>
      <c r="F5088" s="51">
        <v>0.19114062500000001</v>
      </c>
      <c r="G5088" s="51">
        <v>0.2422125</v>
      </c>
      <c r="H5088" s="51">
        <v>0.27855625000000001</v>
      </c>
      <c r="I5088" s="51">
        <v>0.26940624999999996</v>
      </c>
      <c r="J5088" s="51">
        <v>0.27634375</v>
      </c>
      <c r="K5088" s="51">
        <v>0.3278625</v>
      </c>
      <c r="L5088" s="51">
        <v>0.29790625000000004</v>
      </c>
      <c r="M5088" s="51"/>
      <c r="N5088" s="51"/>
      <c r="O5088" s="51"/>
      <c r="P5088" s="51"/>
      <c r="Q5088" s="51"/>
      <c r="R5088" s="51"/>
      <c r="S5088" s="51"/>
      <c r="T5088" s="51"/>
      <c r="U5088" s="51"/>
      <c r="V5088" s="51"/>
      <c r="W5088" s="51"/>
      <c r="X5088" s="51"/>
      <c r="Y5088" s="51"/>
      <c r="Z5088" s="51"/>
      <c r="AA5088" s="51"/>
      <c r="AB5088" s="51"/>
      <c r="AC5088" s="51"/>
      <c r="AD5088" s="51"/>
      <c r="AE5088" s="51"/>
      <c r="AF5088" s="51"/>
      <c r="AG5088" s="51"/>
      <c r="AH5088" s="51"/>
      <c r="AI5088" s="51"/>
      <c r="AJ5088" s="51"/>
      <c r="AK5088" s="51"/>
      <c r="AL5088" s="51"/>
      <c r="AM5088" s="51"/>
      <c r="AN5088" s="51"/>
      <c r="AO5088" s="51"/>
      <c r="AP5088" s="51"/>
      <c r="AQ5088" s="51"/>
      <c r="AR5088" s="51"/>
      <c r="AS5088" s="51"/>
      <c r="AT5088" s="51"/>
      <c r="AU5088" s="51"/>
      <c r="AV5088" s="51"/>
      <c r="AW5088" s="51"/>
      <c r="AX5088" s="51"/>
      <c r="AY5088" s="51"/>
      <c r="AZ5088" s="51"/>
      <c r="BA5088" s="51"/>
      <c r="BB5088" s="51"/>
      <c r="BC5088" s="51"/>
      <c r="BD5088" s="51"/>
      <c r="BE5088" s="51"/>
      <c r="BF5088" s="51"/>
      <c r="BG5088" s="51"/>
      <c r="BH5088" s="51"/>
      <c r="BI5088" s="51"/>
      <c r="BJ5088" s="51"/>
      <c r="BK5088" s="51"/>
      <c r="BL5088" s="51"/>
      <c r="BM5088" s="51"/>
      <c r="BN5088" s="51"/>
      <c r="BO5088" s="51"/>
      <c r="BP5088" s="51"/>
      <c r="BQ5088" s="51"/>
      <c r="BR5088" s="51"/>
      <c r="BS5088" s="51"/>
      <c r="BT5088" s="51"/>
      <c r="BU5088" s="51"/>
      <c r="BV5088" s="51"/>
      <c r="BW5088" s="51"/>
      <c r="BX5088" s="51"/>
      <c r="BY5088" s="51"/>
    </row>
    <row r="5089" spans="1:77" x14ac:dyDescent="0.25">
      <c r="A5089" s="49" t="s">
        <v>960</v>
      </c>
      <c r="B5089" s="50">
        <v>42295</v>
      </c>
      <c r="C5089" s="51" t="s">
        <v>956</v>
      </c>
      <c r="D5089" s="51"/>
      <c r="E5089" s="51">
        <v>498.53484374999999</v>
      </c>
      <c r="F5089" s="51">
        <v>0.18119062499999999</v>
      </c>
      <c r="G5089" s="51">
        <v>0.241425</v>
      </c>
      <c r="H5089" s="51">
        <v>0.27849999999999997</v>
      </c>
      <c r="I5089" s="51">
        <v>0.26955000000000001</v>
      </c>
      <c r="J5089" s="51">
        <v>0.27645625000000001</v>
      </c>
      <c r="K5089" s="51">
        <v>0.32796249999999999</v>
      </c>
      <c r="L5089" s="51">
        <v>0.29800624999999997</v>
      </c>
      <c r="M5089" s="51"/>
      <c r="N5089" s="51"/>
      <c r="O5089" s="51"/>
      <c r="P5089" s="51"/>
      <c r="Q5089" s="51"/>
      <c r="R5089" s="51"/>
      <c r="S5089" s="51"/>
      <c r="T5089" s="51"/>
      <c r="U5089" s="51"/>
      <c r="V5089" s="51"/>
      <c r="W5089" s="51"/>
      <c r="X5089" s="51"/>
      <c r="Y5089" s="51"/>
      <c r="Z5089" s="51"/>
      <c r="AA5089" s="51"/>
      <c r="AB5089" s="51"/>
      <c r="AC5089" s="51"/>
      <c r="AD5089" s="51"/>
      <c r="AE5089" s="51"/>
      <c r="AF5089" s="51"/>
      <c r="AG5089" s="51"/>
      <c r="AH5089" s="51"/>
      <c r="AI5089" s="51"/>
      <c r="AJ5089" s="51"/>
      <c r="AK5089" s="51"/>
      <c r="AL5089" s="51"/>
      <c r="AM5089" s="51"/>
      <c r="AN5089" s="51"/>
      <c r="AO5089" s="51"/>
      <c r="AP5089" s="51"/>
      <c r="AQ5089" s="51"/>
      <c r="AR5089" s="51"/>
      <c r="AS5089" s="51"/>
      <c r="AT5089" s="51"/>
      <c r="AU5089" s="51"/>
      <c r="AV5089" s="51"/>
      <c r="AW5089" s="51"/>
      <c r="AX5089" s="51"/>
      <c r="AY5089" s="51"/>
      <c r="AZ5089" s="51"/>
      <c r="BA5089" s="51"/>
      <c r="BB5089" s="51"/>
      <c r="BC5089" s="51"/>
      <c r="BD5089" s="51"/>
      <c r="BE5089" s="51"/>
      <c r="BF5089" s="51"/>
      <c r="BG5089" s="51"/>
      <c r="BH5089" s="51"/>
      <c r="BI5089" s="51"/>
      <c r="BJ5089" s="51"/>
      <c r="BK5089" s="51"/>
      <c r="BL5089" s="51"/>
      <c r="BM5089" s="51"/>
      <c r="BN5089" s="51"/>
      <c r="BO5089" s="51"/>
      <c r="BP5089" s="51"/>
      <c r="BQ5089" s="51"/>
      <c r="BR5089" s="51"/>
      <c r="BS5089" s="51"/>
      <c r="BT5089" s="51"/>
      <c r="BU5089" s="51"/>
      <c r="BV5089" s="51"/>
      <c r="BW5089" s="51"/>
      <c r="BX5089" s="51"/>
      <c r="BY5089" s="51"/>
    </row>
    <row r="5090" spans="1:77" x14ac:dyDescent="0.25">
      <c r="A5090" s="49" t="s">
        <v>960</v>
      </c>
      <c r="B5090" s="50">
        <v>42296</v>
      </c>
      <c r="C5090" s="51" t="s">
        <v>956</v>
      </c>
      <c r="D5090" s="51"/>
      <c r="E5090" s="51">
        <v>497.34796875000001</v>
      </c>
      <c r="F5090" s="51">
        <v>0.17362187499999998</v>
      </c>
      <c r="G5090" s="51">
        <v>0.23973125000000001</v>
      </c>
      <c r="H5090" s="51">
        <v>0.27871250000000003</v>
      </c>
      <c r="I5090" s="51">
        <v>0.26975625000000003</v>
      </c>
      <c r="J5090" s="51">
        <v>0.27656249999999999</v>
      </c>
      <c r="K5090" s="51">
        <v>0.32806874999999996</v>
      </c>
      <c r="L5090" s="51">
        <v>0.29804999999999998</v>
      </c>
      <c r="M5090" s="51"/>
      <c r="N5090" s="51"/>
      <c r="O5090" s="51"/>
      <c r="P5090" s="51"/>
      <c r="Q5090" s="51"/>
      <c r="R5090" s="51"/>
      <c r="S5090" s="51"/>
      <c r="T5090" s="51"/>
      <c r="U5090" s="51"/>
      <c r="V5090" s="51"/>
      <c r="W5090" s="51"/>
      <c r="X5090" s="51"/>
      <c r="Y5090" s="51"/>
      <c r="Z5090" s="51"/>
      <c r="AA5090" s="51"/>
      <c r="AB5090" s="51"/>
      <c r="AC5090" s="51"/>
      <c r="AD5090" s="51"/>
      <c r="AE5090" s="51"/>
      <c r="AF5090" s="51"/>
      <c r="AG5090" s="51"/>
      <c r="AH5090" s="51"/>
      <c r="AI5090" s="51"/>
      <c r="AJ5090" s="51"/>
      <c r="AK5090" s="51"/>
      <c r="AL5090" s="51"/>
      <c r="AM5090" s="51"/>
      <c r="AN5090" s="51"/>
      <c r="AO5090" s="51"/>
      <c r="AP5090" s="51"/>
      <c r="AQ5090" s="51"/>
      <c r="AR5090" s="51"/>
      <c r="AS5090" s="51"/>
      <c r="AT5090" s="51"/>
      <c r="AU5090" s="51"/>
      <c r="AV5090" s="51"/>
      <c r="AW5090" s="51"/>
      <c r="AX5090" s="51"/>
      <c r="AY5090" s="51"/>
      <c r="AZ5090" s="51"/>
      <c r="BA5090" s="51"/>
      <c r="BB5090" s="51"/>
      <c r="BC5090" s="51"/>
      <c r="BD5090" s="51"/>
      <c r="BE5090" s="51"/>
      <c r="BF5090" s="51"/>
      <c r="BG5090" s="51"/>
      <c r="BH5090" s="51"/>
      <c r="BI5090" s="51"/>
      <c r="BJ5090" s="51"/>
      <c r="BK5090" s="51"/>
      <c r="BL5090" s="51"/>
      <c r="BM5090" s="51"/>
      <c r="BN5090" s="51"/>
      <c r="BO5090" s="51"/>
      <c r="BP5090" s="51"/>
      <c r="BQ5090" s="51"/>
      <c r="BR5090" s="51"/>
      <c r="BS5090" s="51"/>
      <c r="BT5090" s="51"/>
      <c r="BU5090" s="51"/>
      <c r="BV5090" s="51"/>
      <c r="BW5090" s="51"/>
      <c r="BX5090" s="51"/>
      <c r="BY5090" s="51"/>
    </row>
    <row r="5091" spans="1:77" x14ac:dyDescent="0.25">
      <c r="A5091" s="49" t="s">
        <v>960</v>
      </c>
      <c r="B5091" s="50">
        <v>42297</v>
      </c>
      <c r="C5091" s="51" t="s">
        <v>956</v>
      </c>
      <c r="D5091" s="51"/>
      <c r="E5091" s="51">
        <v>495.96515624999995</v>
      </c>
      <c r="F5091" s="51">
        <v>0.166409375</v>
      </c>
      <c r="G5091" s="51">
        <v>0.23739999999999997</v>
      </c>
      <c r="H5091" s="51">
        <v>0.27858125</v>
      </c>
      <c r="I5091" s="51">
        <v>0.26982500000000004</v>
      </c>
      <c r="J5091" s="51">
        <v>0.27668749999999998</v>
      </c>
      <c r="K5091" s="51">
        <v>0.32803749999999998</v>
      </c>
      <c r="L5091" s="51">
        <v>0.29818125000000001</v>
      </c>
      <c r="M5091" s="51"/>
      <c r="N5091" s="51"/>
      <c r="O5091" s="51"/>
      <c r="P5091" s="51"/>
      <c r="Q5091" s="51"/>
      <c r="R5091" s="51"/>
      <c r="S5091" s="51"/>
      <c r="T5091" s="51"/>
      <c r="U5091" s="51"/>
      <c r="V5091" s="51"/>
      <c r="W5091" s="51"/>
      <c r="X5091" s="51"/>
      <c r="Y5091" s="51"/>
      <c r="Z5091" s="51"/>
      <c r="AA5091" s="51"/>
      <c r="AB5091" s="51">
        <v>4.3499999999999996</v>
      </c>
      <c r="AC5091" s="51">
        <v>0.13898565329047549</v>
      </c>
      <c r="AD5091" s="51">
        <v>6.0126674257269662E-2</v>
      </c>
      <c r="AE5091" s="51"/>
      <c r="AF5091" s="51"/>
      <c r="AG5091" s="51"/>
      <c r="AH5091" s="51">
        <v>0</v>
      </c>
      <c r="AI5091" s="51">
        <v>3.05</v>
      </c>
      <c r="AJ5091" s="51"/>
      <c r="AK5091" s="51"/>
      <c r="AL5091" s="51"/>
      <c r="AM5091" s="51"/>
      <c r="AN5091" s="51"/>
      <c r="AO5091" s="51"/>
      <c r="AP5091" s="51"/>
      <c r="AQ5091" s="51"/>
      <c r="AR5091" s="51"/>
      <c r="AS5091" s="51"/>
      <c r="AT5091" s="51"/>
      <c r="AU5091" s="51"/>
      <c r="AV5091" s="51"/>
      <c r="AW5091" s="51"/>
      <c r="AX5091" s="51"/>
      <c r="AY5091" s="51"/>
      <c r="AZ5091" s="51"/>
      <c r="BA5091" s="51"/>
      <c r="BB5091" s="51"/>
      <c r="BC5091" s="51"/>
      <c r="BD5091" s="51"/>
      <c r="BE5091" s="51"/>
      <c r="BF5091" s="51"/>
      <c r="BG5091" s="51"/>
      <c r="BH5091" s="51"/>
      <c r="BI5091" s="51"/>
      <c r="BJ5091" s="51"/>
      <c r="BK5091" s="51"/>
      <c r="BL5091" s="51"/>
      <c r="BM5091" s="51"/>
      <c r="BN5091" s="51"/>
      <c r="BO5091" s="51"/>
      <c r="BP5091" s="51"/>
      <c r="BQ5091" s="51"/>
      <c r="BR5091" s="51"/>
      <c r="BS5091" s="51"/>
      <c r="BT5091" s="51"/>
      <c r="BU5091" s="51"/>
      <c r="BV5091" s="51"/>
      <c r="BW5091" s="51"/>
      <c r="BX5091" s="51"/>
      <c r="BY5091" s="51"/>
    </row>
    <row r="5092" spans="1:77" x14ac:dyDescent="0.25">
      <c r="A5092" s="49" t="s">
        <v>960</v>
      </c>
      <c r="B5092" s="50">
        <v>42298</v>
      </c>
      <c r="C5092" s="51" t="s">
        <v>956</v>
      </c>
      <c r="D5092" s="51"/>
      <c r="E5092" s="51">
        <v>494.51906250000002</v>
      </c>
      <c r="F5092" s="51">
        <v>0.15868749999999998</v>
      </c>
      <c r="G5092" s="51">
        <v>0.23445624999999998</v>
      </c>
      <c r="H5092" s="51">
        <v>0.27870624999999999</v>
      </c>
      <c r="I5092" s="51">
        <v>0.27001249999999999</v>
      </c>
      <c r="J5092" s="51">
        <v>0.276675</v>
      </c>
      <c r="K5092" s="51">
        <v>0.32823125000000003</v>
      </c>
      <c r="L5092" s="51">
        <v>0.29820000000000002</v>
      </c>
      <c r="M5092" s="51"/>
      <c r="N5092" s="51"/>
      <c r="O5092" s="51"/>
      <c r="P5092" s="51"/>
      <c r="Q5092" s="51"/>
      <c r="R5092" s="51"/>
      <c r="S5092" s="51"/>
      <c r="T5092" s="51"/>
      <c r="U5092" s="51"/>
      <c r="V5092" s="51"/>
      <c r="W5092" s="51"/>
      <c r="X5092" s="51"/>
      <c r="Y5092" s="51"/>
      <c r="Z5092" s="51"/>
      <c r="AA5092" s="51"/>
      <c r="AB5092" s="51"/>
      <c r="AC5092" s="51"/>
      <c r="AD5092" s="51"/>
      <c r="AE5092" s="51"/>
      <c r="AF5092" s="51"/>
      <c r="AG5092" s="51"/>
      <c r="AH5092" s="51"/>
      <c r="AI5092" s="51"/>
      <c r="AJ5092" s="51"/>
      <c r="AK5092" s="51"/>
      <c r="AL5092" s="51"/>
      <c r="AM5092" s="51"/>
      <c r="AN5092" s="51"/>
      <c r="AO5092" s="51"/>
      <c r="AP5092" s="51"/>
      <c r="AQ5092" s="51"/>
      <c r="AR5092" s="51"/>
      <c r="AS5092" s="51"/>
      <c r="AT5092" s="51"/>
      <c r="AU5092" s="51"/>
      <c r="AV5092" s="51"/>
      <c r="AW5092" s="51"/>
      <c r="AX5092" s="51"/>
      <c r="AY5092" s="51"/>
      <c r="AZ5092" s="51"/>
      <c r="BA5092" s="51"/>
      <c r="BB5092" s="51"/>
      <c r="BC5092" s="51"/>
      <c r="BD5092" s="51"/>
      <c r="BE5092" s="51"/>
      <c r="BF5092" s="51"/>
      <c r="BG5092" s="51"/>
      <c r="BH5092" s="51"/>
      <c r="BI5092" s="51"/>
      <c r="BJ5092" s="51"/>
      <c r="BK5092" s="51"/>
      <c r="BL5092" s="51"/>
      <c r="BM5092" s="51"/>
      <c r="BN5092" s="51"/>
      <c r="BO5092" s="51"/>
      <c r="BP5092" s="51"/>
      <c r="BQ5092" s="51"/>
      <c r="BR5092" s="51"/>
      <c r="BS5092" s="51"/>
      <c r="BT5092" s="51"/>
      <c r="BU5092" s="51"/>
      <c r="BV5092" s="51"/>
      <c r="BW5092" s="51"/>
      <c r="BX5092" s="51"/>
      <c r="BY5092" s="51"/>
    </row>
    <row r="5093" spans="1:77" x14ac:dyDescent="0.25">
      <c r="A5093" s="49" t="s">
        <v>960</v>
      </c>
      <c r="B5093" s="50">
        <v>42299</v>
      </c>
      <c r="C5093" s="51" t="s">
        <v>956</v>
      </c>
      <c r="D5093" s="51"/>
      <c r="E5093" s="51">
        <v>500.63906250000002</v>
      </c>
      <c r="F5093" s="51">
        <v>0.19331875000000001</v>
      </c>
      <c r="G5093" s="51">
        <v>0.23849999999999999</v>
      </c>
      <c r="H5093" s="51">
        <v>0.27917499999999995</v>
      </c>
      <c r="I5093" s="51">
        <v>0.27035624999999996</v>
      </c>
      <c r="J5093" s="51">
        <v>0.27679374999999995</v>
      </c>
      <c r="K5093" s="51">
        <v>0.32829375</v>
      </c>
      <c r="L5093" s="51">
        <v>0.29826874999999997</v>
      </c>
      <c r="M5093" s="51"/>
      <c r="N5093" s="51"/>
      <c r="O5093" s="51"/>
      <c r="P5093" s="51"/>
      <c r="Q5093" s="51"/>
      <c r="R5093" s="51"/>
      <c r="S5093" s="51"/>
      <c r="T5093" s="51"/>
      <c r="U5093" s="51"/>
      <c r="V5093" s="51"/>
      <c r="W5093" s="51"/>
      <c r="X5093" s="51"/>
      <c r="Y5093" s="51"/>
      <c r="Z5093" s="51"/>
      <c r="AA5093" s="51"/>
      <c r="AB5093" s="51"/>
      <c r="AC5093" s="51"/>
      <c r="AD5093" s="51">
        <v>0.23732665767313979</v>
      </c>
      <c r="AE5093" s="51"/>
      <c r="AF5093" s="51"/>
      <c r="AG5093" s="51"/>
      <c r="AH5093" s="51"/>
      <c r="AI5093" s="51"/>
      <c r="AJ5093" s="51"/>
      <c r="AK5093" s="51"/>
      <c r="AL5093" s="51"/>
      <c r="AM5093" s="51"/>
      <c r="AN5093" s="51"/>
      <c r="AO5093" s="51"/>
      <c r="AP5093" s="51"/>
      <c r="AQ5093" s="51"/>
      <c r="AR5093" s="51"/>
      <c r="AS5093" s="51"/>
      <c r="AT5093" s="51"/>
      <c r="AU5093" s="51"/>
      <c r="AV5093" s="51"/>
      <c r="AW5093" s="51"/>
      <c r="AX5093" s="51"/>
      <c r="AY5093" s="51"/>
      <c r="AZ5093" s="51"/>
      <c r="BA5093" s="51"/>
      <c r="BB5093" s="51"/>
      <c r="BC5093" s="51"/>
      <c r="BD5093" s="51"/>
      <c r="BE5093" s="51"/>
      <c r="BF5093" s="51"/>
      <c r="BG5093" s="51"/>
      <c r="BH5093" s="51"/>
      <c r="BI5093" s="51"/>
      <c r="BJ5093" s="51"/>
      <c r="BK5093" s="51"/>
      <c r="BL5093" s="51"/>
      <c r="BM5093" s="51"/>
      <c r="BN5093" s="51"/>
      <c r="BO5093" s="51"/>
      <c r="BP5093" s="51"/>
      <c r="BQ5093" s="51"/>
      <c r="BR5093" s="51"/>
      <c r="BS5093" s="51"/>
      <c r="BT5093" s="51"/>
      <c r="BU5093" s="51"/>
      <c r="BV5093" s="51"/>
      <c r="BW5093" s="51"/>
      <c r="BX5093" s="51"/>
      <c r="BY5093" s="51"/>
    </row>
    <row r="5094" spans="1:77" x14ac:dyDescent="0.25">
      <c r="A5094" s="49" t="s">
        <v>960</v>
      </c>
      <c r="B5094" s="50">
        <v>42300</v>
      </c>
      <c r="C5094" s="51" t="s">
        <v>956</v>
      </c>
      <c r="D5094" s="51"/>
      <c r="E5094" s="51">
        <v>500.57015624999997</v>
      </c>
      <c r="F5094" s="51">
        <v>0.18955312499999999</v>
      </c>
      <c r="G5094" s="51">
        <v>0.24061874999999999</v>
      </c>
      <c r="H5094" s="51">
        <v>0.27910000000000001</v>
      </c>
      <c r="I5094" s="51">
        <v>0.27064374999999996</v>
      </c>
      <c r="J5094" s="51">
        <v>0.27699375000000004</v>
      </c>
      <c r="K5094" s="51">
        <v>0.32834374999999999</v>
      </c>
      <c r="L5094" s="51">
        <v>0.2984</v>
      </c>
      <c r="M5094" s="51"/>
      <c r="N5094" s="51"/>
      <c r="O5094" s="51"/>
      <c r="P5094" s="51"/>
      <c r="Q5094" s="51"/>
      <c r="R5094" s="51"/>
      <c r="S5094" s="51"/>
      <c r="T5094" s="51"/>
      <c r="U5094" s="51"/>
      <c r="V5094" s="51"/>
      <c r="W5094" s="51"/>
      <c r="X5094" s="51"/>
      <c r="Y5094" s="51"/>
      <c r="Z5094" s="51"/>
      <c r="AA5094" s="51"/>
      <c r="AB5094" s="51"/>
      <c r="AC5094" s="51"/>
      <c r="AD5094" s="51"/>
      <c r="AE5094" s="51"/>
      <c r="AF5094" s="51"/>
      <c r="AG5094" s="51"/>
      <c r="AH5094" s="51"/>
      <c r="AI5094" s="51"/>
      <c r="AJ5094" s="51"/>
      <c r="AK5094" s="51"/>
      <c r="AL5094" s="51"/>
      <c r="AM5094" s="51"/>
      <c r="AN5094" s="51"/>
      <c r="AO5094" s="51"/>
      <c r="AP5094" s="51"/>
      <c r="AQ5094" s="51"/>
      <c r="AR5094" s="51"/>
      <c r="AS5094" s="51"/>
      <c r="AT5094" s="51"/>
      <c r="AU5094" s="51"/>
      <c r="AV5094" s="51"/>
      <c r="AW5094" s="51"/>
      <c r="AX5094" s="51"/>
      <c r="AY5094" s="51"/>
      <c r="AZ5094" s="51"/>
      <c r="BA5094" s="51"/>
      <c r="BB5094" s="51"/>
      <c r="BC5094" s="51"/>
      <c r="BD5094" s="51"/>
      <c r="BE5094" s="51"/>
      <c r="BF5094" s="51"/>
      <c r="BG5094" s="51"/>
      <c r="BH5094" s="51"/>
      <c r="BI5094" s="51"/>
      <c r="BJ5094" s="51"/>
      <c r="BK5094" s="51"/>
      <c r="BL5094" s="51"/>
      <c r="BM5094" s="51"/>
      <c r="BN5094" s="51"/>
      <c r="BO5094" s="51"/>
      <c r="BP5094" s="51"/>
      <c r="BQ5094" s="51"/>
      <c r="BR5094" s="51"/>
      <c r="BS5094" s="51"/>
      <c r="BT5094" s="51"/>
      <c r="BU5094" s="51"/>
      <c r="BV5094" s="51"/>
      <c r="BW5094" s="51"/>
      <c r="BX5094" s="51"/>
      <c r="BY5094" s="51"/>
    </row>
    <row r="5095" spans="1:77" x14ac:dyDescent="0.25">
      <c r="A5095" s="49" t="s">
        <v>960</v>
      </c>
      <c r="B5095" s="50">
        <v>42301</v>
      </c>
      <c r="C5095" s="51" t="s">
        <v>956</v>
      </c>
      <c r="D5095" s="51"/>
      <c r="E5095" s="51">
        <v>499.31015624999998</v>
      </c>
      <c r="F5095" s="51">
        <v>0.18169062499999999</v>
      </c>
      <c r="G5095" s="51">
        <v>0.23958125</v>
      </c>
      <c r="H5095" s="51">
        <v>0.27908125</v>
      </c>
      <c r="I5095" s="51">
        <v>0.2707</v>
      </c>
      <c r="J5095" s="51">
        <v>0.27705000000000002</v>
      </c>
      <c r="K5095" s="51">
        <v>0.32845625000000001</v>
      </c>
      <c r="L5095" s="51">
        <v>0.29844375000000001</v>
      </c>
      <c r="M5095" s="51"/>
      <c r="N5095" s="51"/>
      <c r="O5095" s="51"/>
      <c r="P5095" s="51"/>
      <c r="Q5095" s="51"/>
      <c r="R5095" s="51"/>
      <c r="S5095" s="51"/>
      <c r="T5095" s="51"/>
      <c r="U5095" s="51"/>
      <c r="V5095" s="51"/>
      <c r="W5095" s="51"/>
      <c r="X5095" s="51"/>
      <c r="Y5095" s="51"/>
      <c r="Z5095" s="51"/>
      <c r="AA5095" s="51"/>
      <c r="AB5095" s="51"/>
      <c r="AC5095" s="51"/>
      <c r="AD5095" s="51"/>
      <c r="AE5095" s="51"/>
      <c r="AF5095" s="51"/>
      <c r="AG5095" s="51"/>
      <c r="AH5095" s="51"/>
      <c r="AI5095" s="51"/>
      <c r="AJ5095" s="51"/>
      <c r="AK5095" s="51"/>
      <c r="AL5095" s="51"/>
      <c r="AM5095" s="51"/>
      <c r="AN5095" s="51"/>
      <c r="AO5095" s="51"/>
      <c r="AP5095" s="51"/>
      <c r="AQ5095" s="51"/>
      <c r="AR5095" s="51"/>
      <c r="AS5095" s="51"/>
      <c r="AT5095" s="51"/>
      <c r="AU5095" s="51"/>
      <c r="AV5095" s="51"/>
      <c r="AW5095" s="51"/>
      <c r="AX5095" s="51"/>
      <c r="AY5095" s="51"/>
      <c r="AZ5095" s="51"/>
      <c r="BA5095" s="51"/>
      <c r="BB5095" s="51"/>
      <c r="BC5095" s="51"/>
      <c r="BD5095" s="51"/>
      <c r="BE5095" s="51"/>
      <c r="BF5095" s="51"/>
      <c r="BG5095" s="51"/>
      <c r="BH5095" s="51"/>
      <c r="BI5095" s="51"/>
      <c r="BJ5095" s="51"/>
      <c r="BK5095" s="51"/>
      <c r="BL5095" s="51"/>
      <c r="BM5095" s="51"/>
      <c r="BN5095" s="51"/>
      <c r="BO5095" s="51"/>
      <c r="BP5095" s="51"/>
      <c r="BQ5095" s="51"/>
      <c r="BR5095" s="51"/>
      <c r="BS5095" s="51"/>
      <c r="BT5095" s="51"/>
      <c r="BU5095" s="51"/>
      <c r="BV5095" s="51"/>
      <c r="BW5095" s="51"/>
      <c r="BX5095" s="51"/>
      <c r="BY5095" s="51"/>
    </row>
    <row r="5096" spans="1:77" x14ac:dyDescent="0.25">
      <c r="A5096" s="49" t="s">
        <v>960</v>
      </c>
      <c r="B5096" s="50">
        <v>42302</v>
      </c>
      <c r="C5096" s="51" t="s">
        <v>956</v>
      </c>
      <c r="D5096" s="51"/>
      <c r="E5096" s="51">
        <v>497.96906250000006</v>
      </c>
      <c r="F5096" s="51">
        <v>0.17446875000000001</v>
      </c>
      <c r="G5096" s="51">
        <v>0.23778750000000001</v>
      </c>
      <c r="H5096" s="51">
        <v>0.27894374999999999</v>
      </c>
      <c r="I5096" s="51">
        <v>0.27064375000000002</v>
      </c>
      <c r="J5096" s="51">
        <v>0.27704375000000003</v>
      </c>
      <c r="K5096" s="51">
        <v>0.32850625</v>
      </c>
      <c r="L5096" s="51">
        <v>0.29863125000000001</v>
      </c>
      <c r="M5096" s="51"/>
      <c r="N5096" s="51"/>
      <c r="O5096" s="51"/>
      <c r="P5096" s="51"/>
      <c r="Q5096" s="51"/>
      <c r="R5096" s="51"/>
      <c r="S5096" s="51"/>
      <c r="T5096" s="51"/>
      <c r="U5096" s="51"/>
      <c r="V5096" s="51"/>
      <c r="W5096" s="51"/>
      <c r="X5096" s="51"/>
      <c r="Y5096" s="51"/>
      <c r="Z5096" s="51"/>
      <c r="AA5096" s="51"/>
      <c r="AB5096" s="51"/>
      <c r="AC5096" s="51"/>
      <c r="AD5096" s="51"/>
      <c r="AE5096" s="51"/>
      <c r="AF5096" s="51"/>
      <c r="AG5096" s="51"/>
      <c r="AH5096" s="51"/>
      <c r="AI5096" s="51"/>
      <c r="AJ5096" s="51"/>
      <c r="AK5096" s="51"/>
      <c r="AL5096" s="51"/>
      <c r="AM5096" s="51"/>
      <c r="AN5096" s="51"/>
      <c r="AO5096" s="51"/>
      <c r="AP5096" s="51"/>
      <c r="AQ5096" s="51"/>
      <c r="AR5096" s="51"/>
      <c r="AS5096" s="51"/>
      <c r="AT5096" s="51"/>
      <c r="AU5096" s="51"/>
      <c r="AV5096" s="51"/>
      <c r="AW5096" s="51"/>
      <c r="AX5096" s="51"/>
      <c r="AY5096" s="51"/>
      <c r="AZ5096" s="51"/>
      <c r="BA5096" s="51"/>
      <c r="BB5096" s="51"/>
      <c r="BC5096" s="51"/>
      <c r="BD5096" s="51"/>
      <c r="BE5096" s="51"/>
      <c r="BF5096" s="51"/>
      <c r="BG5096" s="51"/>
      <c r="BH5096" s="51"/>
      <c r="BI5096" s="51"/>
      <c r="BJ5096" s="51"/>
      <c r="BK5096" s="51"/>
      <c r="BL5096" s="51"/>
      <c r="BM5096" s="51"/>
      <c r="BN5096" s="51"/>
      <c r="BO5096" s="51"/>
      <c r="BP5096" s="51"/>
      <c r="BQ5096" s="51"/>
      <c r="BR5096" s="51"/>
      <c r="BS5096" s="51"/>
      <c r="BT5096" s="51"/>
      <c r="BU5096" s="51"/>
      <c r="BV5096" s="51"/>
      <c r="BW5096" s="51"/>
      <c r="BX5096" s="51"/>
      <c r="BY5096" s="51"/>
    </row>
    <row r="5097" spans="1:77" x14ac:dyDescent="0.25">
      <c r="A5097" s="49" t="s">
        <v>960</v>
      </c>
      <c r="B5097" s="50">
        <v>42303</v>
      </c>
      <c r="C5097" s="51" t="s">
        <v>956</v>
      </c>
      <c r="D5097" s="51"/>
      <c r="E5097" s="51">
        <v>496.29937500000005</v>
      </c>
      <c r="F5097" s="51">
        <v>0.16614374999999998</v>
      </c>
      <c r="G5097" s="51">
        <v>0.23494375000000001</v>
      </c>
      <c r="H5097" s="51">
        <v>0.278775</v>
      </c>
      <c r="I5097" s="51">
        <v>0.27077499999999999</v>
      </c>
      <c r="J5097" s="51">
        <v>0.27708750000000004</v>
      </c>
      <c r="K5097" s="51">
        <v>0.32850000000000001</v>
      </c>
      <c r="L5097" s="51">
        <v>0.29865000000000003</v>
      </c>
      <c r="M5097" s="51"/>
      <c r="N5097" s="51"/>
      <c r="O5097" s="51"/>
      <c r="P5097" s="51"/>
      <c r="Q5097" s="51"/>
      <c r="R5097" s="51"/>
      <c r="S5097" s="51"/>
      <c r="T5097" s="51"/>
      <c r="U5097" s="51"/>
      <c r="V5097" s="51"/>
      <c r="W5097" s="51"/>
      <c r="X5097" s="51"/>
      <c r="Y5097" s="51"/>
      <c r="Z5097" s="51"/>
      <c r="AA5097" s="51"/>
      <c r="AB5097" s="51"/>
      <c r="AC5097" s="51"/>
      <c r="AD5097" s="51"/>
      <c r="AE5097" s="51"/>
      <c r="AF5097" s="51"/>
      <c r="AG5097" s="51"/>
      <c r="AH5097" s="51"/>
      <c r="AI5097" s="51"/>
      <c r="AJ5097" s="51"/>
      <c r="AK5097" s="51"/>
      <c r="AL5097" s="51"/>
      <c r="AM5097" s="51"/>
      <c r="AN5097" s="51"/>
      <c r="AO5097" s="51"/>
      <c r="AP5097" s="51"/>
      <c r="AQ5097" s="51"/>
      <c r="AR5097" s="51"/>
      <c r="AS5097" s="51"/>
      <c r="AT5097" s="51"/>
      <c r="AU5097" s="51"/>
      <c r="AV5097" s="51"/>
      <c r="AW5097" s="51"/>
      <c r="AX5097" s="51"/>
      <c r="AY5097" s="51"/>
      <c r="AZ5097" s="51"/>
      <c r="BA5097" s="51"/>
      <c r="BB5097" s="51"/>
      <c r="BC5097" s="51"/>
      <c r="BD5097" s="51"/>
      <c r="BE5097" s="51"/>
      <c r="BF5097" s="51"/>
      <c r="BG5097" s="51"/>
      <c r="BH5097" s="51"/>
      <c r="BI5097" s="51"/>
      <c r="BJ5097" s="51"/>
      <c r="BK5097" s="51"/>
      <c r="BL5097" s="51"/>
      <c r="BM5097" s="51"/>
      <c r="BN5097" s="51"/>
      <c r="BO5097" s="51"/>
      <c r="BP5097" s="51"/>
      <c r="BQ5097" s="51"/>
      <c r="BR5097" s="51"/>
      <c r="BS5097" s="51"/>
      <c r="BT5097" s="51"/>
      <c r="BU5097" s="51"/>
      <c r="BV5097" s="51"/>
      <c r="BW5097" s="51"/>
      <c r="BX5097" s="51"/>
      <c r="BY5097" s="51"/>
    </row>
    <row r="5098" spans="1:77" x14ac:dyDescent="0.25">
      <c r="A5098" s="49" t="s">
        <v>960</v>
      </c>
      <c r="B5098" s="50">
        <v>42304</v>
      </c>
      <c r="C5098" s="51" t="s">
        <v>956</v>
      </c>
      <c r="D5098" s="51"/>
      <c r="E5098" s="51">
        <v>495.24890625</v>
      </c>
      <c r="F5098" s="51">
        <v>0.16123437499999999</v>
      </c>
      <c r="G5098" s="51">
        <v>0.23249999999999998</v>
      </c>
      <c r="H5098" s="51">
        <v>0.27855624999999995</v>
      </c>
      <c r="I5098" s="51">
        <v>0.27101874999999997</v>
      </c>
      <c r="J5098" s="51">
        <v>0.27703749999999999</v>
      </c>
      <c r="K5098" s="51">
        <v>0.328625</v>
      </c>
      <c r="L5098" s="51">
        <v>0.29872500000000002</v>
      </c>
      <c r="M5098" s="51"/>
      <c r="N5098" s="51"/>
      <c r="O5098" s="51"/>
      <c r="P5098" s="51"/>
      <c r="Q5098" s="51"/>
      <c r="R5098" s="51"/>
      <c r="S5098" s="51"/>
      <c r="T5098" s="51"/>
      <c r="U5098" s="51"/>
      <c r="V5098" s="51"/>
      <c r="W5098" s="51"/>
      <c r="X5098" s="51"/>
      <c r="Y5098" s="51"/>
      <c r="Z5098" s="51"/>
      <c r="AA5098" s="51"/>
      <c r="AB5098" s="51"/>
      <c r="AC5098" s="51"/>
      <c r="AD5098" s="51">
        <v>0.16293587960005451</v>
      </c>
      <c r="AE5098" s="51"/>
      <c r="AF5098" s="51"/>
      <c r="AG5098" s="51"/>
      <c r="AH5098" s="51"/>
      <c r="AI5098" s="51"/>
      <c r="AJ5098" s="51"/>
      <c r="AK5098" s="51"/>
      <c r="AL5098" s="51"/>
      <c r="AM5098" s="51"/>
      <c r="AN5098" s="51"/>
      <c r="AO5098" s="51"/>
      <c r="AP5098" s="51"/>
      <c r="AQ5098" s="51"/>
      <c r="AR5098" s="51"/>
      <c r="AS5098" s="51"/>
      <c r="AT5098" s="51"/>
      <c r="AU5098" s="51"/>
      <c r="AV5098" s="51"/>
      <c r="AW5098" s="51"/>
      <c r="AX5098" s="51"/>
      <c r="AY5098" s="51"/>
      <c r="AZ5098" s="51"/>
      <c r="BA5098" s="51"/>
      <c r="BB5098" s="51"/>
      <c r="BC5098" s="51"/>
      <c r="BD5098" s="51"/>
      <c r="BE5098" s="51"/>
      <c r="BF5098" s="51"/>
      <c r="BG5098" s="51"/>
      <c r="BH5098" s="51"/>
      <c r="BI5098" s="51"/>
      <c r="BJ5098" s="51"/>
      <c r="BK5098" s="51"/>
      <c r="BL5098" s="51"/>
      <c r="BM5098" s="51"/>
      <c r="BN5098" s="51"/>
      <c r="BO5098" s="51"/>
      <c r="BP5098" s="51"/>
      <c r="BQ5098" s="51"/>
      <c r="BR5098" s="51"/>
      <c r="BS5098" s="51"/>
      <c r="BT5098" s="51"/>
      <c r="BU5098" s="51"/>
      <c r="BV5098" s="51"/>
      <c r="BW5098" s="51"/>
      <c r="BX5098" s="51"/>
      <c r="BY5098" s="51"/>
    </row>
    <row r="5099" spans="1:77" x14ac:dyDescent="0.25">
      <c r="A5099" s="49" t="s">
        <v>960</v>
      </c>
      <c r="B5099" s="50">
        <v>42305</v>
      </c>
      <c r="C5099" s="51" t="s">
        <v>956</v>
      </c>
      <c r="D5099" s="51"/>
      <c r="E5099" s="51">
        <v>494.52796874999996</v>
      </c>
      <c r="F5099" s="51">
        <v>0.15906562499999999</v>
      </c>
      <c r="G5099" s="51">
        <v>0.23081250000000003</v>
      </c>
      <c r="H5099" s="51">
        <v>0.27779375000000001</v>
      </c>
      <c r="I5099" s="51">
        <v>0.27111874999999996</v>
      </c>
      <c r="J5099" s="51">
        <v>0.27715624999999999</v>
      </c>
      <c r="K5099" s="51">
        <v>0.32861874999999996</v>
      </c>
      <c r="L5099" s="51">
        <v>0.29880000000000001</v>
      </c>
      <c r="M5099" s="51"/>
      <c r="N5099" s="51"/>
      <c r="O5099" s="51"/>
      <c r="P5099" s="51"/>
      <c r="Q5099" s="51"/>
      <c r="R5099" s="51"/>
      <c r="S5099" s="51"/>
      <c r="T5099" s="51"/>
      <c r="U5099" s="51"/>
      <c r="V5099" s="51"/>
      <c r="W5099" s="51"/>
      <c r="X5099" s="51"/>
      <c r="Y5099" s="51"/>
      <c r="Z5099" s="51"/>
      <c r="AA5099" s="51"/>
      <c r="AB5099" s="51"/>
      <c r="AC5099" s="51"/>
      <c r="AD5099" s="51"/>
      <c r="AE5099" s="51"/>
      <c r="AF5099" s="51"/>
      <c r="AG5099" s="51"/>
      <c r="AH5099" s="51"/>
      <c r="AI5099" s="51"/>
      <c r="AJ5099" s="51"/>
      <c r="AK5099" s="51"/>
      <c r="AL5099" s="51"/>
      <c r="AM5099" s="51"/>
      <c r="AN5099" s="51"/>
      <c r="AO5099" s="51"/>
      <c r="AP5099" s="51"/>
      <c r="AQ5099" s="51"/>
      <c r="AR5099" s="51"/>
      <c r="AS5099" s="51"/>
      <c r="AT5099" s="51"/>
      <c r="AU5099" s="51"/>
      <c r="AV5099" s="51"/>
      <c r="AW5099" s="51"/>
      <c r="AX5099" s="51"/>
      <c r="AY5099" s="51"/>
      <c r="AZ5099" s="51"/>
      <c r="BA5099" s="51"/>
      <c r="BB5099" s="51"/>
      <c r="BC5099" s="51"/>
      <c r="BD5099" s="51"/>
      <c r="BE5099" s="51"/>
      <c r="BF5099" s="51"/>
      <c r="BG5099" s="51"/>
      <c r="BH5099" s="51"/>
      <c r="BI5099" s="51"/>
      <c r="BJ5099" s="51"/>
      <c r="BK5099" s="51"/>
      <c r="BL5099" s="51"/>
      <c r="BM5099" s="51"/>
      <c r="BN5099" s="51"/>
      <c r="BO5099" s="51"/>
      <c r="BP5099" s="51"/>
      <c r="BQ5099" s="51"/>
      <c r="BR5099" s="51"/>
      <c r="BS5099" s="51"/>
      <c r="BT5099" s="51"/>
      <c r="BU5099" s="51"/>
      <c r="BV5099" s="51"/>
      <c r="BW5099" s="51"/>
      <c r="BX5099" s="51"/>
      <c r="BY5099" s="51"/>
    </row>
    <row r="5100" spans="1:77" x14ac:dyDescent="0.25">
      <c r="A5100" s="49" t="s">
        <v>960</v>
      </c>
      <c r="B5100" s="50">
        <v>42306</v>
      </c>
      <c r="C5100" s="51" t="s">
        <v>956</v>
      </c>
      <c r="D5100" s="51"/>
      <c r="E5100" s="51">
        <v>528.46125000000006</v>
      </c>
      <c r="F5100" s="51">
        <v>0.28601874999999999</v>
      </c>
      <c r="G5100" s="51">
        <v>0.28918125</v>
      </c>
      <c r="H5100" s="51">
        <v>0.29028124999999999</v>
      </c>
      <c r="I5100" s="51">
        <v>0.27904375000000003</v>
      </c>
      <c r="J5100" s="51">
        <v>0.27714375000000002</v>
      </c>
      <c r="K5100" s="51">
        <v>0.32868125000000004</v>
      </c>
      <c r="L5100" s="51">
        <v>0.29878749999999998</v>
      </c>
      <c r="M5100" s="51"/>
      <c r="N5100" s="51"/>
      <c r="O5100" s="51"/>
      <c r="P5100" s="51"/>
      <c r="Q5100" s="51">
        <v>1.6606305749999997</v>
      </c>
      <c r="R5100" s="51">
        <v>40.173749999999998</v>
      </c>
      <c r="S5100" s="51">
        <v>0</v>
      </c>
      <c r="T5100" s="51"/>
      <c r="U5100" s="51"/>
      <c r="V5100" s="51"/>
      <c r="W5100" s="51"/>
      <c r="X5100" s="51"/>
      <c r="Y5100" s="51"/>
      <c r="Z5100" s="51"/>
      <c r="AA5100" s="51">
        <v>0</v>
      </c>
      <c r="AB5100" s="51">
        <v>5.8</v>
      </c>
      <c r="AC5100" s="51"/>
      <c r="AD5100" s="51"/>
      <c r="AE5100" s="51"/>
      <c r="AF5100" s="51"/>
      <c r="AG5100" s="51">
        <v>0</v>
      </c>
      <c r="AH5100" s="51">
        <v>0</v>
      </c>
      <c r="AI5100" s="51">
        <v>4.5999999999999996</v>
      </c>
      <c r="AJ5100" s="51">
        <v>0.58250000000000002</v>
      </c>
      <c r="AK5100" s="51">
        <v>4.5737985061031154E-2</v>
      </c>
      <c r="AL5100" s="51">
        <v>1.44357085</v>
      </c>
      <c r="AM5100" s="51">
        <v>31.56175</v>
      </c>
      <c r="AN5100" s="51"/>
      <c r="AO5100" s="51"/>
      <c r="AP5100" s="51"/>
      <c r="AQ5100" s="51"/>
      <c r="AR5100" s="51"/>
      <c r="AS5100" s="51"/>
      <c r="AT5100" s="51"/>
      <c r="AU5100" s="51"/>
      <c r="AV5100" s="51"/>
      <c r="AW5100" s="51"/>
      <c r="AX5100" s="51"/>
      <c r="AY5100" s="51">
        <v>0</v>
      </c>
      <c r="AZ5100" s="51"/>
      <c r="BA5100" s="51">
        <v>2.5204334068741292E-2</v>
      </c>
      <c r="BB5100" s="51">
        <v>0.21705972499999998</v>
      </c>
      <c r="BC5100" s="51"/>
      <c r="BD5100" s="51">
        <v>8.6119999999999983</v>
      </c>
      <c r="BE5100" s="51"/>
      <c r="BF5100" s="51"/>
      <c r="BG5100" s="51"/>
      <c r="BH5100" s="51"/>
      <c r="BI5100" s="51"/>
      <c r="BJ5100" s="51"/>
      <c r="BK5100" s="51"/>
      <c r="BL5100" s="51"/>
      <c r="BM5100" s="51"/>
      <c r="BN5100" s="51"/>
      <c r="BO5100" s="51"/>
      <c r="BP5100" s="51"/>
      <c r="BQ5100" s="51"/>
      <c r="BR5100" s="51"/>
      <c r="BS5100" s="51"/>
      <c r="BT5100" s="51"/>
      <c r="BU5100" s="51"/>
      <c r="BV5100" s="51"/>
      <c r="BW5100" s="51"/>
      <c r="BX5100" s="51"/>
      <c r="BY5100" s="51"/>
    </row>
    <row r="5101" spans="1:77" x14ac:dyDescent="0.25">
      <c r="A5101" s="49" t="s">
        <v>960</v>
      </c>
      <c r="B5101" s="50">
        <v>42307</v>
      </c>
      <c r="C5101" s="51" t="s">
        <v>956</v>
      </c>
      <c r="D5101" s="51"/>
      <c r="E5101" s="51">
        <v>531.72843750000004</v>
      </c>
      <c r="F5101" s="51">
        <v>0.28973749999999998</v>
      </c>
      <c r="G5101" s="51">
        <v>0.29919374999999998</v>
      </c>
      <c r="H5101" s="51">
        <v>0.29534375000000002</v>
      </c>
      <c r="I5101" s="51">
        <v>0.27798125000000001</v>
      </c>
      <c r="J5101" s="51">
        <v>0.27716875000000002</v>
      </c>
      <c r="K5101" s="51">
        <v>0.32866875000000001</v>
      </c>
      <c r="L5101" s="51">
        <v>0.29880000000000001</v>
      </c>
      <c r="M5101" s="51"/>
      <c r="N5101" s="51"/>
      <c r="O5101" s="51"/>
      <c r="P5101" s="51"/>
      <c r="Q5101" s="51"/>
      <c r="R5101" s="51"/>
      <c r="S5101" s="51"/>
      <c r="T5101" s="51"/>
      <c r="U5101" s="51"/>
      <c r="V5101" s="51"/>
      <c r="W5101" s="51"/>
      <c r="X5101" s="51"/>
      <c r="Y5101" s="51"/>
      <c r="Z5101" s="51"/>
      <c r="AA5101" s="51"/>
      <c r="AB5101" s="51"/>
      <c r="AC5101" s="51">
        <v>0.22303697606873435</v>
      </c>
      <c r="AD5101" s="51">
        <v>0.40546669623575393</v>
      </c>
      <c r="AE5101" s="51"/>
      <c r="AF5101" s="51"/>
      <c r="AG5101" s="51"/>
      <c r="AH5101" s="51"/>
      <c r="AI5101" s="51"/>
      <c r="AJ5101" s="51"/>
      <c r="AK5101" s="51"/>
      <c r="AL5101" s="51"/>
      <c r="AM5101" s="51"/>
      <c r="AN5101" s="51"/>
      <c r="AO5101" s="51"/>
      <c r="AP5101" s="51"/>
      <c r="AQ5101" s="51"/>
      <c r="AR5101" s="51"/>
      <c r="AS5101" s="51"/>
      <c r="AT5101" s="51"/>
      <c r="AU5101" s="51"/>
      <c r="AV5101" s="51"/>
      <c r="AW5101" s="51"/>
      <c r="AX5101" s="51"/>
      <c r="AY5101" s="51"/>
      <c r="AZ5101" s="51"/>
      <c r="BA5101" s="51"/>
      <c r="BB5101" s="51"/>
      <c r="BC5101" s="51"/>
      <c r="BD5101" s="51"/>
      <c r="BE5101" s="51"/>
      <c r="BF5101" s="51"/>
      <c r="BG5101" s="51"/>
      <c r="BH5101" s="51"/>
      <c r="BI5101" s="51"/>
      <c r="BJ5101" s="51"/>
      <c r="BK5101" s="51"/>
      <c r="BL5101" s="51"/>
      <c r="BM5101" s="51"/>
      <c r="BN5101" s="51"/>
      <c r="BO5101" s="51"/>
      <c r="BP5101" s="51"/>
      <c r="BQ5101" s="51"/>
      <c r="BR5101" s="51"/>
      <c r="BS5101" s="51"/>
      <c r="BT5101" s="51"/>
      <c r="BU5101" s="51"/>
      <c r="BV5101" s="51"/>
      <c r="BW5101" s="51"/>
      <c r="BX5101" s="51"/>
      <c r="BY5101" s="51"/>
    </row>
    <row r="5102" spans="1:77" x14ac:dyDescent="0.25">
      <c r="A5102" s="49" t="s">
        <v>960</v>
      </c>
      <c r="B5102" s="50">
        <v>42308</v>
      </c>
      <c r="C5102" s="51" t="s">
        <v>956</v>
      </c>
      <c r="D5102" s="51"/>
      <c r="E5102" s="51">
        <v>530.06015625000009</v>
      </c>
      <c r="F5102" s="51">
        <v>0.27325312499999999</v>
      </c>
      <c r="G5102" s="51">
        <v>0.29846875</v>
      </c>
      <c r="H5102" s="51">
        <v>0.29835</v>
      </c>
      <c r="I5102" s="51">
        <v>0.27785624999999997</v>
      </c>
      <c r="J5102" s="51">
        <v>0.27710625</v>
      </c>
      <c r="K5102" s="51">
        <v>0.32868125000000004</v>
      </c>
      <c r="L5102" s="51">
        <v>0.29901250000000001</v>
      </c>
      <c r="M5102" s="51"/>
      <c r="N5102" s="51"/>
      <c r="O5102" s="51"/>
      <c r="P5102" s="51"/>
      <c r="Q5102" s="51"/>
      <c r="R5102" s="51"/>
      <c r="S5102" s="51"/>
      <c r="T5102" s="51"/>
      <c r="U5102" s="51"/>
      <c r="V5102" s="51"/>
      <c r="W5102" s="51"/>
      <c r="X5102" s="51"/>
      <c r="Y5102" s="51"/>
      <c r="Z5102" s="51"/>
      <c r="AA5102" s="51"/>
      <c r="AB5102" s="51"/>
      <c r="AC5102" s="51"/>
      <c r="AD5102" s="51"/>
      <c r="AE5102" s="51"/>
      <c r="AF5102" s="51"/>
      <c r="AG5102" s="51"/>
      <c r="AH5102" s="51"/>
      <c r="AI5102" s="51"/>
      <c r="AJ5102" s="51"/>
      <c r="AK5102" s="51"/>
      <c r="AL5102" s="51"/>
      <c r="AM5102" s="51"/>
      <c r="AN5102" s="51"/>
      <c r="AO5102" s="51"/>
      <c r="AP5102" s="51"/>
      <c r="AQ5102" s="51"/>
      <c r="AR5102" s="51"/>
      <c r="AS5102" s="51"/>
      <c r="AT5102" s="51"/>
      <c r="AU5102" s="51"/>
      <c r="AV5102" s="51"/>
      <c r="AW5102" s="51"/>
      <c r="AX5102" s="51"/>
      <c r="AY5102" s="51"/>
      <c r="AZ5102" s="51"/>
      <c r="BA5102" s="51"/>
      <c r="BB5102" s="51"/>
      <c r="BC5102" s="51"/>
      <c r="BD5102" s="51"/>
      <c r="BE5102" s="51"/>
      <c r="BF5102" s="51"/>
      <c r="BG5102" s="51"/>
      <c r="BH5102" s="51"/>
      <c r="BI5102" s="51"/>
      <c r="BJ5102" s="51"/>
      <c r="BK5102" s="51"/>
      <c r="BL5102" s="51"/>
      <c r="BM5102" s="51"/>
      <c r="BN5102" s="51"/>
      <c r="BO5102" s="51"/>
      <c r="BP5102" s="51"/>
      <c r="BQ5102" s="51"/>
      <c r="BR5102" s="51"/>
      <c r="BS5102" s="51"/>
      <c r="BT5102" s="51"/>
      <c r="BU5102" s="51"/>
      <c r="BV5102" s="51"/>
      <c r="BW5102" s="51"/>
      <c r="BX5102" s="51"/>
      <c r="BY5102" s="51"/>
    </row>
    <row r="5103" spans="1:77" x14ac:dyDescent="0.25">
      <c r="A5103" s="49" t="s">
        <v>960</v>
      </c>
      <c r="B5103" s="50">
        <v>42309</v>
      </c>
      <c r="C5103" s="51" t="s">
        <v>956</v>
      </c>
      <c r="D5103" s="51"/>
      <c r="E5103" s="51">
        <v>527.2064062500001</v>
      </c>
      <c r="F5103" s="51">
        <v>0.25555312499999999</v>
      </c>
      <c r="G5103" s="51">
        <v>0.29381875000000002</v>
      </c>
      <c r="H5103" s="51">
        <v>0.29960624999999996</v>
      </c>
      <c r="I5103" s="51">
        <v>0.27824375000000001</v>
      </c>
      <c r="J5103" s="51">
        <v>0.27712499999999995</v>
      </c>
      <c r="K5103" s="51">
        <v>0.32869999999999999</v>
      </c>
      <c r="L5103" s="51">
        <v>0.29899375</v>
      </c>
      <c r="M5103" s="51"/>
      <c r="N5103" s="51"/>
      <c r="O5103" s="51"/>
      <c r="P5103" s="51"/>
      <c r="Q5103" s="51"/>
      <c r="R5103" s="51"/>
      <c r="S5103" s="51"/>
      <c r="T5103" s="51"/>
      <c r="U5103" s="51"/>
      <c r="V5103" s="51"/>
      <c r="W5103" s="51"/>
      <c r="X5103" s="51"/>
      <c r="Y5103" s="51"/>
      <c r="Z5103" s="51"/>
      <c r="AA5103" s="51"/>
      <c r="AB5103" s="51"/>
      <c r="AC5103" s="51"/>
      <c r="AD5103" s="51"/>
      <c r="AE5103" s="51"/>
      <c r="AF5103" s="51"/>
      <c r="AG5103" s="51"/>
      <c r="AH5103" s="51"/>
      <c r="AI5103" s="51"/>
      <c r="AJ5103" s="51"/>
      <c r="AK5103" s="51"/>
      <c r="AL5103" s="51"/>
      <c r="AM5103" s="51"/>
      <c r="AN5103" s="51"/>
      <c r="AO5103" s="51"/>
      <c r="AP5103" s="51"/>
      <c r="AQ5103" s="51"/>
      <c r="AR5103" s="51"/>
      <c r="AS5103" s="51"/>
      <c r="AT5103" s="51"/>
      <c r="AU5103" s="51"/>
      <c r="AV5103" s="51"/>
      <c r="AW5103" s="51"/>
      <c r="AX5103" s="51"/>
      <c r="AY5103" s="51"/>
      <c r="AZ5103" s="51"/>
      <c r="BA5103" s="51"/>
      <c r="BB5103" s="51"/>
      <c r="BC5103" s="51"/>
      <c r="BD5103" s="51"/>
      <c r="BE5103" s="51"/>
      <c r="BF5103" s="51"/>
      <c r="BG5103" s="51"/>
      <c r="BH5103" s="51"/>
      <c r="BI5103" s="51"/>
      <c r="BJ5103" s="51"/>
      <c r="BK5103" s="51"/>
      <c r="BL5103" s="51"/>
      <c r="BM5103" s="51"/>
      <c r="BN5103" s="51"/>
      <c r="BO5103" s="51"/>
      <c r="BP5103" s="51"/>
      <c r="BQ5103" s="51"/>
      <c r="BR5103" s="51"/>
      <c r="BS5103" s="51"/>
      <c r="BT5103" s="51"/>
      <c r="BU5103" s="51"/>
      <c r="BV5103" s="51"/>
      <c r="BW5103" s="51"/>
      <c r="BX5103" s="51"/>
      <c r="BY5103" s="51"/>
    </row>
    <row r="5104" spans="1:77" x14ac:dyDescent="0.25">
      <c r="A5104" s="49" t="s">
        <v>960</v>
      </c>
      <c r="B5104" s="50">
        <v>42310</v>
      </c>
      <c r="C5104" s="51" t="s">
        <v>956</v>
      </c>
      <c r="D5104" s="51"/>
      <c r="E5104" s="51">
        <v>526.6293750000001</v>
      </c>
      <c r="F5104" s="51">
        <v>0.25329999999999997</v>
      </c>
      <c r="G5104" s="51">
        <v>0.29010000000000002</v>
      </c>
      <c r="H5104" s="51">
        <v>0.30004999999999998</v>
      </c>
      <c r="I5104" s="51">
        <v>0.27878124999999998</v>
      </c>
      <c r="J5104" s="51">
        <v>0.27715624999999999</v>
      </c>
      <c r="K5104" s="51">
        <v>0.32869375000000001</v>
      </c>
      <c r="L5104" s="51">
        <v>0.29905000000000004</v>
      </c>
      <c r="M5104" s="51"/>
      <c r="N5104" s="51"/>
      <c r="O5104" s="51"/>
      <c r="P5104" s="51"/>
      <c r="Q5104" s="51"/>
      <c r="R5104" s="51"/>
      <c r="S5104" s="51"/>
      <c r="T5104" s="51"/>
      <c r="U5104" s="51"/>
      <c r="V5104" s="51"/>
      <c r="W5104" s="51"/>
      <c r="X5104" s="51"/>
      <c r="Y5104" s="51"/>
      <c r="Z5104" s="51"/>
      <c r="AA5104" s="51"/>
      <c r="AB5104" s="51"/>
      <c r="AC5104" s="51">
        <v>0.2658493676505766</v>
      </c>
      <c r="AD5104" s="51">
        <v>0.35480940905139602</v>
      </c>
      <c r="AE5104" s="51"/>
      <c r="AF5104" s="51"/>
      <c r="AG5104" s="51"/>
      <c r="AH5104" s="51"/>
      <c r="AI5104" s="51"/>
      <c r="AJ5104" s="51"/>
      <c r="AK5104" s="51"/>
      <c r="AL5104" s="51"/>
      <c r="AM5104" s="51"/>
      <c r="AN5104" s="51"/>
      <c r="AO5104" s="51"/>
      <c r="AP5104" s="51"/>
      <c r="AQ5104" s="51"/>
      <c r="AR5104" s="51"/>
      <c r="AS5104" s="51"/>
      <c r="AT5104" s="51"/>
      <c r="AU5104" s="51"/>
      <c r="AV5104" s="51"/>
      <c r="AW5104" s="51"/>
      <c r="AX5104" s="51"/>
      <c r="AY5104" s="51"/>
      <c r="AZ5104" s="51"/>
      <c r="BA5104" s="51"/>
      <c r="BB5104" s="51"/>
      <c r="BC5104" s="51"/>
      <c r="BD5104" s="51"/>
      <c r="BE5104" s="51"/>
      <c r="BF5104" s="51"/>
      <c r="BG5104" s="51"/>
      <c r="BH5104" s="51"/>
      <c r="BI5104" s="51"/>
      <c r="BJ5104" s="51"/>
      <c r="BK5104" s="51"/>
      <c r="BL5104" s="51"/>
      <c r="BM5104" s="51"/>
      <c r="BN5104" s="51"/>
      <c r="BO5104" s="51"/>
      <c r="BP5104" s="51"/>
      <c r="BQ5104" s="51"/>
      <c r="BR5104" s="51"/>
      <c r="BS5104" s="51"/>
      <c r="BT5104" s="51"/>
      <c r="BU5104" s="51"/>
      <c r="BV5104" s="51"/>
      <c r="BW5104" s="51"/>
      <c r="BX5104" s="51"/>
      <c r="BY5104" s="51"/>
    </row>
    <row r="5105" spans="1:77" x14ac:dyDescent="0.25">
      <c r="A5105" s="49" t="s">
        <v>960</v>
      </c>
      <c r="B5105" s="50">
        <v>42311</v>
      </c>
      <c r="C5105" s="51" t="s">
        <v>956</v>
      </c>
      <c r="D5105" s="51"/>
      <c r="E5105" s="51">
        <v>524.91796875000011</v>
      </c>
      <c r="F5105" s="51">
        <v>0.243640625</v>
      </c>
      <c r="G5105" s="51">
        <v>0.28667500000000001</v>
      </c>
      <c r="H5105" s="51">
        <v>0.29998750000000002</v>
      </c>
      <c r="I5105" s="51">
        <v>0.27953749999999999</v>
      </c>
      <c r="J5105" s="51">
        <v>0.27732500000000004</v>
      </c>
      <c r="K5105" s="51">
        <v>0.32866875000000001</v>
      </c>
      <c r="L5105" s="51">
        <v>0.29904999999999998</v>
      </c>
      <c r="M5105" s="51"/>
      <c r="N5105" s="51"/>
      <c r="O5105" s="51"/>
      <c r="P5105" s="51"/>
      <c r="Q5105" s="51"/>
      <c r="R5105" s="51"/>
      <c r="S5105" s="51"/>
      <c r="T5105" s="51"/>
      <c r="U5105" s="51"/>
      <c r="V5105" s="51"/>
      <c r="W5105" s="51"/>
      <c r="X5105" s="51"/>
      <c r="Y5105" s="51"/>
      <c r="Z5105" s="51"/>
      <c r="AA5105" s="51"/>
      <c r="AB5105" s="51"/>
      <c r="AC5105" s="51"/>
      <c r="AD5105" s="51"/>
      <c r="AE5105" s="51"/>
      <c r="AF5105" s="51"/>
      <c r="AG5105" s="51"/>
      <c r="AH5105" s="51"/>
      <c r="AI5105" s="51"/>
      <c r="AJ5105" s="51"/>
      <c r="AK5105" s="51"/>
      <c r="AL5105" s="51"/>
      <c r="AM5105" s="51"/>
      <c r="AN5105" s="51"/>
      <c r="AO5105" s="51"/>
      <c r="AP5105" s="51"/>
      <c r="AQ5105" s="51"/>
      <c r="AR5105" s="51"/>
      <c r="AS5105" s="51"/>
      <c r="AT5105" s="51"/>
      <c r="AU5105" s="51"/>
      <c r="AV5105" s="51"/>
      <c r="AW5105" s="51"/>
      <c r="AX5105" s="51"/>
      <c r="AY5105" s="51"/>
      <c r="AZ5105" s="51"/>
      <c r="BA5105" s="51"/>
      <c r="BB5105" s="51"/>
      <c r="BC5105" s="51"/>
      <c r="BD5105" s="51"/>
      <c r="BE5105" s="51"/>
      <c r="BF5105" s="51"/>
      <c r="BG5105" s="51"/>
      <c r="BH5105" s="51"/>
      <c r="BI5105" s="51"/>
      <c r="BJ5105" s="51"/>
      <c r="BK5105" s="51"/>
      <c r="BL5105" s="51"/>
      <c r="BM5105" s="51"/>
      <c r="BN5105" s="51"/>
      <c r="BO5105" s="51"/>
      <c r="BP5105" s="51"/>
      <c r="BQ5105" s="51"/>
      <c r="BR5105" s="51"/>
      <c r="BS5105" s="51"/>
      <c r="BT5105" s="51"/>
      <c r="BU5105" s="51"/>
      <c r="BV5105" s="51"/>
      <c r="BW5105" s="51"/>
      <c r="BX5105" s="51"/>
      <c r="BY5105" s="51"/>
    </row>
    <row r="5106" spans="1:77" x14ac:dyDescent="0.25">
      <c r="A5106" s="49" t="s">
        <v>960</v>
      </c>
      <c r="B5106" s="50">
        <v>42312</v>
      </c>
      <c r="C5106" s="51" t="s">
        <v>956</v>
      </c>
      <c r="D5106" s="51"/>
      <c r="E5106" s="51">
        <v>522.97265625</v>
      </c>
      <c r="F5106" s="51">
        <v>0.234434375</v>
      </c>
      <c r="G5106" s="51">
        <v>0.28308749999999999</v>
      </c>
      <c r="H5106" s="51">
        <v>0.29923125</v>
      </c>
      <c r="I5106" s="51">
        <v>0.28016249999999998</v>
      </c>
      <c r="J5106" s="51">
        <v>0.27733750000000001</v>
      </c>
      <c r="K5106" s="51">
        <v>0.32871874999999995</v>
      </c>
      <c r="L5106" s="51">
        <v>0.29903125000000003</v>
      </c>
      <c r="M5106" s="51"/>
      <c r="N5106" s="51"/>
      <c r="O5106" s="51"/>
      <c r="P5106" s="51"/>
      <c r="Q5106" s="51"/>
      <c r="R5106" s="51"/>
      <c r="S5106" s="51"/>
      <c r="T5106" s="51"/>
      <c r="U5106" s="51"/>
      <c r="V5106" s="51"/>
      <c r="W5106" s="51"/>
      <c r="X5106" s="51"/>
      <c r="Y5106" s="51"/>
      <c r="Z5106" s="51"/>
      <c r="AA5106" s="51"/>
      <c r="AB5106" s="51"/>
      <c r="AC5106" s="51"/>
      <c r="AD5106" s="51"/>
      <c r="AE5106" s="51"/>
      <c r="AF5106" s="51"/>
      <c r="AG5106" s="51"/>
      <c r="AH5106" s="51"/>
      <c r="AI5106" s="51"/>
      <c r="AJ5106" s="51"/>
      <c r="AK5106" s="51"/>
      <c r="AL5106" s="51"/>
      <c r="AM5106" s="51"/>
      <c r="AN5106" s="51"/>
      <c r="AO5106" s="51"/>
      <c r="AP5106" s="51"/>
      <c r="AQ5106" s="51"/>
      <c r="AR5106" s="51"/>
      <c r="AS5106" s="51"/>
      <c r="AT5106" s="51"/>
      <c r="AU5106" s="51"/>
      <c r="AV5106" s="51"/>
      <c r="AW5106" s="51"/>
      <c r="AX5106" s="51"/>
      <c r="AY5106" s="51"/>
      <c r="AZ5106" s="51"/>
      <c r="BA5106" s="51"/>
      <c r="BB5106" s="51"/>
      <c r="BC5106" s="51"/>
      <c r="BD5106" s="51"/>
      <c r="BE5106" s="51"/>
      <c r="BF5106" s="51"/>
      <c r="BG5106" s="51"/>
      <c r="BH5106" s="51"/>
      <c r="BI5106" s="51"/>
      <c r="BJ5106" s="51"/>
      <c r="BK5106" s="51"/>
      <c r="BL5106" s="51"/>
      <c r="BM5106" s="51"/>
      <c r="BN5106" s="51"/>
      <c r="BO5106" s="51"/>
      <c r="BP5106" s="51"/>
      <c r="BQ5106" s="51"/>
      <c r="BR5106" s="51"/>
      <c r="BS5106" s="51"/>
      <c r="BT5106" s="51"/>
      <c r="BU5106" s="51"/>
      <c r="BV5106" s="51"/>
      <c r="BW5106" s="51"/>
      <c r="BX5106" s="51"/>
      <c r="BY5106" s="51"/>
    </row>
    <row r="5107" spans="1:77" x14ac:dyDescent="0.25">
      <c r="A5107" s="49" t="s">
        <v>960</v>
      </c>
      <c r="B5107" s="50">
        <v>42313</v>
      </c>
      <c r="C5107" s="51" t="s">
        <v>956</v>
      </c>
      <c r="D5107" s="51"/>
      <c r="E5107" s="51">
        <v>520.06499999999994</v>
      </c>
      <c r="F5107" s="51">
        <v>0.22267500000000001</v>
      </c>
      <c r="G5107" s="51">
        <v>0.27738749999999995</v>
      </c>
      <c r="H5107" s="51">
        <v>0.29778749999999998</v>
      </c>
      <c r="I5107" s="51">
        <v>0.28035624999999997</v>
      </c>
      <c r="J5107" s="51">
        <v>0.27742500000000003</v>
      </c>
      <c r="K5107" s="51">
        <v>0.32877499999999998</v>
      </c>
      <c r="L5107" s="51">
        <v>0.29917499999999997</v>
      </c>
      <c r="M5107" s="51"/>
      <c r="N5107" s="51"/>
      <c r="O5107" s="51"/>
      <c r="P5107" s="51"/>
      <c r="Q5107" s="51"/>
      <c r="R5107" s="51"/>
      <c r="S5107" s="51"/>
      <c r="T5107" s="51"/>
      <c r="U5107" s="51"/>
      <c r="V5107" s="51"/>
      <c r="W5107" s="51"/>
      <c r="X5107" s="51"/>
      <c r="Y5107" s="51"/>
      <c r="Z5107" s="51"/>
      <c r="AA5107" s="51"/>
      <c r="AB5107" s="51"/>
      <c r="AC5107" s="51"/>
      <c r="AD5107" s="51">
        <v>0.25879944459038051</v>
      </c>
      <c r="AE5107" s="51"/>
      <c r="AF5107" s="51"/>
      <c r="AG5107" s="51"/>
      <c r="AH5107" s="51"/>
      <c r="AI5107" s="51"/>
      <c r="AJ5107" s="51"/>
      <c r="AK5107" s="51"/>
      <c r="AL5107" s="51"/>
      <c r="AM5107" s="51"/>
      <c r="AN5107" s="51"/>
      <c r="AO5107" s="51"/>
      <c r="AP5107" s="51"/>
      <c r="AQ5107" s="51"/>
      <c r="AR5107" s="51"/>
      <c r="AS5107" s="51"/>
      <c r="AT5107" s="51"/>
      <c r="AU5107" s="51"/>
      <c r="AV5107" s="51"/>
      <c r="AW5107" s="51"/>
      <c r="AX5107" s="51"/>
      <c r="AY5107" s="51"/>
      <c r="AZ5107" s="51"/>
      <c r="BA5107" s="51"/>
      <c r="BB5107" s="51"/>
      <c r="BC5107" s="51"/>
      <c r="BD5107" s="51"/>
      <c r="BE5107" s="51"/>
      <c r="BF5107" s="51"/>
      <c r="BG5107" s="51"/>
      <c r="BH5107" s="51"/>
      <c r="BI5107" s="51"/>
      <c r="BJ5107" s="51"/>
      <c r="BK5107" s="51"/>
      <c r="BL5107" s="51"/>
      <c r="BM5107" s="51"/>
      <c r="BN5107" s="51"/>
      <c r="BO5107" s="51"/>
      <c r="BP5107" s="51"/>
      <c r="BQ5107" s="51"/>
      <c r="BR5107" s="51"/>
      <c r="BS5107" s="51"/>
      <c r="BT5107" s="51"/>
      <c r="BU5107" s="51"/>
      <c r="BV5107" s="51"/>
      <c r="BW5107" s="51"/>
      <c r="BX5107" s="51"/>
      <c r="BY5107" s="51"/>
    </row>
    <row r="5108" spans="1:77" x14ac:dyDescent="0.25">
      <c r="A5108" s="49" t="s">
        <v>960</v>
      </c>
      <c r="B5108" s="50">
        <v>42314</v>
      </c>
      <c r="C5108" s="51" t="s">
        <v>956</v>
      </c>
      <c r="D5108" s="51"/>
      <c r="E5108" s="51">
        <v>524.50593749999996</v>
      </c>
      <c r="F5108" s="51">
        <v>0.24757499999999999</v>
      </c>
      <c r="G5108" s="51">
        <v>0.28164374999999997</v>
      </c>
      <c r="H5108" s="51">
        <v>0.29729375000000002</v>
      </c>
      <c r="I5108" s="51">
        <v>0.28113749999999998</v>
      </c>
      <c r="J5108" s="51">
        <v>0.27738125000000002</v>
      </c>
      <c r="K5108" s="51">
        <v>0.32877499999999998</v>
      </c>
      <c r="L5108" s="51">
        <v>0.29915624999999996</v>
      </c>
      <c r="M5108" s="51"/>
      <c r="N5108" s="51"/>
      <c r="O5108" s="51"/>
      <c r="P5108" s="51"/>
      <c r="Q5108" s="51"/>
      <c r="R5108" s="51"/>
      <c r="S5108" s="51"/>
      <c r="T5108" s="51"/>
      <c r="U5108" s="51"/>
      <c r="V5108" s="51"/>
      <c r="W5108" s="51"/>
      <c r="X5108" s="51"/>
      <c r="Y5108" s="51"/>
      <c r="Z5108" s="51"/>
      <c r="AA5108" s="51"/>
      <c r="AB5108" s="51"/>
      <c r="AC5108" s="51"/>
      <c r="AD5108" s="51"/>
      <c r="AE5108" s="51"/>
      <c r="AF5108" s="51"/>
      <c r="AG5108" s="51"/>
      <c r="AH5108" s="51"/>
      <c r="AI5108" s="51"/>
      <c r="AJ5108" s="51"/>
      <c r="AK5108" s="51"/>
      <c r="AL5108" s="51"/>
      <c r="AM5108" s="51"/>
      <c r="AN5108" s="51"/>
      <c r="AO5108" s="51"/>
      <c r="AP5108" s="51"/>
      <c r="AQ5108" s="51"/>
      <c r="AR5108" s="51"/>
      <c r="AS5108" s="51"/>
      <c r="AT5108" s="51"/>
      <c r="AU5108" s="51"/>
      <c r="AV5108" s="51"/>
      <c r="AW5108" s="51"/>
      <c r="AX5108" s="51"/>
      <c r="AY5108" s="51"/>
      <c r="AZ5108" s="51"/>
      <c r="BA5108" s="51"/>
      <c r="BB5108" s="51"/>
      <c r="BC5108" s="51"/>
      <c r="BD5108" s="51"/>
      <c r="BE5108" s="51"/>
      <c r="BF5108" s="51"/>
      <c r="BG5108" s="51"/>
      <c r="BH5108" s="51"/>
      <c r="BI5108" s="51"/>
      <c r="BJ5108" s="51"/>
      <c r="BK5108" s="51"/>
      <c r="BL5108" s="51"/>
      <c r="BM5108" s="51"/>
      <c r="BN5108" s="51"/>
      <c r="BO5108" s="51"/>
      <c r="BP5108" s="51"/>
      <c r="BQ5108" s="51"/>
      <c r="BR5108" s="51"/>
      <c r="BS5108" s="51"/>
      <c r="BT5108" s="51"/>
      <c r="BU5108" s="51"/>
      <c r="BV5108" s="51"/>
      <c r="BW5108" s="51"/>
      <c r="BX5108" s="51"/>
      <c r="BY5108" s="51"/>
    </row>
    <row r="5109" spans="1:77" x14ac:dyDescent="0.25">
      <c r="A5109" s="49" t="s">
        <v>960</v>
      </c>
      <c r="B5109" s="50">
        <v>42315</v>
      </c>
      <c r="C5109" s="51" t="s">
        <v>956</v>
      </c>
      <c r="D5109" s="51"/>
      <c r="E5109" s="51">
        <v>522.41578125000001</v>
      </c>
      <c r="F5109" s="51">
        <v>0.236565625</v>
      </c>
      <c r="G5109" s="51">
        <v>0.27838125000000002</v>
      </c>
      <c r="H5109" s="51">
        <v>0.29702499999999998</v>
      </c>
      <c r="I5109" s="51">
        <v>0.28151250000000005</v>
      </c>
      <c r="J5109" s="51">
        <v>0.27745625000000002</v>
      </c>
      <c r="K5109" s="51">
        <v>0.32877499999999998</v>
      </c>
      <c r="L5109" s="51">
        <v>0.29914374999999999</v>
      </c>
      <c r="M5109" s="51"/>
      <c r="N5109" s="51"/>
      <c r="O5109" s="51"/>
      <c r="P5109" s="51"/>
      <c r="Q5109" s="51"/>
      <c r="R5109" s="51"/>
      <c r="S5109" s="51"/>
      <c r="T5109" s="51"/>
      <c r="U5109" s="51"/>
      <c r="V5109" s="51"/>
      <c r="W5109" s="51"/>
      <c r="X5109" s="51"/>
      <c r="Y5109" s="51"/>
      <c r="Z5109" s="51"/>
      <c r="AA5109" s="51"/>
      <c r="AB5109" s="51"/>
      <c r="AC5109" s="51"/>
      <c r="AD5109" s="51"/>
      <c r="AE5109" s="51"/>
      <c r="AF5109" s="51"/>
      <c r="AG5109" s="51"/>
      <c r="AH5109" s="51"/>
      <c r="AI5109" s="51"/>
      <c r="AJ5109" s="51"/>
      <c r="AK5109" s="51"/>
      <c r="AL5109" s="51"/>
      <c r="AM5109" s="51"/>
      <c r="AN5109" s="51"/>
      <c r="AO5109" s="51"/>
      <c r="AP5109" s="51"/>
      <c r="AQ5109" s="51"/>
      <c r="AR5109" s="51"/>
      <c r="AS5109" s="51"/>
      <c r="AT5109" s="51"/>
      <c r="AU5109" s="51"/>
      <c r="AV5109" s="51"/>
      <c r="AW5109" s="51"/>
      <c r="AX5109" s="51"/>
      <c r="AY5109" s="51"/>
      <c r="AZ5109" s="51"/>
      <c r="BA5109" s="51"/>
      <c r="BB5109" s="51"/>
      <c r="BC5109" s="51"/>
      <c r="BD5109" s="51"/>
      <c r="BE5109" s="51"/>
      <c r="BF5109" s="51"/>
      <c r="BG5109" s="51"/>
      <c r="BH5109" s="51"/>
      <c r="BI5109" s="51"/>
      <c r="BJ5109" s="51"/>
      <c r="BK5109" s="51"/>
      <c r="BL5109" s="51"/>
      <c r="BM5109" s="51"/>
      <c r="BN5109" s="51"/>
      <c r="BO5109" s="51"/>
      <c r="BP5109" s="51"/>
      <c r="BQ5109" s="51"/>
      <c r="BR5109" s="51"/>
      <c r="BS5109" s="51"/>
      <c r="BT5109" s="51"/>
      <c r="BU5109" s="51"/>
      <c r="BV5109" s="51"/>
      <c r="BW5109" s="51"/>
      <c r="BX5109" s="51"/>
      <c r="BY5109" s="51"/>
    </row>
    <row r="5110" spans="1:77" x14ac:dyDescent="0.25">
      <c r="A5110" s="49" t="s">
        <v>960</v>
      </c>
      <c r="B5110" s="50">
        <v>42316</v>
      </c>
      <c r="C5110" s="51" t="s">
        <v>956</v>
      </c>
      <c r="D5110" s="51"/>
      <c r="E5110" s="51">
        <v>520.88296874999992</v>
      </c>
      <c r="F5110" s="51">
        <v>0.22808437499999998</v>
      </c>
      <c r="G5110" s="51">
        <v>0.27508125</v>
      </c>
      <c r="H5110" s="51">
        <v>0.29699999999999999</v>
      </c>
      <c r="I5110" s="51">
        <v>0.28221874999999996</v>
      </c>
      <c r="J5110" s="51">
        <v>0.27756249999999999</v>
      </c>
      <c r="K5110" s="51">
        <v>0.32877499999999998</v>
      </c>
      <c r="L5110" s="51">
        <v>0.2991375</v>
      </c>
      <c r="M5110" s="51"/>
      <c r="N5110" s="51"/>
      <c r="O5110" s="51"/>
      <c r="P5110" s="51"/>
      <c r="Q5110" s="51"/>
      <c r="R5110" s="51"/>
      <c r="S5110" s="51"/>
      <c r="T5110" s="51"/>
      <c r="U5110" s="51"/>
      <c r="V5110" s="51"/>
      <c r="W5110" s="51"/>
      <c r="X5110" s="51"/>
      <c r="Y5110" s="51"/>
      <c r="Z5110" s="51"/>
      <c r="AA5110" s="51"/>
      <c r="AB5110" s="51"/>
      <c r="AC5110" s="51"/>
      <c r="AD5110" s="51"/>
      <c r="AE5110" s="51"/>
      <c r="AF5110" s="51"/>
      <c r="AG5110" s="51"/>
      <c r="AH5110" s="51"/>
      <c r="AI5110" s="51"/>
      <c r="AJ5110" s="51"/>
      <c r="AK5110" s="51"/>
      <c r="AL5110" s="51"/>
      <c r="AM5110" s="51"/>
      <c r="AN5110" s="51"/>
      <c r="AO5110" s="51"/>
      <c r="AP5110" s="51"/>
      <c r="AQ5110" s="51"/>
      <c r="AR5110" s="51"/>
      <c r="AS5110" s="51"/>
      <c r="AT5110" s="51"/>
      <c r="AU5110" s="51"/>
      <c r="AV5110" s="51"/>
      <c r="AW5110" s="51"/>
      <c r="AX5110" s="51"/>
      <c r="AY5110" s="51"/>
      <c r="AZ5110" s="51"/>
      <c r="BA5110" s="51"/>
      <c r="BB5110" s="51"/>
      <c r="BC5110" s="51"/>
      <c r="BD5110" s="51"/>
      <c r="BE5110" s="51"/>
      <c r="BF5110" s="51"/>
      <c r="BG5110" s="51"/>
      <c r="BH5110" s="51"/>
      <c r="BI5110" s="51"/>
      <c r="BJ5110" s="51"/>
      <c r="BK5110" s="51"/>
      <c r="BL5110" s="51"/>
      <c r="BM5110" s="51"/>
      <c r="BN5110" s="51"/>
      <c r="BO5110" s="51"/>
      <c r="BP5110" s="51"/>
      <c r="BQ5110" s="51"/>
      <c r="BR5110" s="51"/>
      <c r="BS5110" s="51"/>
      <c r="BT5110" s="51"/>
      <c r="BU5110" s="51"/>
      <c r="BV5110" s="51"/>
      <c r="BW5110" s="51"/>
      <c r="BX5110" s="51"/>
      <c r="BY5110" s="51"/>
    </row>
    <row r="5111" spans="1:77" x14ac:dyDescent="0.25">
      <c r="A5111" s="49" t="s">
        <v>960</v>
      </c>
      <c r="B5111" s="50">
        <v>42317</v>
      </c>
      <c r="C5111" s="51" t="s">
        <v>956</v>
      </c>
      <c r="D5111" s="51"/>
      <c r="E5111" s="51">
        <v>518.17593750000003</v>
      </c>
      <c r="F5111" s="51">
        <v>0.21594374999999999</v>
      </c>
      <c r="G5111" s="51">
        <v>0.26953749999999999</v>
      </c>
      <c r="H5111" s="51">
        <v>0.29605625000000002</v>
      </c>
      <c r="I5111" s="51">
        <v>0.28274999999999995</v>
      </c>
      <c r="J5111" s="51">
        <v>0.277725</v>
      </c>
      <c r="K5111" s="51">
        <v>0.32876249999999996</v>
      </c>
      <c r="L5111" s="51">
        <v>0.29921874999999998</v>
      </c>
      <c r="M5111" s="51"/>
      <c r="N5111" s="51"/>
      <c r="O5111" s="51"/>
      <c r="P5111" s="51"/>
      <c r="Q5111" s="51"/>
      <c r="R5111" s="51"/>
      <c r="S5111" s="51"/>
      <c r="T5111" s="51"/>
      <c r="U5111" s="51"/>
      <c r="V5111" s="51"/>
      <c r="W5111" s="51"/>
      <c r="X5111" s="51"/>
      <c r="Y5111" s="51"/>
      <c r="Z5111" s="51"/>
      <c r="AA5111" s="51"/>
      <c r="AB5111" s="51"/>
      <c r="AC5111" s="51"/>
      <c r="AD5111" s="51"/>
      <c r="AE5111" s="51"/>
      <c r="AF5111" s="51"/>
      <c r="AG5111" s="51"/>
      <c r="AH5111" s="51"/>
      <c r="AI5111" s="51"/>
      <c r="AJ5111" s="51"/>
      <c r="AK5111" s="51"/>
      <c r="AL5111" s="51"/>
      <c r="AM5111" s="51"/>
      <c r="AN5111" s="51"/>
      <c r="AO5111" s="51"/>
      <c r="AP5111" s="51"/>
      <c r="AQ5111" s="51"/>
      <c r="AR5111" s="51"/>
      <c r="AS5111" s="51"/>
      <c r="AT5111" s="51"/>
      <c r="AU5111" s="51"/>
      <c r="AV5111" s="51"/>
      <c r="AW5111" s="51"/>
      <c r="AX5111" s="51"/>
      <c r="AY5111" s="51"/>
      <c r="AZ5111" s="51"/>
      <c r="BA5111" s="51"/>
      <c r="BB5111" s="51"/>
      <c r="BC5111" s="51"/>
      <c r="BD5111" s="51"/>
      <c r="BE5111" s="51"/>
      <c r="BF5111" s="51"/>
      <c r="BG5111" s="51"/>
      <c r="BH5111" s="51"/>
      <c r="BI5111" s="51"/>
      <c r="BJ5111" s="51"/>
      <c r="BK5111" s="51"/>
      <c r="BL5111" s="51"/>
      <c r="BM5111" s="51"/>
      <c r="BN5111" s="51"/>
      <c r="BO5111" s="51"/>
      <c r="BP5111" s="51"/>
      <c r="BQ5111" s="51"/>
      <c r="BR5111" s="51"/>
      <c r="BS5111" s="51"/>
      <c r="BT5111" s="51"/>
      <c r="BU5111" s="51"/>
      <c r="BV5111" s="51"/>
      <c r="BW5111" s="51"/>
      <c r="BX5111" s="51"/>
      <c r="BY5111" s="51"/>
    </row>
    <row r="5112" spans="1:77" x14ac:dyDescent="0.25">
      <c r="A5112" s="49" t="s">
        <v>960</v>
      </c>
      <c r="B5112" s="50">
        <v>42318</v>
      </c>
      <c r="C5112" s="51" t="s">
        <v>956</v>
      </c>
      <c r="D5112" s="51"/>
      <c r="E5112" s="51">
        <v>515.12343750000002</v>
      </c>
      <c r="F5112" s="51">
        <v>0.20269375000000001</v>
      </c>
      <c r="G5112" s="51">
        <v>0.26234999999999997</v>
      </c>
      <c r="H5112" s="51">
        <v>0.29488750000000002</v>
      </c>
      <c r="I5112" s="51">
        <v>0.28346874999999999</v>
      </c>
      <c r="J5112" s="51">
        <v>0.27796874999999999</v>
      </c>
      <c r="K5112" s="51">
        <v>0.3288875</v>
      </c>
      <c r="L5112" s="51">
        <v>0.29934375000000002</v>
      </c>
      <c r="M5112" s="51"/>
      <c r="N5112" s="51"/>
      <c r="O5112" s="51"/>
      <c r="P5112" s="51"/>
      <c r="Q5112" s="51"/>
      <c r="R5112" s="51"/>
      <c r="S5112" s="51"/>
      <c r="T5112" s="51"/>
      <c r="U5112" s="51"/>
      <c r="V5112" s="51"/>
      <c r="W5112" s="51"/>
      <c r="X5112" s="51"/>
      <c r="Y5112" s="51"/>
      <c r="Z5112" s="51"/>
      <c r="AA5112" s="51"/>
      <c r="AB5112" s="51">
        <v>7.55</v>
      </c>
      <c r="AC5112" s="51">
        <v>0.3776927078731836</v>
      </c>
      <c r="AD5112" s="51">
        <v>0.39467137396587681</v>
      </c>
      <c r="AE5112" s="51"/>
      <c r="AF5112" s="51"/>
      <c r="AG5112" s="51"/>
      <c r="AH5112" s="51">
        <v>0.15</v>
      </c>
      <c r="AI5112" s="51">
        <v>6.5</v>
      </c>
      <c r="AJ5112" s="51"/>
      <c r="AK5112" s="51"/>
      <c r="AL5112" s="51"/>
      <c r="AM5112" s="51"/>
      <c r="AN5112" s="51"/>
      <c r="AO5112" s="51"/>
      <c r="AP5112" s="51"/>
      <c r="AQ5112" s="51"/>
      <c r="AR5112" s="51"/>
      <c r="AS5112" s="51"/>
      <c r="AT5112" s="51"/>
      <c r="AU5112" s="51"/>
      <c r="AV5112" s="51"/>
      <c r="AW5112" s="51"/>
      <c r="AX5112" s="51"/>
      <c r="AY5112" s="51"/>
      <c r="AZ5112" s="51"/>
      <c r="BA5112" s="51"/>
      <c r="BB5112" s="51"/>
      <c r="BC5112" s="51"/>
      <c r="BD5112" s="51"/>
      <c r="BE5112" s="51"/>
      <c r="BF5112" s="51"/>
      <c r="BG5112" s="51"/>
      <c r="BH5112" s="51"/>
      <c r="BI5112" s="51"/>
      <c r="BJ5112" s="51"/>
      <c r="BK5112" s="51"/>
      <c r="BL5112" s="51"/>
      <c r="BM5112" s="51"/>
      <c r="BN5112" s="51"/>
      <c r="BO5112" s="51"/>
      <c r="BP5112" s="51"/>
      <c r="BQ5112" s="51"/>
      <c r="BR5112" s="51"/>
      <c r="BS5112" s="51"/>
      <c r="BT5112" s="51"/>
      <c r="BU5112" s="51"/>
      <c r="BV5112" s="51"/>
      <c r="BW5112" s="51"/>
      <c r="BX5112" s="51"/>
      <c r="BY5112" s="51"/>
    </row>
    <row r="5113" spans="1:77" x14ac:dyDescent="0.25">
      <c r="A5113" s="49" t="s">
        <v>960</v>
      </c>
      <c r="B5113" s="50">
        <v>42319</v>
      </c>
      <c r="C5113" s="51" t="s">
        <v>956</v>
      </c>
      <c r="D5113" s="51"/>
      <c r="E5113" s="51">
        <v>513.2310937499999</v>
      </c>
      <c r="F5113" s="51">
        <v>0.194846875</v>
      </c>
      <c r="G5113" s="51">
        <v>0.25779374999999999</v>
      </c>
      <c r="H5113" s="51">
        <v>0.29398749999999996</v>
      </c>
      <c r="I5113" s="51">
        <v>0.28397499999999998</v>
      </c>
      <c r="J5113" s="51">
        <v>0.27817500000000001</v>
      </c>
      <c r="K5113" s="51">
        <v>0.32897500000000002</v>
      </c>
      <c r="L5113" s="51">
        <v>0.29933750000000003</v>
      </c>
      <c r="M5113" s="51"/>
      <c r="N5113" s="51"/>
      <c r="O5113" s="51"/>
      <c r="P5113" s="51"/>
      <c r="Q5113" s="51"/>
      <c r="R5113" s="51"/>
      <c r="S5113" s="51"/>
      <c r="T5113" s="51"/>
      <c r="U5113" s="51"/>
      <c r="V5113" s="51"/>
      <c r="W5113" s="51"/>
      <c r="X5113" s="51"/>
      <c r="Y5113" s="51"/>
      <c r="Z5113" s="51"/>
      <c r="AA5113" s="51"/>
      <c r="AB5113" s="51"/>
      <c r="AC5113" s="51"/>
      <c r="AD5113" s="51"/>
      <c r="AE5113" s="51"/>
      <c r="AF5113" s="51"/>
      <c r="AG5113" s="51"/>
      <c r="AH5113" s="51"/>
      <c r="AI5113" s="51"/>
      <c r="AJ5113" s="51"/>
      <c r="AK5113" s="51"/>
      <c r="AL5113" s="51"/>
      <c r="AM5113" s="51"/>
      <c r="AN5113" s="51"/>
      <c r="AO5113" s="51"/>
      <c r="AP5113" s="51"/>
      <c r="AQ5113" s="51"/>
      <c r="AR5113" s="51"/>
      <c r="AS5113" s="51"/>
      <c r="AT5113" s="51"/>
      <c r="AU5113" s="51"/>
      <c r="AV5113" s="51"/>
      <c r="AW5113" s="51"/>
      <c r="AX5113" s="51"/>
      <c r="AY5113" s="51"/>
      <c r="AZ5113" s="51"/>
      <c r="BA5113" s="51"/>
      <c r="BB5113" s="51"/>
      <c r="BC5113" s="51"/>
      <c r="BD5113" s="51"/>
      <c r="BE5113" s="51"/>
      <c r="BF5113" s="51"/>
      <c r="BG5113" s="51"/>
      <c r="BH5113" s="51"/>
      <c r="BI5113" s="51"/>
      <c r="BJ5113" s="51"/>
      <c r="BK5113" s="51"/>
      <c r="BL5113" s="51"/>
      <c r="BM5113" s="51"/>
      <c r="BN5113" s="51"/>
      <c r="BO5113" s="51"/>
      <c r="BP5113" s="51"/>
      <c r="BQ5113" s="51"/>
      <c r="BR5113" s="51"/>
      <c r="BS5113" s="51"/>
      <c r="BT5113" s="51"/>
      <c r="BU5113" s="51"/>
      <c r="BV5113" s="51"/>
      <c r="BW5113" s="51"/>
      <c r="BX5113" s="51"/>
      <c r="BY5113" s="51"/>
    </row>
    <row r="5114" spans="1:77" x14ac:dyDescent="0.25">
      <c r="A5114" s="49" t="s">
        <v>960</v>
      </c>
      <c r="B5114" s="50">
        <v>42320</v>
      </c>
      <c r="C5114" s="51" t="s">
        <v>956</v>
      </c>
      <c r="D5114" s="51"/>
      <c r="E5114" s="51">
        <v>519.33328125000003</v>
      </c>
      <c r="F5114" s="51">
        <v>0.23147812500000001</v>
      </c>
      <c r="G5114" s="51">
        <v>0.26373124999999997</v>
      </c>
      <c r="H5114" s="51">
        <v>0.29263125000000001</v>
      </c>
      <c r="I5114" s="51">
        <v>0.28423750000000003</v>
      </c>
      <c r="J5114" s="51">
        <v>0.27826875000000001</v>
      </c>
      <c r="K5114" s="51">
        <v>0.32906875000000002</v>
      </c>
      <c r="L5114" s="51">
        <v>0.29930000000000001</v>
      </c>
      <c r="M5114" s="51"/>
      <c r="N5114" s="51"/>
      <c r="O5114" s="51"/>
      <c r="P5114" s="51"/>
      <c r="Q5114" s="51"/>
      <c r="R5114" s="51"/>
      <c r="S5114" s="51"/>
      <c r="T5114" s="51"/>
      <c r="U5114" s="51"/>
      <c r="V5114" s="51"/>
      <c r="W5114" s="51"/>
      <c r="X5114" s="51"/>
      <c r="Y5114" s="51"/>
      <c r="Z5114" s="51"/>
      <c r="AA5114" s="51"/>
      <c r="AB5114" s="51"/>
      <c r="AC5114" s="51">
        <v>0.36588860647262761</v>
      </c>
      <c r="AD5114" s="51">
        <v>0.58304753955440225</v>
      </c>
      <c r="AE5114" s="51"/>
      <c r="AF5114" s="51"/>
      <c r="AG5114" s="51"/>
      <c r="AH5114" s="51"/>
      <c r="AI5114" s="51"/>
      <c r="AJ5114" s="51"/>
      <c r="AK5114" s="51"/>
      <c r="AL5114" s="51"/>
      <c r="AM5114" s="51"/>
      <c r="AN5114" s="51"/>
      <c r="AO5114" s="51"/>
      <c r="AP5114" s="51"/>
      <c r="AQ5114" s="51"/>
      <c r="AR5114" s="51"/>
      <c r="AS5114" s="51"/>
      <c r="AT5114" s="51"/>
      <c r="AU5114" s="51"/>
      <c r="AV5114" s="51"/>
      <c r="AW5114" s="51"/>
      <c r="AX5114" s="51"/>
      <c r="AY5114" s="51"/>
      <c r="AZ5114" s="51"/>
      <c r="BA5114" s="51"/>
      <c r="BB5114" s="51"/>
      <c r="BC5114" s="51"/>
      <c r="BD5114" s="51"/>
      <c r="BE5114" s="51"/>
      <c r="BF5114" s="51"/>
      <c r="BG5114" s="51"/>
      <c r="BH5114" s="51"/>
      <c r="BI5114" s="51"/>
      <c r="BJ5114" s="51"/>
      <c r="BK5114" s="51"/>
      <c r="BL5114" s="51"/>
      <c r="BM5114" s="51"/>
      <c r="BN5114" s="51"/>
      <c r="BO5114" s="51"/>
      <c r="BP5114" s="51"/>
      <c r="BQ5114" s="51"/>
      <c r="BR5114" s="51"/>
      <c r="BS5114" s="51"/>
      <c r="BT5114" s="51"/>
      <c r="BU5114" s="51"/>
      <c r="BV5114" s="51"/>
      <c r="BW5114" s="51"/>
      <c r="BX5114" s="51"/>
      <c r="BY5114" s="51"/>
    </row>
    <row r="5115" spans="1:77" x14ac:dyDescent="0.25">
      <c r="A5115" s="49" t="s">
        <v>960</v>
      </c>
      <c r="B5115" s="50">
        <v>42321</v>
      </c>
      <c r="C5115" s="51" t="s">
        <v>956</v>
      </c>
      <c r="D5115" s="51"/>
      <c r="E5115" s="51">
        <v>516.68296874999999</v>
      </c>
      <c r="F5115" s="51">
        <v>0.219678125</v>
      </c>
      <c r="G5115" s="51">
        <v>0.26018750000000002</v>
      </c>
      <c r="H5115" s="51">
        <v>0.29115625000000001</v>
      </c>
      <c r="I5115" s="51">
        <v>0.28418125000000005</v>
      </c>
      <c r="J5115" s="51">
        <v>0.27838750000000001</v>
      </c>
      <c r="K5115" s="51">
        <v>0.32913124999999999</v>
      </c>
      <c r="L5115" s="51">
        <v>0.29948750000000002</v>
      </c>
      <c r="M5115" s="51"/>
      <c r="N5115" s="51"/>
      <c r="O5115" s="51"/>
      <c r="P5115" s="51"/>
      <c r="Q5115" s="51"/>
      <c r="R5115" s="51"/>
      <c r="S5115" s="51"/>
      <c r="T5115" s="51"/>
      <c r="U5115" s="51"/>
      <c r="V5115" s="51"/>
      <c r="W5115" s="51"/>
      <c r="X5115" s="51"/>
      <c r="Y5115" s="51"/>
      <c r="Z5115" s="51"/>
      <c r="AA5115" s="51"/>
      <c r="AB5115" s="51"/>
      <c r="AC5115" s="51"/>
      <c r="AD5115" s="51"/>
      <c r="AE5115" s="51"/>
      <c r="AF5115" s="51"/>
      <c r="AG5115" s="51"/>
      <c r="AH5115" s="51"/>
      <c r="AI5115" s="51"/>
      <c r="AJ5115" s="51"/>
      <c r="AK5115" s="51"/>
      <c r="AL5115" s="51"/>
      <c r="AM5115" s="51"/>
      <c r="AN5115" s="51"/>
      <c r="AO5115" s="51"/>
      <c r="AP5115" s="51"/>
      <c r="AQ5115" s="51"/>
      <c r="AR5115" s="51"/>
      <c r="AS5115" s="51"/>
      <c r="AT5115" s="51"/>
      <c r="AU5115" s="51"/>
      <c r="AV5115" s="51"/>
      <c r="AW5115" s="51"/>
      <c r="AX5115" s="51"/>
      <c r="AY5115" s="51"/>
      <c r="AZ5115" s="51"/>
      <c r="BA5115" s="51"/>
      <c r="BB5115" s="51"/>
      <c r="BC5115" s="51"/>
      <c r="BD5115" s="51"/>
      <c r="BE5115" s="51"/>
      <c r="BF5115" s="51"/>
      <c r="BG5115" s="51"/>
      <c r="BH5115" s="51"/>
      <c r="BI5115" s="51"/>
      <c r="BJ5115" s="51"/>
      <c r="BK5115" s="51"/>
      <c r="BL5115" s="51"/>
      <c r="BM5115" s="51"/>
      <c r="BN5115" s="51"/>
      <c r="BO5115" s="51"/>
      <c r="BP5115" s="51"/>
      <c r="BQ5115" s="51"/>
      <c r="BR5115" s="51"/>
      <c r="BS5115" s="51"/>
      <c r="BT5115" s="51"/>
      <c r="BU5115" s="51"/>
      <c r="BV5115" s="51"/>
      <c r="BW5115" s="51"/>
      <c r="BX5115" s="51"/>
      <c r="BY5115" s="51"/>
    </row>
    <row r="5116" spans="1:77" x14ac:dyDescent="0.25">
      <c r="A5116" s="49" t="s">
        <v>960</v>
      </c>
      <c r="B5116" s="50">
        <v>42322</v>
      </c>
      <c r="C5116" s="51" t="s">
        <v>956</v>
      </c>
      <c r="D5116" s="51"/>
      <c r="E5116" s="51">
        <v>514.03874999999994</v>
      </c>
      <c r="F5116" s="51">
        <v>0.20874375000000001</v>
      </c>
      <c r="G5116" s="51">
        <v>0.25586875000000003</v>
      </c>
      <c r="H5116" s="51">
        <v>0.28991875</v>
      </c>
      <c r="I5116" s="51">
        <v>0.28415000000000001</v>
      </c>
      <c r="J5116" s="51">
        <v>0.27838125000000002</v>
      </c>
      <c r="K5116" s="51">
        <v>0.32916250000000002</v>
      </c>
      <c r="L5116" s="51">
        <v>0.29954375</v>
      </c>
      <c r="M5116" s="51"/>
      <c r="N5116" s="51"/>
      <c r="O5116" s="51"/>
      <c r="P5116" s="51"/>
      <c r="Q5116" s="51"/>
      <c r="R5116" s="51"/>
      <c r="S5116" s="51"/>
      <c r="T5116" s="51"/>
      <c r="U5116" s="51"/>
      <c r="V5116" s="51"/>
      <c r="W5116" s="51"/>
      <c r="X5116" s="51"/>
      <c r="Y5116" s="51"/>
      <c r="Z5116" s="51"/>
      <c r="AA5116" s="51"/>
      <c r="AB5116" s="51"/>
      <c r="AC5116" s="51"/>
      <c r="AD5116" s="51"/>
      <c r="AE5116" s="51"/>
      <c r="AF5116" s="51"/>
      <c r="AG5116" s="51"/>
      <c r="AH5116" s="51"/>
      <c r="AI5116" s="51"/>
      <c r="AJ5116" s="51"/>
      <c r="AK5116" s="51"/>
      <c r="AL5116" s="51"/>
      <c r="AM5116" s="51"/>
      <c r="AN5116" s="51"/>
      <c r="AO5116" s="51"/>
      <c r="AP5116" s="51"/>
      <c r="AQ5116" s="51"/>
      <c r="AR5116" s="51"/>
      <c r="AS5116" s="51"/>
      <c r="AT5116" s="51"/>
      <c r="AU5116" s="51"/>
      <c r="AV5116" s="51"/>
      <c r="AW5116" s="51"/>
      <c r="AX5116" s="51"/>
      <c r="AY5116" s="51"/>
      <c r="AZ5116" s="51"/>
      <c r="BA5116" s="51"/>
      <c r="BB5116" s="51"/>
      <c r="BC5116" s="51"/>
      <c r="BD5116" s="51"/>
      <c r="BE5116" s="51"/>
      <c r="BF5116" s="51"/>
      <c r="BG5116" s="51"/>
      <c r="BH5116" s="51"/>
      <c r="BI5116" s="51"/>
      <c r="BJ5116" s="51"/>
      <c r="BK5116" s="51"/>
      <c r="BL5116" s="51"/>
      <c r="BM5116" s="51"/>
      <c r="BN5116" s="51"/>
      <c r="BO5116" s="51"/>
      <c r="BP5116" s="51"/>
      <c r="BQ5116" s="51"/>
      <c r="BR5116" s="51"/>
      <c r="BS5116" s="51"/>
      <c r="BT5116" s="51"/>
      <c r="BU5116" s="51"/>
      <c r="BV5116" s="51"/>
      <c r="BW5116" s="51"/>
      <c r="BX5116" s="51"/>
      <c r="BY5116" s="51"/>
    </row>
    <row r="5117" spans="1:77" x14ac:dyDescent="0.25">
      <c r="A5117" s="49" t="s">
        <v>960</v>
      </c>
      <c r="B5117" s="50">
        <v>42323</v>
      </c>
      <c r="C5117" s="51" t="s">
        <v>956</v>
      </c>
      <c r="D5117" s="51"/>
      <c r="E5117" s="51">
        <v>511.90125</v>
      </c>
      <c r="F5117" s="51">
        <v>0.200075</v>
      </c>
      <c r="G5117" s="51">
        <v>0.25179999999999997</v>
      </c>
      <c r="H5117" s="51">
        <v>0.28898750000000001</v>
      </c>
      <c r="I5117" s="51">
        <v>0.28405000000000002</v>
      </c>
      <c r="J5117" s="51">
        <v>0.27853125000000001</v>
      </c>
      <c r="K5117" s="51">
        <v>0.32928750000000007</v>
      </c>
      <c r="L5117" s="51">
        <v>0.29954375</v>
      </c>
      <c r="M5117" s="51"/>
      <c r="N5117" s="51"/>
      <c r="O5117" s="51"/>
      <c r="P5117" s="51"/>
      <c r="Q5117" s="51"/>
      <c r="R5117" s="51"/>
      <c r="S5117" s="51"/>
      <c r="T5117" s="51"/>
      <c r="U5117" s="51"/>
      <c r="V5117" s="51"/>
      <c r="W5117" s="51"/>
      <c r="X5117" s="51"/>
      <c r="Y5117" s="51"/>
      <c r="Z5117" s="51"/>
      <c r="AA5117" s="51"/>
      <c r="AB5117" s="51"/>
      <c r="AC5117" s="51"/>
      <c r="AD5117" s="51"/>
      <c r="AE5117" s="51"/>
      <c r="AF5117" s="51"/>
      <c r="AG5117" s="51"/>
      <c r="AH5117" s="51"/>
      <c r="AI5117" s="51"/>
      <c r="AJ5117" s="51"/>
      <c r="AK5117" s="51"/>
      <c r="AL5117" s="51"/>
      <c r="AM5117" s="51"/>
      <c r="AN5117" s="51"/>
      <c r="AO5117" s="51"/>
      <c r="AP5117" s="51"/>
      <c r="AQ5117" s="51"/>
      <c r="AR5117" s="51"/>
      <c r="AS5117" s="51"/>
      <c r="AT5117" s="51"/>
      <c r="AU5117" s="51"/>
      <c r="AV5117" s="51"/>
      <c r="AW5117" s="51"/>
      <c r="AX5117" s="51"/>
      <c r="AY5117" s="51"/>
      <c r="AZ5117" s="51"/>
      <c r="BA5117" s="51"/>
      <c r="BB5117" s="51"/>
      <c r="BC5117" s="51"/>
      <c r="BD5117" s="51"/>
      <c r="BE5117" s="51"/>
      <c r="BF5117" s="51"/>
      <c r="BG5117" s="51"/>
      <c r="BH5117" s="51"/>
      <c r="BI5117" s="51"/>
      <c r="BJ5117" s="51"/>
      <c r="BK5117" s="51"/>
      <c r="BL5117" s="51"/>
      <c r="BM5117" s="51"/>
      <c r="BN5117" s="51"/>
      <c r="BO5117" s="51"/>
      <c r="BP5117" s="51"/>
      <c r="BQ5117" s="51"/>
      <c r="BR5117" s="51"/>
      <c r="BS5117" s="51"/>
      <c r="BT5117" s="51"/>
      <c r="BU5117" s="51"/>
      <c r="BV5117" s="51"/>
      <c r="BW5117" s="51"/>
      <c r="BX5117" s="51"/>
      <c r="BY5117" s="51"/>
    </row>
    <row r="5118" spans="1:77" x14ac:dyDescent="0.25">
      <c r="A5118" s="49" t="s">
        <v>960</v>
      </c>
      <c r="B5118" s="50">
        <v>42324</v>
      </c>
      <c r="C5118" s="51" t="s">
        <v>956</v>
      </c>
      <c r="D5118" s="51"/>
      <c r="E5118" s="51">
        <v>508.75359374999999</v>
      </c>
      <c r="F5118" s="51">
        <v>0.18982812500000001</v>
      </c>
      <c r="G5118" s="51">
        <v>0.2457375</v>
      </c>
      <c r="H5118" s="51">
        <v>0.28708125000000001</v>
      </c>
      <c r="I5118" s="51">
        <v>0.28375</v>
      </c>
      <c r="J5118" s="51">
        <v>0.27840624999999997</v>
      </c>
      <c r="K5118" s="51">
        <v>0.32930000000000004</v>
      </c>
      <c r="L5118" s="51">
        <v>0.29952499999999999</v>
      </c>
      <c r="M5118" s="51"/>
      <c r="N5118" s="51"/>
      <c r="O5118" s="51"/>
      <c r="P5118" s="51"/>
      <c r="Q5118" s="51"/>
      <c r="R5118" s="51"/>
      <c r="S5118" s="51"/>
      <c r="T5118" s="51"/>
      <c r="U5118" s="51"/>
      <c r="V5118" s="51"/>
      <c r="W5118" s="51"/>
      <c r="X5118" s="51"/>
      <c r="Y5118" s="51"/>
      <c r="Z5118" s="51"/>
      <c r="AA5118" s="51"/>
      <c r="AB5118" s="51"/>
      <c r="AC5118" s="51"/>
      <c r="AD5118" s="51"/>
      <c r="AE5118" s="51"/>
      <c r="AF5118" s="51"/>
      <c r="AG5118" s="51"/>
      <c r="AH5118" s="51"/>
      <c r="AI5118" s="51"/>
      <c r="AJ5118" s="51"/>
      <c r="AK5118" s="51"/>
      <c r="AL5118" s="51"/>
      <c r="AM5118" s="51"/>
      <c r="AN5118" s="51"/>
      <c r="AO5118" s="51"/>
      <c r="AP5118" s="51"/>
      <c r="AQ5118" s="51"/>
      <c r="AR5118" s="51"/>
      <c r="AS5118" s="51"/>
      <c r="AT5118" s="51"/>
      <c r="AU5118" s="51"/>
      <c r="AV5118" s="51"/>
      <c r="AW5118" s="51"/>
      <c r="AX5118" s="51"/>
      <c r="AY5118" s="51"/>
      <c r="AZ5118" s="51"/>
      <c r="BA5118" s="51"/>
      <c r="BB5118" s="51"/>
      <c r="BC5118" s="51"/>
      <c r="BD5118" s="51"/>
      <c r="BE5118" s="51"/>
      <c r="BF5118" s="51"/>
      <c r="BG5118" s="51"/>
      <c r="BH5118" s="51"/>
      <c r="BI5118" s="51"/>
      <c r="BJ5118" s="51"/>
      <c r="BK5118" s="51"/>
      <c r="BL5118" s="51"/>
      <c r="BM5118" s="51"/>
      <c r="BN5118" s="51"/>
      <c r="BO5118" s="51"/>
      <c r="BP5118" s="51"/>
      <c r="BQ5118" s="51"/>
      <c r="BR5118" s="51"/>
      <c r="BS5118" s="51"/>
      <c r="BT5118" s="51"/>
      <c r="BU5118" s="51"/>
      <c r="BV5118" s="51"/>
      <c r="BW5118" s="51"/>
      <c r="BX5118" s="51"/>
      <c r="BY5118" s="51"/>
    </row>
    <row r="5119" spans="1:77" x14ac:dyDescent="0.25">
      <c r="A5119" s="49" t="s">
        <v>960</v>
      </c>
      <c r="B5119" s="50">
        <v>42325</v>
      </c>
      <c r="C5119" s="51" t="s">
        <v>956</v>
      </c>
      <c r="D5119" s="51"/>
      <c r="E5119" s="51">
        <v>506.27625000000006</v>
      </c>
      <c r="F5119" s="51">
        <v>0.18111250000000001</v>
      </c>
      <c r="G5119" s="51">
        <v>0.24067500000000003</v>
      </c>
      <c r="H5119" s="51">
        <v>0.28560000000000002</v>
      </c>
      <c r="I5119" s="51">
        <v>0.28373749999999998</v>
      </c>
      <c r="J5119" s="51">
        <v>0.27850625000000001</v>
      </c>
      <c r="K5119" s="51">
        <v>0.32928124999999997</v>
      </c>
      <c r="L5119" s="51">
        <v>0.29956874999999999</v>
      </c>
      <c r="M5119" s="51"/>
      <c r="N5119" s="51"/>
      <c r="O5119" s="51"/>
      <c r="P5119" s="51"/>
      <c r="Q5119" s="51"/>
      <c r="R5119" s="51"/>
      <c r="S5119" s="51"/>
      <c r="T5119" s="51"/>
      <c r="U5119" s="51"/>
      <c r="V5119" s="51"/>
      <c r="W5119" s="51"/>
      <c r="X5119" s="51"/>
      <c r="Y5119" s="51"/>
      <c r="Z5119" s="51"/>
      <c r="AA5119" s="51"/>
      <c r="AB5119" s="51"/>
      <c r="AC5119" s="51">
        <v>0.55819164577947478</v>
      </c>
      <c r="AD5119" s="51">
        <v>0.44832406643102529</v>
      </c>
      <c r="AE5119" s="51"/>
      <c r="AF5119" s="51"/>
      <c r="AG5119" s="51"/>
      <c r="AH5119" s="51"/>
      <c r="AI5119" s="51"/>
      <c r="AJ5119" s="51"/>
      <c r="AK5119" s="51"/>
      <c r="AL5119" s="51"/>
      <c r="AM5119" s="51"/>
      <c r="AN5119" s="51"/>
      <c r="AO5119" s="51"/>
      <c r="AP5119" s="51"/>
      <c r="AQ5119" s="51"/>
      <c r="AR5119" s="51"/>
      <c r="AS5119" s="51"/>
      <c r="AT5119" s="51"/>
      <c r="AU5119" s="51"/>
      <c r="AV5119" s="51"/>
      <c r="AW5119" s="51"/>
      <c r="AX5119" s="51"/>
      <c r="AY5119" s="51"/>
      <c r="AZ5119" s="51"/>
      <c r="BA5119" s="51"/>
      <c r="BB5119" s="51"/>
      <c r="BC5119" s="51"/>
      <c r="BD5119" s="51"/>
      <c r="BE5119" s="51"/>
      <c r="BF5119" s="51"/>
      <c r="BG5119" s="51"/>
      <c r="BH5119" s="51"/>
      <c r="BI5119" s="51"/>
      <c r="BJ5119" s="51"/>
      <c r="BK5119" s="51"/>
      <c r="BL5119" s="51"/>
      <c r="BM5119" s="51"/>
      <c r="BN5119" s="51"/>
      <c r="BO5119" s="51"/>
      <c r="BP5119" s="51"/>
      <c r="BQ5119" s="51"/>
      <c r="BR5119" s="51"/>
      <c r="BS5119" s="51"/>
      <c r="BT5119" s="51"/>
      <c r="BU5119" s="51"/>
      <c r="BV5119" s="51"/>
      <c r="BW5119" s="51"/>
      <c r="BX5119" s="51"/>
      <c r="BY5119" s="51"/>
    </row>
    <row r="5120" spans="1:77" x14ac:dyDescent="0.25">
      <c r="A5120" s="49" t="s">
        <v>960</v>
      </c>
      <c r="B5120" s="50">
        <v>42326</v>
      </c>
      <c r="C5120" s="51" t="s">
        <v>956</v>
      </c>
      <c r="D5120" s="51"/>
      <c r="E5120" s="51">
        <v>503.49515625000004</v>
      </c>
      <c r="F5120" s="51">
        <v>0.172815625</v>
      </c>
      <c r="G5120" s="51">
        <v>0.23479375000000002</v>
      </c>
      <c r="H5120" s="51">
        <v>0.28350625000000002</v>
      </c>
      <c r="I5120" s="51">
        <v>0.28358125000000001</v>
      </c>
      <c r="J5120" s="51">
        <v>0.27851874999999998</v>
      </c>
      <c r="K5120" s="51">
        <v>0.32935000000000003</v>
      </c>
      <c r="L5120" s="51">
        <v>0.29955625000000002</v>
      </c>
      <c r="M5120" s="51"/>
      <c r="N5120" s="51"/>
      <c r="O5120" s="51"/>
      <c r="P5120" s="51"/>
      <c r="Q5120" s="51"/>
      <c r="R5120" s="51"/>
      <c r="S5120" s="51"/>
      <c r="T5120" s="51"/>
      <c r="U5120" s="51"/>
      <c r="V5120" s="51"/>
      <c r="W5120" s="51"/>
      <c r="X5120" s="51"/>
      <c r="Y5120" s="51"/>
      <c r="Z5120" s="51"/>
      <c r="AA5120" s="51"/>
      <c r="AB5120" s="51"/>
      <c r="AC5120" s="51"/>
      <c r="AD5120" s="51"/>
      <c r="AE5120" s="51"/>
      <c r="AF5120" s="51"/>
      <c r="AG5120" s="51"/>
      <c r="AH5120" s="51"/>
      <c r="AI5120" s="51"/>
      <c r="AJ5120" s="51"/>
      <c r="AK5120" s="51"/>
      <c r="AL5120" s="51"/>
      <c r="AM5120" s="51"/>
      <c r="AN5120" s="51"/>
      <c r="AO5120" s="51"/>
      <c r="AP5120" s="51"/>
      <c r="AQ5120" s="51"/>
      <c r="AR5120" s="51"/>
      <c r="AS5120" s="51"/>
      <c r="AT5120" s="51"/>
      <c r="AU5120" s="51"/>
      <c r="AV5120" s="51"/>
      <c r="AW5120" s="51"/>
      <c r="AX5120" s="51"/>
      <c r="AY5120" s="51"/>
      <c r="AZ5120" s="51"/>
      <c r="BA5120" s="51"/>
      <c r="BB5120" s="51"/>
      <c r="BC5120" s="51"/>
      <c r="BD5120" s="51"/>
      <c r="BE5120" s="51"/>
      <c r="BF5120" s="51"/>
      <c r="BG5120" s="51"/>
      <c r="BH5120" s="51"/>
      <c r="BI5120" s="51"/>
      <c r="BJ5120" s="51"/>
      <c r="BK5120" s="51"/>
      <c r="BL5120" s="51"/>
      <c r="BM5120" s="51"/>
      <c r="BN5120" s="51"/>
      <c r="BO5120" s="51"/>
      <c r="BP5120" s="51"/>
      <c r="BQ5120" s="51"/>
      <c r="BR5120" s="51"/>
      <c r="BS5120" s="51"/>
      <c r="BT5120" s="51"/>
      <c r="BU5120" s="51"/>
      <c r="BV5120" s="51"/>
      <c r="BW5120" s="51"/>
      <c r="BX5120" s="51"/>
      <c r="BY5120" s="51"/>
    </row>
    <row r="5121" spans="1:77" x14ac:dyDescent="0.25">
      <c r="A5121" s="49" t="s">
        <v>960</v>
      </c>
      <c r="B5121" s="50">
        <v>42327</v>
      </c>
      <c r="C5121" s="51" t="s">
        <v>956</v>
      </c>
      <c r="D5121" s="51"/>
      <c r="E5121" s="51">
        <v>513.27984374999994</v>
      </c>
      <c r="F5121" s="51">
        <v>0.23340312499999999</v>
      </c>
      <c r="G5121" s="51">
        <v>0.24404999999999999</v>
      </c>
      <c r="H5121" s="51">
        <v>0.28178124999999998</v>
      </c>
      <c r="I5121" s="51">
        <v>0.28313749999999999</v>
      </c>
      <c r="J5121" s="51">
        <v>0.27851874999999998</v>
      </c>
      <c r="K5121" s="51">
        <v>0.32922500000000005</v>
      </c>
      <c r="L5121" s="51">
        <v>0.29954375</v>
      </c>
      <c r="M5121" s="51"/>
      <c r="N5121" s="51"/>
      <c r="O5121" s="51"/>
      <c r="P5121" s="51"/>
      <c r="Q5121" s="51">
        <v>4.4272092999999995</v>
      </c>
      <c r="R5121" s="51">
        <v>205.96925000000002</v>
      </c>
      <c r="S5121" s="51">
        <v>0</v>
      </c>
      <c r="T5121" s="51"/>
      <c r="U5121" s="51"/>
      <c r="V5121" s="51"/>
      <c r="W5121" s="51"/>
      <c r="X5121" s="51"/>
      <c r="Y5121" s="51"/>
      <c r="Z5121" s="51"/>
      <c r="AA5121" s="51">
        <v>0</v>
      </c>
      <c r="AB5121" s="51"/>
      <c r="AC5121" s="51"/>
      <c r="AD5121" s="51"/>
      <c r="AE5121" s="51"/>
      <c r="AF5121" s="51"/>
      <c r="AG5121" s="51">
        <v>0</v>
      </c>
      <c r="AH5121" s="51"/>
      <c r="AI5121" s="51"/>
      <c r="AJ5121" s="51">
        <v>1.5375000000000001</v>
      </c>
      <c r="AK5121" s="51">
        <v>3.4832140430214868E-2</v>
      </c>
      <c r="AL5121" s="51">
        <v>2.8961009</v>
      </c>
      <c r="AM5121" s="51">
        <v>83.144499999999994</v>
      </c>
      <c r="AN5121" s="51"/>
      <c r="AO5121" s="51"/>
      <c r="AP5121" s="51"/>
      <c r="AQ5121" s="51"/>
      <c r="AR5121" s="51"/>
      <c r="AS5121" s="51"/>
      <c r="AT5121" s="51"/>
      <c r="AU5121" s="51"/>
      <c r="AV5121" s="51"/>
      <c r="AW5121" s="51"/>
      <c r="AX5121" s="51"/>
      <c r="AY5121" s="51">
        <v>0</v>
      </c>
      <c r="AZ5121" s="51"/>
      <c r="BA5121" s="51">
        <v>1.2465796999383268E-2</v>
      </c>
      <c r="BB5121" s="51">
        <v>1.5311083999999999</v>
      </c>
      <c r="BC5121" s="51"/>
      <c r="BD5121" s="51">
        <v>122.82474999999999</v>
      </c>
      <c r="BE5121" s="51"/>
      <c r="BF5121" s="51"/>
      <c r="BG5121" s="51"/>
      <c r="BH5121" s="51"/>
      <c r="BI5121" s="51"/>
      <c r="BJ5121" s="51"/>
      <c r="BK5121" s="51"/>
      <c r="BL5121" s="51"/>
      <c r="BM5121" s="51"/>
      <c r="BN5121" s="51"/>
      <c r="BO5121" s="51"/>
      <c r="BP5121" s="51"/>
      <c r="BQ5121" s="51"/>
      <c r="BR5121" s="51"/>
      <c r="BS5121" s="51"/>
      <c r="BT5121" s="51"/>
      <c r="BU5121" s="51"/>
      <c r="BV5121" s="51"/>
      <c r="BW5121" s="51"/>
      <c r="BX5121" s="51"/>
      <c r="BY5121" s="51"/>
    </row>
    <row r="5122" spans="1:77" x14ac:dyDescent="0.25">
      <c r="A5122" s="49" t="s">
        <v>960</v>
      </c>
      <c r="B5122" s="50">
        <v>42328</v>
      </c>
      <c r="C5122" s="51" t="s">
        <v>956</v>
      </c>
      <c r="D5122" s="51"/>
      <c r="E5122" s="51">
        <v>511.54312499999997</v>
      </c>
      <c r="F5122" s="51">
        <v>0.22244375000000002</v>
      </c>
      <c r="G5122" s="51">
        <v>0.24595625000000002</v>
      </c>
      <c r="H5122" s="51">
        <v>0.28083124999999998</v>
      </c>
      <c r="I5122" s="51">
        <v>0.28281875000000001</v>
      </c>
      <c r="J5122" s="51">
        <v>0.27841874999999999</v>
      </c>
      <c r="K5122" s="51">
        <v>0.32925625000000003</v>
      </c>
      <c r="L5122" s="51">
        <v>0.29961875000000004</v>
      </c>
      <c r="M5122" s="51"/>
      <c r="N5122" s="51"/>
      <c r="O5122" s="51"/>
      <c r="P5122" s="51">
        <v>3.1</v>
      </c>
      <c r="Q5122" s="51"/>
      <c r="R5122" s="51"/>
      <c r="S5122" s="51"/>
      <c r="T5122" s="51"/>
      <c r="U5122" s="51"/>
      <c r="V5122" s="51"/>
      <c r="W5122" s="51"/>
      <c r="X5122" s="51"/>
      <c r="Y5122" s="51"/>
      <c r="Z5122" s="51"/>
      <c r="AA5122" s="51"/>
      <c r="AB5122" s="51">
        <v>8.4</v>
      </c>
      <c r="AC5122" s="51"/>
      <c r="AD5122" s="51">
        <v>0.58622338396192852</v>
      </c>
      <c r="AE5122" s="51"/>
      <c r="AF5122" s="51"/>
      <c r="AG5122" s="51"/>
      <c r="AH5122" s="51">
        <v>0.7</v>
      </c>
      <c r="AI5122" s="51">
        <v>7.45</v>
      </c>
      <c r="AJ5122" s="51"/>
      <c r="AK5122" s="51"/>
      <c r="AL5122" s="51"/>
      <c r="AM5122" s="51"/>
      <c r="AN5122" s="51"/>
      <c r="AO5122" s="51"/>
      <c r="AP5122" s="51"/>
      <c r="AQ5122" s="51"/>
      <c r="AR5122" s="51"/>
      <c r="AS5122" s="51"/>
      <c r="AT5122" s="51"/>
      <c r="AU5122" s="51"/>
      <c r="AV5122" s="51"/>
      <c r="AW5122" s="51"/>
      <c r="AX5122" s="51"/>
      <c r="AY5122" s="51"/>
      <c r="AZ5122" s="51"/>
      <c r="BA5122" s="51"/>
      <c r="BB5122" s="51"/>
      <c r="BC5122" s="51"/>
      <c r="BD5122" s="51"/>
      <c r="BE5122" s="51"/>
      <c r="BF5122" s="51"/>
      <c r="BG5122" s="51"/>
      <c r="BH5122" s="51"/>
      <c r="BI5122" s="51"/>
      <c r="BJ5122" s="51"/>
      <c r="BK5122" s="51"/>
      <c r="BL5122" s="51"/>
      <c r="BM5122" s="51"/>
      <c r="BN5122" s="51"/>
      <c r="BO5122" s="51"/>
      <c r="BP5122" s="51"/>
      <c r="BQ5122" s="51"/>
      <c r="BR5122" s="51"/>
      <c r="BS5122" s="51"/>
      <c r="BT5122" s="51"/>
      <c r="BU5122" s="51"/>
      <c r="BV5122" s="51"/>
      <c r="BW5122" s="51"/>
      <c r="BX5122" s="51"/>
      <c r="BY5122" s="51"/>
    </row>
    <row r="5123" spans="1:77" x14ac:dyDescent="0.25">
      <c r="A5123" s="49" t="s">
        <v>960</v>
      </c>
      <c r="B5123" s="50">
        <v>42329</v>
      </c>
      <c r="C5123" s="51" t="s">
        <v>956</v>
      </c>
      <c r="D5123" s="51"/>
      <c r="E5123" s="51">
        <v>509.18671875000001</v>
      </c>
      <c r="F5123" s="51">
        <v>0.210234375</v>
      </c>
      <c r="G5123" s="51">
        <v>0.24374374999999998</v>
      </c>
      <c r="H5123" s="51">
        <v>0.28039999999999998</v>
      </c>
      <c r="I5123" s="51">
        <v>0.28258125000000001</v>
      </c>
      <c r="J5123" s="51">
        <v>0.27842500000000003</v>
      </c>
      <c r="K5123" s="51">
        <v>0.32928125000000003</v>
      </c>
      <c r="L5123" s="51">
        <v>0.29961250000000006</v>
      </c>
      <c r="M5123" s="51"/>
      <c r="N5123" s="51"/>
      <c r="O5123" s="51"/>
      <c r="P5123" s="51"/>
      <c r="Q5123" s="51"/>
      <c r="R5123" s="51"/>
      <c r="S5123" s="51"/>
      <c r="T5123" s="51"/>
      <c r="U5123" s="51"/>
      <c r="V5123" s="51"/>
      <c r="W5123" s="51"/>
      <c r="X5123" s="51"/>
      <c r="Y5123" s="51"/>
      <c r="Z5123" s="51"/>
      <c r="AA5123" s="51"/>
      <c r="AB5123" s="51"/>
      <c r="AC5123" s="51"/>
      <c r="AD5123" s="51"/>
      <c r="AE5123" s="51"/>
      <c r="AF5123" s="51"/>
      <c r="AG5123" s="51"/>
      <c r="AH5123" s="51"/>
      <c r="AI5123" s="51"/>
      <c r="AJ5123" s="51"/>
      <c r="AK5123" s="51"/>
      <c r="AL5123" s="51"/>
      <c r="AM5123" s="51"/>
      <c r="AN5123" s="51"/>
      <c r="AO5123" s="51"/>
      <c r="AP5123" s="51"/>
      <c r="AQ5123" s="51"/>
      <c r="AR5123" s="51"/>
      <c r="AS5123" s="51"/>
      <c r="AT5123" s="51"/>
      <c r="AU5123" s="51"/>
      <c r="AV5123" s="51"/>
      <c r="AW5123" s="51"/>
      <c r="AX5123" s="51"/>
      <c r="AY5123" s="51"/>
      <c r="AZ5123" s="51"/>
      <c r="BA5123" s="51"/>
      <c r="BB5123" s="51"/>
      <c r="BC5123" s="51"/>
      <c r="BD5123" s="51"/>
      <c r="BE5123" s="51"/>
      <c r="BF5123" s="51"/>
      <c r="BG5123" s="51"/>
      <c r="BH5123" s="51"/>
      <c r="BI5123" s="51"/>
      <c r="BJ5123" s="51"/>
      <c r="BK5123" s="51"/>
      <c r="BL5123" s="51"/>
      <c r="BM5123" s="51"/>
      <c r="BN5123" s="51"/>
      <c r="BO5123" s="51"/>
      <c r="BP5123" s="51"/>
      <c r="BQ5123" s="51"/>
      <c r="BR5123" s="51"/>
      <c r="BS5123" s="51"/>
      <c r="BT5123" s="51"/>
      <c r="BU5123" s="51"/>
      <c r="BV5123" s="51"/>
      <c r="BW5123" s="51"/>
      <c r="BX5123" s="51"/>
      <c r="BY5123" s="51"/>
    </row>
    <row r="5124" spans="1:77" x14ac:dyDescent="0.25">
      <c r="A5124" s="49" t="s">
        <v>960</v>
      </c>
      <c r="B5124" s="50">
        <v>42330</v>
      </c>
      <c r="C5124" s="51" t="s">
        <v>956</v>
      </c>
      <c r="D5124" s="51"/>
      <c r="E5124" s="51">
        <v>506.01656249999996</v>
      </c>
      <c r="F5124" s="51">
        <v>0.19675625000000002</v>
      </c>
      <c r="G5124" s="51">
        <v>0.23927499999999999</v>
      </c>
      <c r="H5124" s="51">
        <v>0.27926875000000001</v>
      </c>
      <c r="I5124" s="51">
        <v>0.28225</v>
      </c>
      <c r="J5124" s="51">
        <v>0.27832499999999999</v>
      </c>
      <c r="K5124" s="51">
        <v>0.32926250000000001</v>
      </c>
      <c r="L5124" s="51">
        <v>0.29960000000000003</v>
      </c>
      <c r="M5124" s="51"/>
      <c r="N5124" s="51"/>
      <c r="O5124" s="51"/>
      <c r="P5124" s="51"/>
      <c r="Q5124" s="51"/>
      <c r="R5124" s="51"/>
      <c r="S5124" s="51"/>
      <c r="T5124" s="51"/>
      <c r="U5124" s="51"/>
      <c r="V5124" s="51"/>
      <c r="W5124" s="51"/>
      <c r="X5124" s="51"/>
      <c r="Y5124" s="51"/>
      <c r="Z5124" s="51"/>
      <c r="AA5124" s="51"/>
      <c r="AB5124" s="51"/>
      <c r="AC5124" s="51"/>
      <c r="AD5124" s="51"/>
      <c r="AE5124" s="51"/>
      <c r="AF5124" s="51"/>
      <c r="AG5124" s="51"/>
      <c r="AH5124" s="51"/>
      <c r="AI5124" s="51"/>
      <c r="AJ5124" s="51"/>
      <c r="AK5124" s="51"/>
      <c r="AL5124" s="51"/>
      <c r="AM5124" s="51"/>
      <c r="AN5124" s="51"/>
      <c r="AO5124" s="51"/>
      <c r="AP5124" s="51"/>
      <c r="AQ5124" s="51"/>
      <c r="AR5124" s="51"/>
      <c r="AS5124" s="51"/>
      <c r="AT5124" s="51"/>
      <c r="AU5124" s="51"/>
      <c r="AV5124" s="51"/>
      <c r="AW5124" s="51"/>
      <c r="AX5124" s="51"/>
      <c r="AY5124" s="51"/>
      <c r="AZ5124" s="51"/>
      <c r="BA5124" s="51"/>
      <c r="BB5124" s="51"/>
      <c r="BC5124" s="51"/>
      <c r="BD5124" s="51"/>
      <c r="BE5124" s="51"/>
      <c r="BF5124" s="51"/>
      <c r="BG5124" s="51"/>
      <c r="BH5124" s="51"/>
      <c r="BI5124" s="51"/>
      <c r="BJ5124" s="51"/>
      <c r="BK5124" s="51"/>
      <c r="BL5124" s="51"/>
      <c r="BM5124" s="51"/>
      <c r="BN5124" s="51"/>
      <c r="BO5124" s="51"/>
      <c r="BP5124" s="51"/>
      <c r="BQ5124" s="51"/>
      <c r="BR5124" s="51"/>
      <c r="BS5124" s="51"/>
      <c r="BT5124" s="51"/>
      <c r="BU5124" s="51"/>
      <c r="BV5124" s="51"/>
      <c r="BW5124" s="51"/>
      <c r="BX5124" s="51"/>
      <c r="BY5124" s="51"/>
    </row>
    <row r="5125" spans="1:77" x14ac:dyDescent="0.25">
      <c r="A5125" s="49" t="s">
        <v>960</v>
      </c>
      <c r="B5125" s="50">
        <v>42331</v>
      </c>
      <c r="C5125" s="51" t="s">
        <v>956</v>
      </c>
      <c r="D5125" s="51"/>
      <c r="E5125" s="51">
        <v>501.35953125000003</v>
      </c>
      <c r="F5125" s="51">
        <v>0.18020312500000002</v>
      </c>
      <c r="G5125" s="51">
        <v>0.23144375</v>
      </c>
      <c r="H5125" s="51">
        <v>0.27673749999999997</v>
      </c>
      <c r="I5125" s="51">
        <v>0.28131875000000001</v>
      </c>
      <c r="J5125" s="51">
        <v>0.27841250000000001</v>
      </c>
      <c r="K5125" s="51">
        <v>0.32932499999999998</v>
      </c>
      <c r="L5125" s="51">
        <v>0.29958125000000002</v>
      </c>
      <c r="M5125" s="51"/>
      <c r="N5125" s="51"/>
      <c r="O5125" s="51"/>
      <c r="P5125" s="51"/>
      <c r="Q5125" s="51"/>
      <c r="R5125" s="51"/>
      <c r="S5125" s="51"/>
      <c r="T5125" s="51"/>
      <c r="U5125" s="51"/>
      <c r="V5125" s="51"/>
      <c r="W5125" s="51"/>
      <c r="X5125" s="51"/>
      <c r="Y5125" s="51"/>
      <c r="Z5125" s="51"/>
      <c r="AA5125" s="51"/>
      <c r="AB5125" s="51"/>
      <c r="AC5125" s="51">
        <v>0.53437325581157835</v>
      </c>
      <c r="AD5125" s="51">
        <v>0.49666099441982448</v>
      </c>
      <c r="AE5125" s="51"/>
      <c r="AF5125" s="51"/>
      <c r="AG5125" s="51"/>
      <c r="AH5125" s="51"/>
      <c r="AI5125" s="51"/>
      <c r="AJ5125" s="51"/>
      <c r="AK5125" s="51"/>
      <c r="AL5125" s="51"/>
      <c r="AM5125" s="51"/>
      <c r="AN5125" s="51"/>
      <c r="AO5125" s="51"/>
      <c r="AP5125" s="51"/>
      <c r="AQ5125" s="51"/>
      <c r="AR5125" s="51"/>
      <c r="AS5125" s="51"/>
      <c r="AT5125" s="51"/>
      <c r="AU5125" s="51"/>
      <c r="AV5125" s="51"/>
      <c r="AW5125" s="51"/>
      <c r="AX5125" s="51"/>
      <c r="AY5125" s="51"/>
      <c r="AZ5125" s="51"/>
      <c r="BA5125" s="51"/>
      <c r="BB5125" s="51"/>
      <c r="BC5125" s="51"/>
      <c r="BD5125" s="51"/>
      <c r="BE5125" s="51"/>
      <c r="BF5125" s="51"/>
      <c r="BG5125" s="51"/>
      <c r="BH5125" s="51"/>
      <c r="BI5125" s="51"/>
      <c r="BJ5125" s="51"/>
      <c r="BK5125" s="51"/>
      <c r="BL5125" s="51"/>
      <c r="BM5125" s="51"/>
      <c r="BN5125" s="51"/>
      <c r="BO5125" s="51"/>
      <c r="BP5125" s="51"/>
      <c r="BQ5125" s="51"/>
      <c r="BR5125" s="51"/>
      <c r="BS5125" s="51"/>
      <c r="BT5125" s="51"/>
      <c r="BU5125" s="51"/>
      <c r="BV5125" s="51"/>
      <c r="BW5125" s="51"/>
      <c r="BX5125" s="51"/>
      <c r="BY5125" s="51"/>
    </row>
    <row r="5126" spans="1:77" x14ac:dyDescent="0.25">
      <c r="A5126" s="49" t="s">
        <v>960</v>
      </c>
      <c r="B5126" s="50">
        <v>42332</v>
      </c>
      <c r="C5126" s="51" t="s">
        <v>956</v>
      </c>
      <c r="D5126" s="51"/>
      <c r="E5126" s="51">
        <v>495.95203125000006</v>
      </c>
      <c r="F5126" s="51">
        <v>0.16340312500000001</v>
      </c>
      <c r="G5126" s="51">
        <v>0.22130624999999998</v>
      </c>
      <c r="H5126" s="51">
        <v>0.27323749999999997</v>
      </c>
      <c r="I5126" s="51">
        <v>0.28020624999999999</v>
      </c>
      <c r="J5126" s="51">
        <v>0.27834999999999999</v>
      </c>
      <c r="K5126" s="51">
        <v>0.32930000000000004</v>
      </c>
      <c r="L5126" s="51">
        <v>0.29972500000000002</v>
      </c>
      <c r="M5126" s="51"/>
      <c r="N5126" s="51"/>
      <c r="O5126" s="51"/>
      <c r="P5126" s="51"/>
      <c r="Q5126" s="51"/>
      <c r="R5126" s="51"/>
      <c r="S5126" s="51"/>
      <c r="T5126" s="51"/>
      <c r="U5126" s="51"/>
      <c r="V5126" s="51"/>
      <c r="W5126" s="51"/>
      <c r="X5126" s="51"/>
      <c r="Y5126" s="51"/>
      <c r="Z5126" s="51"/>
      <c r="AA5126" s="51"/>
      <c r="AB5126" s="51"/>
      <c r="AC5126" s="51"/>
      <c r="AD5126" s="51"/>
      <c r="AE5126" s="51"/>
      <c r="AF5126" s="51"/>
      <c r="AG5126" s="51"/>
      <c r="AH5126" s="51"/>
      <c r="AI5126" s="51"/>
      <c r="AJ5126" s="51"/>
      <c r="AK5126" s="51"/>
      <c r="AL5126" s="51"/>
      <c r="AM5126" s="51"/>
      <c r="AN5126" s="51"/>
      <c r="AO5126" s="51"/>
      <c r="AP5126" s="51"/>
      <c r="AQ5126" s="51"/>
      <c r="AR5126" s="51"/>
      <c r="AS5126" s="51"/>
      <c r="AT5126" s="51"/>
      <c r="AU5126" s="51"/>
      <c r="AV5126" s="51"/>
      <c r="AW5126" s="51"/>
      <c r="AX5126" s="51"/>
      <c r="AY5126" s="51"/>
      <c r="AZ5126" s="51"/>
      <c r="BA5126" s="51"/>
      <c r="BB5126" s="51"/>
      <c r="BC5126" s="51"/>
      <c r="BD5126" s="51"/>
      <c r="BE5126" s="51"/>
      <c r="BF5126" s="51"/>
      <c r="BG5126" s="51"/>
      <c r="BH5126" s="51"/>
      <c r="BI5126" s="51"/>
      <c r="BJ5126" s="51"/>
      <c r="BK5126" s="51"/>
      <c r="BL5126" s="51"/>
      <c r="BM5126" s="51"/>
      <c r="BN5126" s="51"/>
      <c r="BO5126" s="51"/>
      <c r="BP5126" s="51"/>
      <c r="BQ5126" s="51"/>
      <c r="BR5126" s="51"/>
      <c r="BS5126" s="51"/>
      <c r="BT5126" s="51"/>
      <c r="BU5126" s="51"/>
      <c r="BV5126" s="51"/>
      <c r="BW5126" s="51"/>
      <c r="BX5126" s="51"/>
      <c r="BY5126" s="51"/>
    </row>
    <row r="5127" spans="1:77" x14ac:dyDescent="0.25">
      <c r="A5127" s="49" t="s">
        <v>960</v>
      </c>
      <c r="B5127" s="50">
        <v>42333</v>
      </c>
      <c r="C5127" s="51" t="s">
        <v>956</v>
      </c>
      <c r="D5127" s="51"/>
      <c r="E5127" s="51">
        <v>490.51593750000001</v>
      </c>
      <c r="F5127" s="51">
        <v>0.14862500000000001</v>
      </c>
      <c r="G5127" s="51">
        <v>0.21039374999999999</v>
      </c>
      <c r="H5127" s="51">
        <v>0.269175</v>
      </c>
      <c r="I5127" s="51">
        <v>0.2790125</v>
      </c>
      <c r="J5127" s="51">
        <v>0.27826250000000002</v>
      </c>
      <c r="K5127" s="51">
        <v>0.32937500000000003</v>
      </c>
      <c r="L5127" s="51">
        <v>0.29971874999999998</v>
      </c>
      <c r="M5127" s="51"/>
      <c r="N5127" s="51"/>
      <c r="O5127" s="51"/>
      <c r="P5127" s="51"/>
      <c r="Q5127" s="51"/>
      <c r="R5127" s="51"/>
      <c r="S5127" s="51"/>
      <c r="T5127" s="51"/>
      <c r="U5127" s="51"/>
      <c r="V5127" s="51"/>
      <c r="W5127" s="51"/>
      <c r="X5127" s="51"/>
      <c r="Y5127" s="51"/>
      <c r="Z5127" s="51"/>
      <c r="AA5127" s="51"/>
      <c r="AB5127" s="51">
        <v>8.4</v>
      </c>
      <c r="AC5127" s="51"/>
      <c r="AD5127" s="51"/>
      <c r="AE5127" s="51"/>
      <c r="AF5127" s="51"/>
      <c r="AG5127" s="51"/>
      <c r="AH5127" s="51">
        <v>0.8</v>
      </c>
      <c r="AI5127" s="51">
        <v>8.35</v>
      </c>
      <c r="AJ5127" s="51"/>
      <c r="AK5127" s="51"/>
      <c r="AL5127" s="51"/>
      <c r="AM5127" s="51"/>
      <c r="AN5127" s="51"/>
      <c r="AO5127" s="51"/>
      <c r="AP5127" s="51"/>
      <c r="AQ5127" s="51"/>
      <c r="AR5127" s="51"/>
      <c r="AS5127" s="51"/>
      <c r="AT5127" s="51"/>
      <c r="AU5127" s="51"/>
      <c r="AV5127" s="51"/>
      <c r="AW5127" s="51"/>
      <c r="AX5127" s="51"/>
      <c r="AY5127" s="51"/>
      <c r="AZ5127" s="51"/>
      <c r="BA5127" s="51"/>
      <c r="BB5127" s="51"/>
      <c r="BC5127" s="51"/>
      <c r="BD5127" s="51"/>
      <c r="BE5127" s="51"/>
      <c r="BF5127" s="51"/>
      <c r="BG5127" s="51"/>
      <c r="BH5127" s="51"/>
      <c r="BI5127" s="51"/>
      <c r="BJ5127" s="51"/>
      <c r="BK5127" s="51"/>
      <c r="BL5127" s="51"/>
      <c r="BM5127" s="51"/>
      <c r="BN5127" s="51"/>
      <c r="BO5127" s="51"/>
      <c r="BP5127" s="51"/>
      <c r="BQ5127" s="51"/>
      <c r="BR5127" s="51"/>
      <c r="BS5127" s="51"/>
      <c r="BT5127" s="51"/>
      <c r="BU5127" s="51"/>
      <c r="BV5127" s="51"/>
      <c r="BW5127" s="51"/>
      <c r="BX5127" s="51"/>
      <c r="BY5127" s="51"/>
    </row>
    <row r="5128" spans="1:77" x14ac:dyDescent="0.25">
      <c r="A5128" s="49" t="s">
        <v>960</v>
      </c>
      <c r="B5128" s="50">
        <v>42334</v>
      </c>
      <c r="C5128" s="51" t="s">
        <v>956</v>
      </c>
      <c r="D5128" s="51"/>
      <c r="E5128" s="51">
        <v>515.66671874999997</v>
      </c>
      <c r="F5128" s="51">
        <v>0.25420312499999997</v>
      </c>
      <c r="G5128" s="51">
        <v>0.25835000000000002</v>
      </c>
      <c r="H5128" s="51">
        <v>0.27591874999999999</v>
      </c>
      <c r="I5128" s="51">
        <v>0.27936875</v>
      </c>
      <c r="J5128" s="51">
        <v>0.27826875000000001</v>
      </c>
      <c r="K5128" s="51">
        <v>0.32934374999999999</v>
      </c>
      <c r="L5128" s="51">
        <v>0.29971249999999999</v>
      </c>
      <c r="M5128" s="51"/>
      <c r="N5128" s="51"/>
      <c r="O5128" s="51"/>
      <c r="P5128" s="51"/>
      <c r="Q5128" s="51"/>
      <c r="R5128" s="51"/>
      <c r="S5128" s="51"/>
      <c r="T5128" s="51"/>
      <c r="U5128" s="51"/>
      <c r="V5128" s="51"/>
      <c r="W5128" s="51"/>
      <c r="X5128" s="51"/>
      <c r="Y5128" s="51"/>
      <c r="Z5128" s="51"/>
      <c r="AA5128" s="51"/>
      <c r="AB5128" s="51"/>
      <c r="AC5128" s="51"/>
      <c r="AD5128" s="51"/>
      <c r="AE5128" s="51"/>
      <c r="AF5128" s="51"/>
      <c r="AG5128" s="51"/>
      <c r="AH5128" s="51"/>
      <c r="AI5128" s="51"/>
      <c r="AJ5128" s="51"/>
      <c r="AK5128" s="51"/>
      <c r="AL5128" s="51"/>
      <c r="AM5128" s="51"/>
      <c r="AN5128" s="51"/>
      <c r="AO5128" s="51"/>
      <c r="AP5128" s="51"/>
      <c r="AQ5128" s="51"/>
      <c r="AR5128" s="51"/>
      <c r="AS5128" s="51"/>
      <c r="AT5128" s="51"/>
      <c r="AU5128" s="51"/>
      <c r="AV5128" s="51"/>
      <c r="AW5128" s="51"/>
      <c r="AX5128" s="51"/>
      <c r="AY5128" s="51"/>
      <c r="AZ5128" s="51"/>
      <c r="BA5128" s="51"/>
      <c r="BB5128" s="51"/>
      <c r="BC5128" s="51"/>
      <c r="BD5128" s="51"/>
      <c r="BE5128" s="51"/>
      <c r="BF5128" s="51"/>
      <c r="BG5128" s="51"/>
      <c r="BH5128" s="51"/>
      <c r="BI5128" s="51"/>
      <c r="BJ5128" s="51"/>
      <c r="BK5128" s="51"/>
      <c r="BL5128" s="51"/>
      <c r="BM5128" s="51"/>
      <c r="BN5128" s="51"/>
      <c r="BO5128" s="51"/>
      <c r="BP5128" s="51"/>
      <c r="BQ5128" s="51"/>
      <c r="BR5128" s="51"/>
      <c r="BS5128" s="51"/>
      <c r="BT5128" s="51"/>
      <c r="BU5128" s="51"/>
      <c r="BV5128" s="51"/>
      <c r="BW5128" s="51"/>
      <c r="BX5128" s="51"/>
      <c r="BY5128" s="51"/>
    </row>
    <row r="5129" spans="1:77" x14ac:dyDescent="0.25">
      <c r="A5129" s="49" t="s">
        <v>960</v>
      </c>
      <c r="B5129" s="50">
        <v>42335</v>
      </c>
      <c r="C5129" s="51" t="s">
        <v>956</v>
      </c>
      <c r="D5129" s="51"/>
      <c r="E5129" s="51">
        <v>512.296875</v>
      </c>
      <c r="F5129" s="51">
        <v>0.23546875</v>
      </c>
      <c r="G5129" s="51">
        <v>0.25388125</v>
      </c>
      <c r="H5129" s="51">
        <v>0.27620625000000004</v>
      </c>
      <c r="I5129" s="51">
        <v>0.27928750000000002</v>
      </c>
      <c r="J5129" s="51">
        <v>0.27834375</v>
      </c>
      <c r="K5129" s="51">
        <v>0.32945000000000002</v>
      </c>
      <c r="L5129" s="51">
        <v>0.29969374999999998</v>
      </c>
      <c r="M5129" s="51"/>
      <c r="N5129" s="51"/>
      <c r="O5129" s="51"/>
      <c r="P5129" s="51"/>
      <c r="Q5129" s="51"/>
      <c r="R5129" s="51"/>
      <c r="S5129" s="51"/>
      <c r="T5129" s="51"/>
      <c r="U5129" s="51"/>
      <c r="V5129" s="51"/>
      <c r="W5129" s="51"/>
      <c r="X5129" s="51"/>
      <c r="Y5129" s="51"/>
      <c r="Z5129" s="51"/>
      <c r="AA5129" s="51"/>
      <c r="AB5129" s="51"/>
      <c r="AC5129" s="51"/>
      <c r="AD5129" s="51"/>
      <c r="AE5129" s="51"/>
      <c r="AF5129" s="51"/>
      <c r="AG5129" s="51"/>
      <c r="AH5129" s="51"/>
      <c r="AI5129" s="51"/>
      <c r="AJ5129" s="51"/>
      <c r="AK5129" s="51"/>
      <c r="AL5129" s="51"/>
      <c r="AM5129" s="51"/>
      <c r="AN5129" s="51"/>
      <c r="AO5129" s="51"/>
      <c r="AP5129" s="51"/>
      <c r="AQ5129" s="51"/>
      <c r="AR5129" s="51"/>
      <c r="AS5129" s="51"/>
      <c r="AT5129" s="51"/>
      <c r="AU5129" s="51"/>
      <c r="AV5129" s="51"/>
      <c r="AW5129" s="51"/>
      <c r="AX5129" s="51"/>
      <c r="AY5129" s="51"/>
      <c r="AZ5129" s="51"/>
      <c r="BA5129" s="51"/>
      <c r="BB5129" s="51"/>
      <c r="BC5129" s="51"/>
      <c r="BD5129" s="51"/>
      <c r="BE5129" s="51"/>
      <c r="BF5129" s="51"/>
      <c r="BG5129" s="51"/>
      <c r="BH5129" s="51"/>
      <c r="BI5129" s="51"/>
      <c r="BJ5129" s="51"/>
      <c r="BK5129" s="51"/>
      <c r="BL5129" s="51"/>
      <c r="BM5129" s="51"/>
      <c r="BN5129" s="51"/>
      <c r="BO5129" s="51"/>
      <c r="BP5129" s="51"/>
      <c r="BQ5129" s="51"/>
      <c r="BR5129" s="51"/>
      <c r="BS5129" s="51"/>
      <c r="BT5129" s="51"/>
      <c r="BU5129" s="51"/>
      <c r="BV5129" s="51"/>
      <c r="BW5129" s="51"/>
      <c r="BX5129" s="51"/>
      <c r="BY5129" s="51"/>
    </row>
    <row r="5130" spans="1:77" x14ac:dyDescent="0.25">
      <c r="A5130" s="49" t="s">
        <v>960</v>
      </c>
      <c r="B5130" s="50">
        <v>42336</v>
      </c>
      <c r="C5130" s="51" t="s">
        <v>956</v>
      </c>
      <c r="D5130" s="51"/>
      <c r="E5130" s="51">
        <v>506.67656250000005</v>
      </c>
      <c r="F5130" s="51">
        <v>0.21171250000000003</v>
      </c>
      <c r="G5130" s="51">
        <v>0.24456875</v>
      </c>
      <c r="H5130" s="51">
        <v>0.27438125000000002</v>
      </c>
      <c r="I5130" s="51">
        <v>0.27863749999999998</v>
      </c>
      <c r="J5130" s="51">
        <v>0.27844374999999999</v>
      </c>
      <c r="K5130" s="51">
        <v>0.32953125</v>
      </c>
      <c r="L5130" s="51">
        <v>0.29978749999999998</v>
      </c>
      <c r="M5130" s="51"/>
      <c r="N5130" s="51"/>
      <c r="O5130" s="51"/>
      <c r="P5130" s="51"/>
      <c r="Q5130" s="51"/>
      <c r="R5130" s="51"/>
      <c r="S5130" s="51"/>
      <c r="T5130" s="51"/>
      <c r="U5130" s="51"/>
      <c r="V5130" s="51"/>
      <c r="W5130" s="51"/>
      <c r="X5130" s="51"/>
      <c r="Y5130" s="51"/>
      <c r="Z5130" s="51"/>
      <c r="AA5130" s="51"/>
      <c r="AB5130" s="51"/>
      <c r="AC5130" s="51"/>
      <c r="AD5130" s="51"/>
      <c r="AE5130" s="51"/>
      <c r="AF5130" s="51"/>
      <c r="AG5130" s="51"/>
      <c r="AH5130" s="51"/>
      <c r="AI5130" s="51"/>
      <c r="AJ5130" s="51"/>
      <c r="AK5130" s="51"/>
      <c r="AL5130" s="51"/>
      <c r="AM5130" s="51"/>
      <c r="AN5130" s="51"/>
      <c r="AO5130" s="51"/>
      <c r="AP5130" s="51"/>
      <c r="AQ5130" s="51"/>
      <c r="AR5130" s="51"/>
      <c r="AS5130" s="51"/>
      <c r="AT5130" s="51"/>
      <c r="AU5130" s="51"/>
      <c r="AV5130" s="51"/>
      <c r="AW5130" s="51"/>
      <c r="AX5130" s="51"/>
      <c r="AY5130" s="51"/>
      <c r="AZ5130" s="51"/>
      <c r="BA5130" s="51"/>
      <c r="BB5130" s="51"/>
      <c r="BC5130" s="51"/>
      <c r="BD5130" s="51"/>
      <c r="BE5130" s="51"/>
      <c r="BF5130" s="51"/>
      <c r="BG5130" s="51"/>
      <c r="BH5130" s="51"/>
      <c r="BI5130" s="51"/>
      <c r="BJ5130" s="51"/>
      <c r="BK5130" s="51"/>
      <c r="BL5130" s="51"/>
      <c r="BM5130" s="51"/>
      <c r="BN5130" s="51"/>
      <c r="BO5130" s="51"/>
      <c r="BP5130" s="51"/>
      <c r="BQ5130" s="51"/>
      <c r="BR5130" s="51"/>
      <c r="BS5130" s="51"/>
      <c r="BT5130" s="51"/>
      <c r="BU5130" s="51"/>
      <c r="BV5130" s="51"/>
      <c r="BW5130" s="51"/>
      <c r="BX5130" s="51"/>
      <c r="BY5130" s="51"/>
    </row>
    <row r="5131" spans="1:77" x14ac:dyDescent="0.25">
      <c r="A5131" s="49" t="s">
        <v>960</v>
      </c>
      <c r="B5131" s="50">
        <v>42337</v>
      </c>
      <c r="C5131" s="51" t="s">
        <v>956</v>
      </c>
      <c r="D5131" s="51"/>
      <c r="E5131" s="51">
        <v>503.33671875000005</v>
      </c>
      <c r="F5131" s="51">
        <v>0.19798437499999999</v>
      </c>
      <c r="G5131" s="51">
        <v>0.23881875000000002</v>
      </c>
      <c r="H5131" s="51">
        <v>0.27352500000000002</v>
      </c>
      <c r="I5131" s="51">
        <v>0.27815000000000001</v>
      </c>
      <c r="J5131" s="51">
        <v>0.27829999999999999</v>
      </c>
      <c r="K5131" s="51">
        <v>0.32963125000000004</v>
      </c>
      <c r="L5131" s="51">
        <v>0.29978125</v>
      </c>
      <c r="M5131" s="51"/>
      <c r="N5131" s="51"/>
      <c r="O5131" s="51"/>
      <c r="P5131" s="51"/>
      <c r="Q5131" s="51"/>
      <c r="R5131" s="51"/>
      <c r="S5131" s="51"/>
      <c r="T5131" s="51"/>
      <c r="U5131" s="51"/>
      <c r="V5131" s="51"/>
      <c r="W5131" s="51"/>
      <c r="X5131" s="51"/>
      <c r="Y5131" s="51"/>
      <c r="Z5131" s="51"/>
      <c r="AA5131" s="51"/>
      <c r="AB5131" s="51"/>
      <c r="AC5131" s="51"/>
      <c r="AD5131" s="51"/>
      <c r="AE5131" s="51"/>
      <c r="AF5131" s="51"/>
      <c r="AG5131" s="51"/>
      <c r="AH5131" s="51"/>
      <c r="AI5131" s="51"/>
      <c r="AJ5131" s="51"/>
      <c r="AK5131" s="51"/>
      <c r="AL5131" s="51"/>
      <c r="AM5131" s="51"/>
      <c r="AN5131" s="51"/>
      <c r="AO5131" s="51"/>
      <c r="AP5131" s="51"/>
      <c r="AQ5131" s="51"/>
      <c r="AR5131" s="51"/>
      <c r="AS5131" s="51"/>
      <c r="AT5131" s="51"/>
      <c r="AU5131" s="51"/>
      <c r="AV5131" s="51"/>
      <c r="AW5131" s="51"/>
      <c r="AX5131" s="51"/>
      <c r="AY5131" s="51"/>
      <c r="AZ5131" s="51"/>
      <c r="BA5131" s="51"/>
      <c r="BB5131" s="51"/>
      <c r="BC5131" s="51"/>
      <c r="BD5131" s="51"/>
      <c r="BE5131" s="51"/>
      <c r="BF5131" s="51"/>
      <c r="BG5131" s="51"/>
      <c r="BH5131" s="51"/>
      <c r="BI5131" s="51"/>
      <c r="BJ5131" s="51"/>
      <c r="BK5131" s="51"/>
      <c r="BL5131" s="51"/>
      <c r="BM5131" s="51"/>
      <c r="BN5131" s="51"/>
      <c r="BO5131" s="51"/>
      <c r="BP5131" s="51"/>
      <c r="BQ5131" s="51"/>
      <c r="BR5131" s="51"/>
      <c r="BS5131" s="51"/>
      <c r="BT5131" s="51"/>
      <c r="BU5131" s="51"/>
      <c r="BV5131" s="51"/>
      <c r="BW5131" s="51"/>
      <c r="BX5131" s="51"/>
      <c r="BY5131" s="51"/>
    </row>
    <row r="5132" spans="1:77" x14ac:dyDescent="0.25">
      <c r="A5132" s="49" t="s">
        <v>960</v>
      </c>
      <c r="B5132" s="50">
        <v>42338</v>
      </c>
      <c r="C5132" s="51" t="s">
        <v>956</v>
      </c>
      <c r="D5132" s="51"/>
      <c r="E5132" s="51">
        <v>500.35265625</v>
      </c>
      <c r="F5132" s="51">
        <v>0.18710937499999999</v>
      </c>
      <c r="G5132" s="51">
        <v>0.23323749999999999</v>
      </c>
      <c r="H5132" s="51">
        <v>0.27228750000000002</v>
      </c>
      <c r="I5132" s="51">
        <v>0.27766249999999998</v>
      </c>
      <c r="J5132" s="51">
        <v>0.27818124999999999</v>
      </c>
      <c r="K5132" s="51">
        <v>0.329675</v>
      </c>
      <c r="L5132" s="51">
        <v>0.29986250000000003</v>
      </c>
      <c r="M5132" s="51"/>
      <c r="N5132" s="51"/>
      <c r="O5132" s="51"/>
      <c r="P5132" s="51"/>
      <c r="Q5132" s="51"/>
      <c r="R5132" s="51"/>
      <c r="S5132" s="51"/>
      <c r="T5132" s="51"/>
      <c r="U5132" s="51"/>
      <c r="V5132" s="51"/>
      <c r="W5132" s="51"/>
      <c r="X5132" s="51"/>
      <c r="Y5132" s="51"/>
      <c r="Z5132" s="51"/>
      <c r="AA5132" s="51"/>
      <c r="AB5132" s="51"/>
      <c r="AC5132" s="51">
        <v>0.56436741868522655</v>
      </c>
      <c r="AD5132" s="51">
        <v>0.542988769850973</v>
      </c>
      <c r="AE5132" s="51"/>
      <c r="AF5132" s="51"/>
      <c r="AG5132" s="51"/>
      <c r="AH5132" s="51"/>
      <c r="AI5132" s="51"/>
      <c r="AJ5132" s="51"/>
      <c r="AK5132" s="51"/>
      <c r="AL5132" s="51"/>
      <c r="AM5132" s="51"/>
      <c r="AN5132" s="51"/>
      <c r="AO5132" s="51"/>
      <c r="AP5132" s="51"/>
      <c r="AQ5132" s="51"/>
      <c r="AR5132" s="51"/>
      <c r="AS5132" s="51"/>
      <c r="AT5132" s="51"/>
      <c r="AU5132" s="51"/>
      <c r="AV5132" s="51"/>
      <c r="AW5132" s="51"/>
      <c r="AX5132" s="51"/>
      <c r="AY5132" s="51"/>
      <c r="AZ5132" s="51"/>
      <c r="BA5132" s="51"/>
      <c r="BB5132" s="51"/>
      <c r="BC5132" s="51"/>
      <c r="BD5132" s="51"/>
      <c r="BE5132" s="51"/>
      <c r="BF5132" s="51"/>
      <c r="BG5132" s="51"/>
      <c r="BH5132" s="51"/>
      <c r="BI5132" s="51"/>
      <c r="BJ5132" s="51"/>
      <c r="BK5132" s="51"/>
      <c r="BL5132" s="51"/>
      <c r="BM5132" s="51"/>
      <c r="BN5132" s="51"/>
      <c r="BO5132" s="51"/>
      <c r="BP5132" s="51"/>
      <c r="BQ5132" s="51"/>
      <c r="BR5132" s="51"/>
      <c r="BS5132" s="51"/>
      <c r="BT5132" s="51"/>
      <c r="BU5132" s="51"/>
      <c r="BV5132" s="51"/>
      <c r="BW5132" s="51"/>
      <c r="BX5132" s="51"/>
      <c r="BY5132" s="51"/>
    </row>
    <row r="5133" spans="1:77" x14ac:dyDescent="0.25">
      <c r="A5133" s="49" t="s">
        <v>960</v>
      </c>
      <c r="B5133" s="50">
        <v>42339</v>
      </c>
      <c r="C5133" s="51" t="s">
        <v>956</v>
      </c>
      <c r="D5133" s="51"/>
      <c r="E5133" s="51">
        <v>497.22843749999998</v>
      </c>
      <c r="F5133" s="51">
        <v>0.17665625000000001</v>
      </c>
      <c r="G5133" s="51">
        <v>0.22718749999999999</v>
      </c>
      <c r="H5133" s="51">
        <v>0.27120624999999998</v>
      </c>
      <c r="I5133" s="51">
        <v>0.27676250000000002</v>
      </c>
      <c r="J5133" s="51">
        <v>0.27803125000000001</v>
      </c>
      <c r="K5133" s="51">
        <v>0.32965624999999998</v>
      </c>
      <c r="L5133" s="51">
        <v>0.29985000000000001</v>
      </c>
      <c r="M5133" s="51"/>
      <c r="N5133" s="51"/>
      <c r="O5133" s="51"/>
      <c r="P5133" s="51"/>
      <c r="Q5133" s="51"/>
      <c r="R5133" s="51"/>
      <c r="S5133" s="51"/>
      <c r="T5133" s="51"/>
      <c r="U5133" s="51"/>
      <c r="V5133" s="51"/>
      <c r="W5133" s="51"/>
      <c r="X5133" s="51"/>
      <c r="Y5133" s="51"/>
      <c r="Z5133" s="51"/>
      <c r="AA5133" s="51"/>
      <c r="AB5133" s="51"/>
      <c r="AC5133" s="51"/>
      <c r="AD5133" s="51"/>
      <c r="AE5133" s="51"/>
      <c r="AF5133" s="51"/>
      <c r="AG5133" s="51"/>
      <c r="AH5133" s="51"/>
      <c r="AI5133" s="51"/>
      <c r="AJ5133" s="51"/>
      <c r="AK5133" s="51"/>
      <c r="AL5133" s="51"/>
      <c r="AM5133" s="51"/>
      <c r="AN5133" s="51"/>
      <c r="AO5133" s="51"/>
      <c r="AP5133" s="51"/>
      <c r="AQ5133" s="51"/>
      <c r="AR5133" s="51"/>
      <c r="AS5133" s="51"/>
      <c r="AT5133" s="51"/>
      <c r="AU5133" s="51"/>
      <c r="AV5133" s="51"/>
      <c r="AW5133" s="51"/>
      <c r="AX5133" s="51"/>
      <c r="AY5133" s="51"/>
      <c r="AZ5133" s="51"/>
      <c r="BA5133" s="51"/>
      <c r="BB5133" s="51"/>
      <c r="BC5133" s="51"/>
      <c r="BD5133" s="51"/>
      <c r="BE5133" s="51"/>
      <c r="BF5133" s="51"/>
      <c r="BG5133" s="51"/>
      <c r="BH5133" s="51"/>
      <c r="BI5133" s="51"/>
      <c r="BJ5133" s="51"/>
      <c r="BK5133" s="51"/>
      <c r="BL5133" s="51"/>
      <c r="BM5133" s="51"/>
      <c r="BN5133" s="51"/>
      <c r="BO5133" s="51"/>
      <c r="BP5133" s="51"/>
      <c r="BQ5133" s="51"/>
      <c r="BR5133" s="51"/>
      <c r="BS5133" s="51"/>
      <c r="BT5133" s="51"/>
      <c r="BU5133" s="51"/>
      <c r="BV5133" s="51"/>
      <c r="BW5133" s="51"/>
      <c r="BX5133" s="51"/>
      <c r="BY5133" s="51"/>
    </row>
    <row r="5134" spans="1:77" x14ac:dyDescent="0.25">
      <c r="A5134" s="49" t="s">
        <v>960</v>
      </c>
      <c r="B5134" s="50">
        <v>42340</v>
      </c>
      <c r="C5134" s="51" t="s">
        <v>956</v>
      </c>
      <c r="D5134" s="51"/>
      <c r="E5134" s="51">
        <v>491.45109374999998</v>
      </c>
      <c r="F5134" s="51">
        <v>0.159178125</v>
      </c>
      <c r="G5134" s="51">
        <v>0.21618749999999998</v>
      </c>
      <c r="H5134" s="51">
        <v>0.26792499999999997</v>
      </c>
      <c r="I5134" s="51">
        <v>0.27523750000000002</v>
      </c>
      <c r="J5134" s="51">
        <v>0.27782499999999999</v>
      </c>
      <c r="K5134" s="51">
        <v>0.32963750000000003</v>
      </c>
      <c r="L5134" s="51">
        <v>0.29986249999999998</v>
      </c>
      <c r="M5134" s="51"/>
      <c r="N5134" s="51"/>
      <c r="O5134" s="51"/>
      <c r="P5134" s="51"/>
      <c r="Q5134" s="51"/>
      <c r="R5134" s="51"/>
      <c r="S5134" s="51"/>
      <c r="T5134" s="51"/>
      <c r="U5134" s="51"/>
      <c r="V5134" s="51"/>
      <c r="W5134" s="51"/>
      <c r="X5134" s="51"/>
      <c r="Y5134" s="51"/>
      <c r="Z5134" s="51"/>
      <c r="AA5134" s="51"/>
      <c r="AB5134" s="51">
        <v>8.4</v>
      </c>
      <c r="AC5134" s="51"/>
      <c r="AD5134" s="51"/>
      <c r="AE5134" s="51"/>
      <c r="AF5134" s="51"/>
      <c r="AG5134" s="51"/>
      <c r="AH5134" s="51">
        <v>1.55</v>
      </c>
      <c r="AI5134" s="51">
        <v>8.4</v>
      </c>
      <c r="AJ5134" s="51"/>
      <c r="AK5134" s="51"/>
      <c r="AL5134" s="51"/>
      <c r="AM5134" s="51"/>
      <c r="AN5134" s="51"/>
      <c r="AO5134" s="51"/>
      <c r="AP5134" s="51"/>
      <c r="AQ5134" s="51"/>
      <c r="AR5134" s="51"/>
      <c r="AS5134" s="51"/>
      <c r="AT5134" s="51"/>
      <c r="AU5134" s="51"/>
      <c r="AV5134" s="51"/>
      <c r="AW5134" s="51"/>
      <c r="AX5134" s="51"/>
      <c r="AY5134" s="51"/>
      <c r="AZ5134" s="51"/>
      <c r="BA5134" s="51"/>
      <c r="BB5134" s="51"/>
      <c r="BC5134" s="51"/>
      <c r="BD5134" s="51"/>
      <c r="BE5134" s="51"/>
      <c r="BF5134" s="51"/>
      <c r="BG5134" s="51"/>
      <c r="BH5134" s="51"/>
      <c r="BI5134" s="51"/>
      <c r="BJ5134" s="51"/>
      <c r="BK5134" s="51"/>
      <c r="BL5134" s="51"/>
      <c r="BM5134" s="51"/>
      <c r="BN5134" s="51"/>
      <c r="BO5134" s="51"/>
      <c r="BP5134" s="51"/>
      <c r="BQ5134" s="51"/>
      <c r="BR5134" s="51"/>
      <c r="BS5134" s="51"/>
      <c r="BT5134" s="51"/>
      <c r="BU5134" s="51"/>
      <c r="BV5134" s="51"/>
      <c r="BW5134" s="51"/>
      <c r="BX5134" s="51"/>
      <c r="BY5134" s="51"/>
    </row>
    <row r="5135" spans="1:77" x14ac:dyDescent="0.25">
      <c r="A5135" s="49" t="s">
        <v>960</v>
      </c>
      <c r="B5135" s="50">
        <v>42341</v>
      </c>
      <c r="C5135" s="51" t="s">
        <v>956</v>
      </c>
      <c r="D5135" s="51"/>
      <c r="E5135" s="51">
        <v>519.77390624999998</v>
      </c>
      <c r="F5135" s="51">
        <v>0.28098437500000001</v>
      </c>
      <c r="G5135" s="51">
        <v>0.26423750000000001</v>
      </c>
      <c r="H5135" s="51">
        <v>0.27315624999999999</v>
      </c>
      <c r="I5135" s="51">
        <v>0.27971250000000003</v>
      </c>
      <c r="J5135" s="51">
        <v>0.27769375000000007</v>
      </c>
      <c r="K5135" s="51">
        <v>0.32963125000000004</v>
      </c>
      <c r="L5135" s="51">
        <v>0.29977499999999996</v>
      </c>
      <c r="M5135" s="51"/>
      <c r="N5135" s="51"/>
      <c r="O5135" s="51"/>
      <c r="P5135" s="51"/>
      <c r="Q5135" s="51">
        <v>7.5966690249999997</v>
      </c>
      <c r="R5135" s="51">
        <v>437.79349999999994</v>
      </c>
      <c r="S5135" s="51">
        <v>90.66</v>
      </c>
      <c r="T5135" s="51"/>
      <c r="U5135" s="51"/>
      <c r="V5135" s="51"/>
      <c r="W5135" s="51"/>
      <c r="X5135" s="51"/>
      <c r="Y5135" s="51"/>
      <c r="Z5135" s="51"/>
      <c r="AA5135" s="51">
        <v>0</v>
      </c>
      <c r="AB5135" s="51"/>
      <c r="AC5135" s="51"/>
      <c r="AD5135" s="51"/>
      <c r="AE5135" s="51"/>
      <c r="AF5135" s="51"/>
      <c r="AG5135" s="51">
        <v>0.82699999999999996</v>
      </c>
      <c r="AH5135" s="51"/>
      <c r="AI5135" s="51"/>
      <c r="AJ5135" s="51">
        <v>1.6900000000000002</v>
      </c>
      <c r="AK5135" s="51">
        <v>3.5983354667336528E-2</v>
      </c>
      <c r="AL5135" s="51">
        <v>3.3663058000000001</v>
      </c>
      <c r="AM5135" s="51">
        <v>93.551749999999998</v>
      </c>
      <c r="AN5135" s="51"/>
      <c r="AO5135" s="51"/>
      <c r="AP5135" s="51"/>
      <c r="AQ5135" s="51"/>
      <c r="AR5135" s="51"/>
      <c r="AS5135" s="51"/>
      <c r="AT5135" s="51"/>
      <c r="AU5135" s="51"/>
      <c r="AV5135" s="51"/>
      <c r="AW5135" s="51">
        <v>1.750866525</v>
      </c>
      <c r="AX5135" s="51"/>
      <c r="AY5135" s="51">
        <v>90.66</v>
      </c>
      <c r="AZ5135" s="51">
        <v>1.9312447882197221E-2</v>
      </c>
      <c r="BA5135" s="51">
        <v>9.8098916044109963E-3</v>
      </c>
      <c r="BB5135" s="51">
        <v>2.4794967000000003</v>
      </c>
      <c r="BC5135" s="51"/>
      <c r="BD5135" s="51">
        <v>252.75475</v>
      </c>
      <c r="BE5135" s="51"/>
      <c r="BF5135" s="51"/>
      <c r="BG5135" s="51"/>
      <c r="BH5135" s="51"/>
      <c r="BI5135" s="51"/>
      <c r="BJ5135" s="51"/>
      <c r="BK5135" s="51"/>
      <c r="BL5135" s="51"/>
      <c r="BM5135" s="51"/>
      <c r="BN5135" s="51"/>
      <c r="BO5135" s="51"/>
      <c r="BP5135" s="51"/>
      <c r="BQ5135" s="51"/>
      <c r="BR5135" s="51"/>
      <c r="BS5135" s="51"/>
      <c r="BT5135" s="51"/>
      <c r="BU5135" s="51"/>
      <c r="BV5135" s="51"/>
      <c r="BW5135" s="51"/>
      <c r="BX5135" s="51"/>
      <c r="BY5135" s="51"/>
    </row>
    <row r="5136" spans="1:77" x14ac:dyDescent="0.25">
      <c r="A5136" s="49" t="s">
        <v>960</v>
      </c>
      <c r="B5136" s="50">
        <v>42342</v>
      </c>
      <c r="C5136" s="51" t="s">
        <v>956</v>
      </c>
      <c r="D5136" s="51"/>
      <c r="E5136" s="51">
        <v>516.01593749999995</v>
      </c>
      <c r="F5136" s="51">
        <v>0.25944999999999996</v>
      </c>
      <c r="G5136" s="51">
        <v>0.26261875000000001</v>
      </c>
      <c r="H5136" s="51">
        <v>0.27395000000000003</v>
      </c>
      <c r="I5136" s="51">
        <v>0.2779875</v>
      </c>
      <c r="J5136" s="51">
        <v>0.27750625000000001</v>
      </c>
      <c r="K5136" s="51">
        <v>0.32969999999999999</v>
      </c>
      <c r="L5136" s="51">
        <v>0.299875</v>
      </c>
      <c r="M5136" s="51"/>
      <c r="N5136" s="51"/>
      <c r="O5136" s="51"/>
      <c r="P5136" s="51"/>
      <c r="Q5136" s="51"/>
      <c r="R5136" s="51"/>
      <c r="S5136" s="51"/>
      <c r="T5136" s="51"/>
      <c r="U5136" s="51"/>
      <c r="V5136" s="51"/>
      <c r="W5136" s="51"/>
      <c r="X5136" s="51"/>
      <c r="Y5136" s="51"/>
      <c r="Z5136" s="51"/>
      <c r="AA5136" s="51"/>
      <c r="AB5136" s="51"/>
      <c r="AC5136" s="51">
        <v>0.59949309877063406</v>
      </c>
      <c r="AD5136" s="51">
        <v>0.57682082195668327</v>
      </c>
      <c r="AE5136" s="51"/>
      <c r="AF5136" s="51"/>
      <c r="AG5136" s="51"/>
      <c r="AH5136" s="51"/>
      <c r="AI5136" s="51"/>
      <c r="AJ5136" s="51"/>
      <c r="AK5136" s="51"/>
      <c r="AL5136" s="51"/>
      <c r="AM5136" s="51"/>
      <c r="AN5136" s="51"/>
      <c r="AO5136" s="51"/>
      <c r="AP5136" s="51"/>
      <c r="AQ5136" s="51"/>
      <c r="AR5136" s="51"/>
      <c r="AS5136" s="51"/>
      <c r="AT5136" s="51"/>
      <c r="AU5136" s="51"/>
      <c r="AV5136" s="51"/>
      <c r="AW5136" s="51"/>
      <c r="AX5136" s="51"/>
      <c r="AY5136" s="51"/>
      <c r="AZ5136" s="51"/>
      <c r="BA5136" s="51"/>
      <c r="BB5136" s="51"/>
      <c r="BC5136" s="51"/>
      <c r="BD5136" s="51"/>
      <c r="BE5136" s="51"/>
      <c r="BF5136" s="51"/>
      <c r="BG5136" s="51"/>
      <c r="BH5136" s="51"/>
      <c r="BI5136" s="51"/>
      <c r="BJ5136" s="51"/>
      <c r="BK5136" s="51"/>
      <c r="BL5136" s="51"/>
      <c r="BM5136" s="51"/>
      <c r="BN5136" s="51"/>
      <c r="BO5136" s="51"/>
      <c r="BP5136" s="51"/>
      <c r="BQ5136" s="51"/>
      <c r="BR5136" s="51"/>
      <c r="BS5136" s="51"/>
      <c r="BT5136" s="51"/>
      <c r="BU5136" s="51"/>
      <c r="BV5136" s="51"/>
      <c r="BW5136" s="51"/>
      <c r="BX5136" s="51"/>
      <c r="BY5136" s="51"/>
    </row>
    <row r="5137" spans="1:77" x14ac:dyDescent="0.25">
      <c r="A5137" s="49" t="s">
        <v>960</v>
      </c>
      <c r="B5137" s="50">
        <v>42343</v>
      </c>
      <c r="C5137" s="51" t="s">
        <v>956</v>
      </c>
      <c r="D5137" s="51"/>
      <c r="E5137" s="51">
        <v>512.3784374999999</v>
      </c>
      <c r="F5137" s="51">
        <v>0.24086875000000002</v>
      </c>
      <c r="G5137" s="51">
        <v>0.25748749999999998</v>
      </c>
      <c r="H5137" s="51">
        <v>0.27431875</v>
      </c>
      <c r="I5137" s="51">
        <v>0.2774375</v>
      </c>
      <c r="J5137" s="51">
        <v>0.27742500000000003</v>
      </c>
      <c r="K5137" s="51">
        <v>0.32971874999999995</v>
      </c>
      <c r="L5137" s="51">
        <v>0.29985000000000001</v>
      </c>
      <c r="M5137" s="51"/>
      <c r="N5137" s="51"/>
      <c r="O5137" s="51"/>
      <c r="P5137" s="51"/>
      <c r="Q5137" s="51"/>
      <c r="R5137" s="51"/>
      <c r="S5137" s="51"/>
      <c r="T5137" s="51"/>
      <c r="U5137" s="51"/>
      <c r="V5137" s="51"/>
      <c r="W5137" s="51"/>
      <c r="X5137" s="51"/>
      <c r="Y5137" s="51"/>
      <c r="Z5137" s="51"/>
      <c r="AA5137" s="51"/>
      <c r="AB5137" s="51"/>
      <c r="AC5137" s="51"/>
      <c r="AD5137" s="51"/>
      <c r="AE5137" s="51"/>
      <c r="AF5137" s="51"/>
      <c r="AG5137" s="51"/>
      <c r="AH5137" s="51"/>
      <c r="AI5137" s="51"/>
      <c r="AJ5137" s="51"/>
      <c r="AK5137" s="51"/>
      <c r="AL5137" s="51"/>
      <c r="AM5137" s="51"/>
      <c r="AN5137" s="51"/>
      <c r="AO5137" s="51"/>
      <c r="AP5137" s="51"/>
      <c r="AQ5137" s="51"/>
      <c r="AR5137" s="51"/>
      <c r="AS5137" s="51"/>
      <c r="AT5137" s="51"/>
      <c r="AU5137" s="51"/>
      <c r="AV5137" s="51"/>
      <c r="AW5137" s="51"/>
      <c r="AX5137" s="51"/>
      <c r="AY5137" s="51"/>
      <c r="AZ5137" s="51"/>
      <c r="BA5137" s="51"/>
      <c r="BB5137" s="51"/>
      <c r="BC5137" s="51"/>
      <c r="BD5137" s="51"/>
      <c r="BE5137" s="51"/>
      <c r="BF5137" s="51"/>
      <c r="BG5137" s="51"/>
      <c r="BH5137" s="51"/>
      <c r="BI5137" s="51"/>
      <c r="BJ5137" s="51"/>
      <c r="BK5137" s="51"/>
      <c r="BL5137" s="51"/>
      <c r="BM5137" s="51"/>
      <c r="BN5137" s="51"/>
      <c r="BO5137" s="51"/>
      <c r="BP5137" s="51"/>
      <c r="BQ5137" s="51"/>
      <c r="BR5137" s="51"/>
      <c r="BS5137" s="51"/>
      <c r="BT5137" s="51"/>
      <c r="BU5137" s="51"/>
      <c r="BV5137" s="51"/>
      <c r="BW5137" s="51"/>
      <c r="BX5137" s="51"/>
      <c r="BY5137" s="51"/>
    </row>
    <row r="5138" spans="1:77" x14ac:dyDescent="0.25">
      <c r="A5138" s="49" t="s">
        <v>960</v>
      </c>
      <c r="B5138" s="50">
        <v>42344</v>
      </c>
      <c r="C5138" s="51" t="s">
        <v>956</v>
      </c>
      <c r="D5138" s="51"/>
      <c r="E5138" s="51">
        <v>509.35734375000004</v>
      </c>
      <c r="F5138" s="51">
        <v>0.22634062499999999</v>
      </c>
      <c r="G5138" s="51">
        <v>0.25265000000000004</v>
      </c>
      <c r="H5138" s="51">
        <v>0.27436875000000005</v>
      </c>
      <c r="I5138" s="51">
        <v>0.27712500000000001</v>
      </c>
      <c r="J5138" s="51">
        <v>0.27727499999999999</v>
      </c>
      <c r="K5138" s="51">
        <v>0.32976250000000001</v>
      </c>
      <c r="L5138" s="51">
        <v>0.29983124999999999</v>
      </c>
      <c r="M5138" s="51"/>
      <c r="N5138" s="51"/>
      <c r="O5138" s="51"/>
      <c r="P5138" s="51"/>
      <c r="Q5138" s="51"/>
      <c r="R5138" s="51"/>
      <c r="S5138" s="51"/>
      <c r="T5138" s="51"/>
      <c r="U5138" s="51"/>
      <c r="V5138" s="51"/>
      <c r="W5138" s="51"/>
      <c r="X5138" s="51"/>
      <c r="Y5138" s="51"/>
      <c r="Z5138" s="51"/>
      <c r="AA5138" s="51"/>
      <c r="AB5138" s="51"/>
      <c r="AC5138" s="51"/>
      <c r="AD5138" s="51"/>
      <c r="AE5138" s="51"/>
      <c r="AF5138" s="51"/>
      <c r="AG5138" s="51"/>
      <c r="AH5138" s="51"/>
      <c r="AI5138" s="51"/>
      <c r="AJ5138" s="51"/>
      <c r="AK5138" s="51"/>
      <c r="AL5138" s="51"/>
      <c r="AM5138" s="51"/>
      <c r="AN5138" s="51"/>
      <c r="AO5138" s="51"/>
      <c r="AP5138" s="51"/>
      <c r="AQ5138" s="51"/>
      <c r="AR5138" s="51"/>
      <c r="AS5138" s="51"/>
      <c r="AT5138" s="51"/>
      <c r="AU5138" s="51"/>
      <c r="AV5138" s="51"/>
      <c r="AW5138" s="51"/>
      <c r="AX5138" s="51"/>
      <c r="AY5138" s="51"/>
      <c r="AZ5138" s="51"/>
      <c r="BA5138" s="51"/>
      <c r="BB5138" s="51"/>
      <c r="BC5138" s="51"/>
      <c r="BD5138" s="51"/>
      <c r="BE5138" s="51"/>
      <c r="BF5138" s="51"/>
      <c r="BG5138" s="51"/>
      <c r="BH5138" s="51"/>
      <c r="BI5138" s="51"/>
      <c r="BJ5138" s="51"/>
      <c r="BK5138" s="51"/>
      <c r="BL5138" s="51"/>
      <c r="BM5138" s="51"/>
      <c r="BN5138" s="51"/>
      <c r="BO5138" s="51"/>
      <c r="BP5138" s="51"/>
      <c r="BQ5138" s="51"/>
      <c r="BR5138" s="51"/>
      <c r="BS5138" s="51"/>
      <c r="BT5138" s="51"/>
      <c r="BU5138" s="51"/>
      <c r="BV5138" s="51"/>
      <c r="BW5138" s="51"/>
      <c r="BX5138" s="51"/>
      <c r="BY5138" s="51"/>
    </row>
    <row r="5139" spans="1:77" x14ac:dyDescent="0.25">
      <c r="A5139" s="49" t="s">
        <v>960</v>
      </c>
      <c r="B5139" s="50">
        <v>42345</v>
      </c>
      <c r="C5139" s="51" t="s">
        <v>956</v>
      </c>
      <c r="D5139" s="51"/>
      <c r="E5139" s="51">
        <v>505.54359374999996</v>
      </c>
      <c r="F5139" s="51">
        <v>0.21167812499999999</v>
      </c>
      <c r="G5139" s="51">
        <v>0.24633749999999999</v>
      </c>
      <c r="H5139" s="51">
        <v>0.27306874999999997</v>
      </c>
      <c r="I5139" s="51">
        <v>0.27634375</v>
      </c>
      <c r="J5139" s="51">
        <v>0.27713125</v>
      </c>
      <c r="K5139" s="51">
        <v>0.32972499999999999</v>
      </c>
      <c r="L5139" s="51">
        <v>0.29986875000000002</v>
      </c>
      <c r="M5139" s="51"/>
      <c r="N5139" s="51"/>
      <c r="O5139" s="51"/>
      <c r="P5139" s="51"/>
      <c r="Q5139" s="51"/>
      <c r="R5139" s="51"/>
      <c r="S5139" s="51"/>
      <c r="T5139" s="51"/>
      <c r="U5139" s="51"/>
      <c r="V5139" s="51"/>
      <c r="W5139" s="51"/>
      <c r="X5139" s="51"/>
      <c r="Y5139" s="51"/>
      <c r="Z5139" s="51"/>
      <c r="AA5139" s="51"/>
      <c r="AB5139" s="51"/>
      <c r="AC5139" s="51">
        <v>0.52634936992136883</v>
      </c>
      <c r="AD5139" s="51">
        <v>0.53475430017048886</v>
      </c>
      <c r="AE5139" s="51"/>
      <c r="AF5139" s="51"/>
      <c r="AG5139" s="51"/>
      <c r="AH5139" s="51"/>
      <c r="AI5139" s="51"/>
      <c r="AJ5139" s="51"/>
      <c r="AK5139" s="51"/>
      <c r="AL5139" s="51"/>
      <c r="AM5139" s="51"/>
      <c r="AN5139" s="51"/>
      <c r="AO5139" s="51"/>
      <c r="AP5139" s="51"/>
      <c r="AQ5139" s="51"/>
      <c r="AR5139" s="51"/>
      <c r="AS5139" s="51"/>
      <c r="AT5139" s="51"/>
      <c r="AU5139" s="51"/>
      <c r="AV5139" s="51"/>
      <c r="AW5139" s="51"/>
      <c r="AX5139" s="51"/>
      <c r="AY5139" s="51"/>
      <c r="AZ5139" s="51"/>
      <c r="BA5139" s="51"/>
      <c r="BB5139" s="51"/>
      <c r="BC5139" s="51"/>
      <c r="BD5139" s="51"/>
      <c r="BE5139" s="51"/>
      <c r="BF5139" s="51"/>
      <c r="BG5139" s="51"/>
      <c r="BH5139" s="51"/>
      <c r="BI5139" s="51"/>
      <c r="BJ5139" s="51"/>
      <c r="BK5139" s="51"/>
      <c r="BL5139" s="51"/>
      <c r="BM5139" s="51"/>
      <c r="BN5139" s="51"/>
      <c r="BO5139" s="51"/>
      <c r="BP5139" s="51"/>
      <c r="BQ5139" s="51"/>
      <c r="BR5139" s="51"/>
      <c r="BS5139" s="51"/>
      <c r="BT5139" s="51"/>
      <c r="BU5139" s="51"/>
      <c r="BV5139" s="51"/>
      <c r="BW5139" s="51"/>
      <c r="BX5139" s="51"/>
      <c r="BY5139" s="51"/>
    </row>
    <row r="5140" spans="1:77" x14ac:dyDescent="0.25">
      <c r="A5140" s="49" t="s">
        <v>960</v>
      </c>
      <c r="B5140" s="50">
        <v>42346</v>
      </c>
      <c r="C5140" s="51" t="s">
        <v>956</v>
      </c>
      <c r="D5140" s="51"/>
      <c r="E5140" s="51">
        <v>500.95265625000002</v>
      </c>
      <c r="F5140" s="51">
        <v>0.19490312500000001</v>
      </c>
      <c r="G5140" s="51">
        <v>0.23831875000000002</v>
      </c>
      <c r="H5140" s="51">
        <v>0.27138125000000002</v>
      </c>
      <c r="I5140" s="51">
        <v>0.27536875</v>
      </c>
      <c r="J5140" s="51">
        <v>0.27687499999999998</v>
      </c>
      <c r="K5140" s="51">
        <v>0.32981250000000001</v>
      </c>
      <c r="L5140" s="51">
        <v>0.29979375000000003</v>
      </c>
      <c r="M5140" s="51"/>
      <c r="N5140" s="51"/>
      <c r="O5140" s="51"/>
      <c r="P5140" s="51"/>
      <c r="Q5140" s="51"/>
      <c r="R5140" s="51"/>
      <c r="S5140" s="51"/>
      <c r="T5140" s="51"/>
      <c r="U5140" s="51"/>
      <c r="V5140" s="51"/>
      <c r="W5140" s="51"/>
      <c r="X5140" s="51"/>
      <c r="Y5140" s="51"/>
      <c r="Z5140" s="51"/>
      <c r="AA5140" s="51"/>
      <c r="AB5140" s="51">
        <v>8.4</v>
      </c>
      <c r="AC5140" s="51"/>
      <c r="AD5140" s="51"/>
      <c r="AE5140" s="51"/>
      <c r="AF5140" s="51"/>
      <c r="AG5140" s="51"/>
      <c r="AH5140" s="51">
        <v>2.95</v>
      </c>
      <c r="AI5140" s="51">
        <v>8.4</v>
      </c>
      <c r="AJ5140" s="51"/>
      <c r="AK5140" s="51"/>
      <c r="AL5140" s="51"/>
      <c r="AM5140" s="51"/>
      <c r="AN5140" s="51"/>
      <c r="AO5140" s="51"/>
      <c r="AP5140" s="51"/>
      <c r="AQ5140" s="51"/>
      <c r="AR5140" s="51"/>
      <c r="AS5140" s="51"/>
      <c r="AT5140" s="51"/>
      <c r="AU5140" s="51"/>
      <c r="AV5140" s="51"/>
      <c r="AW5140" s="51"/>
      <c r="AX5140" s="51"/>
      <c r="AY5140" s="51"/>
      <c r="AZ5140" s="51"/>
      <c r="BA5140" s="51"/>
      <c r="BB5140" s="51"/>
      <c r="BC5140" s="51"/>
      <c r="BD5140" s="51"/>
      <c r="BE5140" s="51"/>
      <c r="BF5140" s="51"/>
      <c r="BG5140" s="51"/>
      <c r="BH5140" s="51"/>
      <c r="BI5140" s="51"/>
      <c r="BJ5140" s="51"/>
      <c r="BK5140" s="51"/>
      <c r="BL5140" s="51"/>
      <c r="BM5140" s="51"/>
      <c r="BN5140" s="51"/>
      <c r="BO5140" s="51"/>
      <c r="BP5140" s="51"/>
      <c r="BQ5140" s="51"/>
      <c r="BR5140" s="51"/>
      <c r="BS5140" s="51"/>
      <c r="BT5140" s="51"/>
      <c r="BU5140" s="51"/>
      <c r="BV5140" s="51"/>
      <c r="BW5140" s="51"/>
      <c r="BX5140" s="51"/>
      <c r="BY5140" s="51"/>
    </row>
    <row r="5141" spans="1:77" x14ac:dyDescent="0.25">
      <c r="A5141" s="49" t="s">
        <v>960</v>
      </c>
      <c r="B5141" s="50">
        <v>42347</v>
      </c>
      <c r="C5141" s="51" t="s">
        <v>956</v>
      </c>
      <c r="D5141" s="51"/>
      <c r="E5141" s="51">
        <v>497.26500000000004</v>
      </c>
      <c r="F5141" s="51">
        <v>0.1822125</v>
      </c>
      <c r="G5141" s="51">
        <v>0.23171250000000002</v>
      </c>
      <c r="H5141" s="51">
        <v>0.27015624999999999</v>
      </c>
      <c r="I5141" s="51">
        <v>0.27427500000000005</v>
      </c>
      <c r="J5141" s="51">
        <v>0.27661875000000002</v>
      </c>
      <c r="K5141" s="51">
        <v>0.32974999999999999</v>
      </c>
      <c r="L5141" s="51">
        <v>0.29978749999999998</v>
      </c>
      <c r="M5141" s="51"/>
      <c r="N5141" s="51"/>
      <c r="O5141" s="51"/>
      <c r="P5141" s="51"/>
      <c r="Q5141" s="51"/>
      <c r="R5141" s="51"/>
      <c r="S5141" s="51"/>
      <c r="T5141" s="51"/>
      <c r="U5141" s="51"/>
      <c r="V5141" s="51"/>
      <c r="W5141" s="51"/>
      <c r="X5141" s="51"/>
      <c r="Y5141" s="51"/>
      <c r="Z5141" s="51"/>
      <c r="AA5141" s="51"/>
      <c r="AB5141" s="51"/>
      <c r="AC5141" s="51"/>
      <c r="AD5141" s="51"/>
      <c r="AE5141" s="51"/>
      <c r="AF5141" s="51"/>
      <c r="AG5141" s="51"/>
      <c r="AH5141" s="51"/>
      <c r="AI5141" s="51"/>
      <c r="AJ5141" s="51"/>
      <c r="AK5141" s="51"/>
      <c r="AL5141" s="51"/>
      <c r="AM5141" s="51"/>
      <c r="AN5141" s="51"/>
      <c r="AO5141" s="51"/>
      <c r="AP5141" s="51"/>
      <c r="AQ5141" s="51"/>
      <c r="AR5141" s="51"/>
      <c r="AS5141" s="51"/>
      <c r="AT5141" s="51"/>
      <c r="AU5141" s="51"/>
      <c r="AV5141" s="51"/>
      <c r="AW5141" s="51"/>
      <c r="AX5141" s="51"/>
      <c r="AY5141" s="51"/>
      <c r="AZ5141" s="51"/>
      <c r="BA5141" s="51"/>
      <c r="BB5141" s="51"/>
      <c r="BC5141" s="51"/>
      <c r="BD5141" s="51"/>
      <c r="BE5141" s="51"/>
      <c r="BF5141" s="51"/>
      <c r="BG5141" s="51"/>
      <c r="BH5141" s="51"/>
      <c r="BI5141" s="51"/>
      <c r="BJ5141" s="51"/>
      <c r="BK5141" s="51"/>
      <c r="BL5141" s="51"/>
      <c r="BM5141" s="51"/>
      <c r="BN5141" s="51"/>
      <c r="BO5141" s="51"/>
      <c r="BP5141" s="51"/>
      <c r="BQ5141" s="51"/>
      <c r="BR5141" s="51"/>
      <c r="BS5141" s="51"/>
      <c r="BT5141" s="51"/>
      <c r="BU5141" s="51"/>
      <c r="BV5141" s="51"/>
      <c r="BW5141" s="51"/>
      <c r="BX5141" s="51"/>
      <c r="BY5141" s="51"/>
    </row>
    <row r="5142" spans="1:77" x14ac:dyDescent="0.25">
      <c r="A5142" s="49" t="s">
        <v>960</v>
      </c>
      <c r="B5142" s="50">
        <v>42348</v>
      </c>
      <c r="C5142" s="51" t="s">
        <v>956</v>
      </c>
      <c r="D5142" s="51"/>
      <c r="E5142" s="51">
        <v>523.49437499999999</v>
      </c>
      <c r="F5142" s="51">
        <v>0.28930624999999999</v>
      </c>
      <c r="G5142" s="51">
        <v>0.27116874999999996</v>
      </c>
      <c r="H5142" s="51">
        <v>0.28026875000000001</v>
      </c>
      <c r="I5142" s="51">
        <v>0.27863125</v>
      </c>
      <c r="J5142" s="51">
        <v>0.27637500000000004</v>
      </c>
      <c r="K5142" s="51">
        <v>0.32969375000000001</v>
      </c>
      <c r="L5142" s="51">
        <v>0.29977500000000001</v>
      </c>
      <c r="M5142" s="51"/>
      <c r="N5142" s="51"/>
      <c r="O5142" s="51"/>
      <c r="P5142" s="51"/>
      <c r="Q5142" s="51"/>
      <c r="R5142" s="51"/>
      <c r="S5142" s="51"/>
      <c r="T5142" s="51"/>
      <c r="U5142" s="51"/>
      <c r="V5142" s="51"/>
      <c r="W5142" s="51"/>
      <c r="X5142" s="51"/>
      <c r="Y5142" s="51"/>
      <c r="Z5142" s="51"/>
      <c r="AA5142" s="51"/>
      <c r="AB5142" s="51"/>
      <c r="AC5142" s="51"/>
      <c r="AD5142" s="51"/>
      <c r="AE5142" s="51"/>
      <c r="AF5142" s="51"/>
      <c r="AG5142" s="51"/>
      <c r="AH5142" s="51"/>
      <c r="AI5142" s="51"/>
      <c r="AJ5142" s="51"/>
      <c r="AK5142" s="51"/>
      <c r="AL5142" s="51"/>
      <c r="AM5142" s="51"/>
      <c r="AN5142" s="51"/>
      <c r="AO5142" s="51"/>
      <c r="AP5142" s="51"/>
      <c r="AQ5142" s="51"/>
      <c r="AR5142" s="51"/>
      <c r="AS5142" s="51"/>
      <c r="AT5142" s="51"/>
      <c r="AU5142" s="51"/>
      <c r="AV5142" s="51"/>
      <c r="AW5142" s="51"/>
      <c r="AX5142" s="51"/>
      <c r="AY5142" s="51"/>
      <c r="AZ5142" s="51"/>
      <c r="BA5142" s="51"/>
      <c r="BB5142" s="51"/>
      <c r="BC5142" s="51"/>
      <c r="BD5142" s="51"/>
      <c r="BE5142" s="51"/>
      <c r="BF5142" s="51"/>
      <c r="BG5142" s="51"/>
      <c r="BH5142" s="51"/>
      <c r="BI5142" s="51"/>
      <c r="BJ5142" s="51"/>
      <c r="BK5142" s="51"/>
      <c r="BL5142" s="51"/>
      <c r="BM5142" s="51"/>
      <c r="BN5142" s="51"/>
      <c r="BO5142" s="51"/>
      <c r="BP5142" s="51"/>
      <c r="BQ5142" s="51"/>
      <c r="BR5142" s="51"/>
      <c r="BS5142" s="51"/>
      <c r="BT5142" s="51"/>
      <c r="BU5142" s="51"/>
      <c r="BV5142" s="51"/>
      <c r="BW5142" s="51"/>
      <c r="BX5142" s="51"/>
      <c r="BY5142" s="51"/>
    </row>
    <row r="5143" spans="1:77" x14ac:dyDescent="0.25">
      <c r="A5143" s="49" t="s">
        <v>960</v>
      </c>
      <c r="B5143" s="50">
        <v>42349</v>
      </c>
      <c r="C5143" s="51" t="s">
        <v>956</v>
      </c>
      <c r="D5143" s="51"/>
      <c r="E5143" s="51">
        <v>524.73609375000001</v>
      </c>
      <c r="F5143" s="51">
        <v>0.28500312500000002</v>
      </c>
      <c r="G5143" s="51">
        <v>0.2777</v>
      </c>
      <c r="H5143" s="51">
        <v>0.28239375</v>
      </c>
      <c r="I5143" s="51">
        <v>0.27960000000000002</v>
      </c>
      <c r="J5143" s="51">
        <v>0.27632500000000004</v>
      </c>
      <c r="K5143" s="51">
        <v>0.32975625000000003</v>
      </c>
      <c r="L5143" s="51">
        <v>0.29969374999999998</v>
      </c>
      <c r="M5143" s="51"/>
      <c r="N5143" s="51"/>
      <c r="O5143" s="51"/>
      <c r="P5143" s="51"/>
      <c r="Q5143" s="51"/>
      <c r="R5143" s="51"/>
      <c r="S5143" s="51"/>
      <c r="T5143" s="51"/>
      <c r="U5143" s="51"/>
      <c r="V5143" s="51"/>
      <c r="W5143" s="51"/>
      <c r="X5143" s="51"/>
      <c r="Y5143" s="51"/>
      <c r="Z5143" s="51"/>
      <c r="AA5143" s="51"/>
      <c r="AB5143" s="51"/>
      <c r="AC5143" s="51">
        <v>0.73889992436366547</v>
      </c>
      <c r="AD5143" s="51">
        <v>0.55871469854072098</v>
      </c>
      <c r="AE5143" s="51"/>
      <c r="AF5143" s="51"/>
      <c r="AG5143" s="51"/>
      <c r="AH5143" s="51"/>
      <c r="AI5143" s="51"/>
      <c r="AJ5143" s="51"/>
      <c r="AK5143" s="51"/>
      <c r="AL5143" s="51"/>
      <c r="AM5143" s="51"/>
      <c r="AN5143" s="51"/>
      <c r="AO5143" s="51"/>
      <c r="AP5143" s="51"/>
      <c r="AQ5143" s="51"/>
      <c r="AR5143" s="51"/>
      <c r="AS5143" s="51"/>
      <c r="AT5143" s="51"/>
      <c r="AU5143" s="51"/>
      <c r="AV5143" s="51"/>
      <c r="AW5143" s="51"/>
      <c r="AX5143" s="51"/>
      <c r="AY5143" s="51"/>
      <c r="AZ5143" s="51"/>
      <c r="BA5143" s="51"/>
      <c r="BB5143" s="51"/>
      <c r="BC5143" s="51"/>
      <c r="BD5143" s="51"/>
      <c r="BE5143" s="51"/>
      <c r="BF5143" s="51"/>
      <c r="BG5143" s="51"/>
      <c r="BH5143" s="51"/>
      <c r="BI5143" s="51"/>
      <c r="BJ5143" s="51"/>
      <c r="BK5143" s="51"/>
      <c r="BL5143" s="51"/>
      <c r="BM5143" s="51"/>
      <c r="BN5143" s="51"/>
      <c r="BO5143" s="51"/>
      <c r="BP5143" s="51"/>
      <c r="BQ5143" s="51"/>
      <c r="BR5143" s="51"/>
      <c r="BS5143" s="51"/>
      <c r="BT5143" s="51"/>
      <c r="BU5143" s="51"/>
      <c r="BV5143" s="51"/>
      <c r="BW5143" s="51"/>
      <c r="BX5143" s="51"/>
      <c r="BY5143" s="51"/>
    </row>
    <row r="5144" spans="1:77" x14ac:dyDescent="0.25">
      <c r="A5144" s="49" t="s">
        <v>960</v>
      </c>
      <c r="B5144" s="50">
        <v>42350</v>
      </c>
      <c r="C5144" s="51" t="s">
        <v>956</v>
      </c>
      <c r="D5144" s="51"/>
      <c r="E5144" s="51">
        <v>521.94093750000002</v>
      </c>
      <c r="F5144" s="51">
        <v>0.27057500000000001</v>
      </c>
      <c r="G5144" s="51">
        <v>0.27603125000000001</v>
      </c>
      <c r="H5144" s="51">
        <v>0.28240625000000003</v>
      </c>
      <c r="I5144" s="51">
        <v>0.27869375000000002</v>
      </c>
      <c r="J5144" s="51">
        <v>0.27608125</v>
      </c>
      <c r="K5144" s="51">
        <v>0.32963124999999999</v>
      </c>
      <c r="L5144" s="51">
        <v>0.2996875</v>
      </c>
      <c r="M5144" s="51"/>
      <c r="N5144" s="51"/>
      <c r="O5144" s="51"/>
      <c r="P5144" s="51"/>
      <c r="Q5144" s="51"/>
      <c r="R5144" s="51"/>
      <c r="S5144" s="51"/>
      <c r="T5144" s="51"/>
      <c r="U5144" s="51"/>
      <c r="V5144" s="51"/>
      <c r="W5144" s="51"/>
      <c r="X5144" s="51"/>
      <c r="Y5144" s="51"/>
      <c r="Z5144" s="51"/>
      <c r="AA5144" s="51"/>
      <c r="AB5144" s="51"/>
      <c r="AC5144" s="51"/>
      <c r="AD5144" s="51"/>
      <c r="AE5144" s="51"/>
      <c r="AF5144" s="51"/>
      <c r="AG5144" s="51"/>
      <c r="AH5144" s="51"/>
      <c r="AI5144" s="51"/>
      <c r="AJ5144" s="51"/>
      <c r="AK5144" s="51"/>
      <c r="AL5144" s="51"/>
      <c r="AM5144" s="51"/>
      <c r="AN5144" s="51"/>
      <c r="AO5144" s="51"/>
      <c r="AP5144" s="51"/>
      <c r="AQ5144" s="51"/>
      <c r="AR5144" s="51"/>
      <c r="AS5144" s="51"/>
      <c r="AT5144" s="51"/>
      <c r="AU5144" s="51"/>
      <c r="AV5144" s="51"/>
      <c r="AW5144" s="51"/>
      <c r="AX5144" s="51"/>
      <c r="AY5144" s="51"/>
      <c r="AZ5144" s="51"/>
      <c r="BA5144" s="51"/>
      <c r="BB5144" s="51"/>
      <c r="BC5144" s="51"/>
      <c r="BD5144" s="51"/>
      <c r="BE5144" s="51"/>
      <c r="BF5144" s="51"/>
      <c r="BG5144" s="51"/>
      <c r="BH5144" s="51"/>
      <c r="BI5144" s="51"/>
      <c r="BJ5144" s="51"/>
      <c r="BK5144" s="51"/>
      <c r="BL5144" s="51"/>
      <c r="BM5144" s="51"/>
      <c r="BN5144" s="51"/>
      <c r="BO5144" s="51"/>
      <c r="BP5144" s="51"/>
      <c r="BQ5144" s="51"/>
      <c r="BR5144" s="51"/>
      <c r="BS5144" s="51"/>
      <c r="BT5144" s="51"/>
      <c r="BU5144" s="51"/>
      <c r="BV5144" s="51"/>
      <c r="BW5144" s="51"/>
      <c r="BX5144" s="51"/>
      <c r="BY5144" s="51"/>
    </row>
    <row r="5145" spans="1:77" x14ac:dyDescent="0.25">
      <c r="A5145" s="49" t="s">
        <v>960</v>
      </c>
      <c r="B5145" s="50">
        <v>42351</v>
      </c>
      <c r="C5145" s="51" t="s">
        <v>956</v>
      </c>
      <c r="D5145" s="51"/>
      <c r="E5145" s="51">
        <v>519.65343749999988</v>
      </c>
      <c r="F5145" s="51">
        <v>0.25880000000000003</v>
      </c>
      <c r="G5145" s="51">
        <v>0.27295624999999996</v>
      </c>
      <c r="H5145" s="51">
        <v>0.28259374999999998</v>
      </c>
      <c r="I5145" s="51">
        <v>0.27849999999999997</v>
      </c>
      <c r="J5145" s="51">
        <v>0.27586249999999995</v>
      </c>
      <c r="K5145" s="51">
        <v>0.329625</v>
      </c>
      <c r="L5145" s="51">
        <v>0.29971875000000003</v>
      </c>
      <c r="M5145" s="51"/>
      <c r="N5145" s="51"/>
      <c r="O5145" s="51"/>
      <c r="P5145" s="51"/>
      <c r="Q5145" s="51"/>
      <c r="R5145" s="51"/>
      <c r="S5145" s="51"/>
      <c r="T5145" s="51"/>
      <c r="U5145" s="51"/>
      <c r="V5145" s="51"/>
      <c r="W5145" s="51"/>
      <c r="X5145" s="51"/>
      <c r="Y5145" s="51"/>
      <c r="Z5145" s="51"/>
      <c r="AA5145" s="51"/>
      <c r="AB5145" s="51"/>
      <c r="AC5145" s="51"/>
      <c r="AD5145" s="51"/>
      <c r="AE5145" s="51"/>
      <c r="AF5145" s="51"/>
      <c r="AG5145" s="51"/>
      <c r="AH5145" s="51"/>
      <c r="AI5145" s="51"/>
      <c r="AJ5145" s="51"/>
      <c r="AK5145" s="51"/>
      <c r="AL5145" s="51"/>
      <c r="AM5145" s="51"/>
      <c r="AN5145" s="51"/>
      <c r="AO5145" s="51"/>
      <c r="AP5145" s="51"/>
      <c r="AQ5145" s="51"/>
      <c r="AR5145" s="51"/>
      <c r="AS5145" s="51"/>
      <c r="AT5145" s="51"/>
      <c r="AU5145" s="51"/>
      <c r="AV5145" s="51"/>
      <c r="AW5145" s="51"/>
      <c r="AX5145" s="51"/>
      <c r="AY5145" s="51"/>
      <c r="AZ5145" s="51"/>
      <c r="BA5145" s="51"/>
      <c r="BB5145" s="51"/>
      <c r="BC5145" s="51"/>
      <c r="BD5145" s="51"/>
      <c r="BE5145" s="51"/>
      <c r="BF5145" s="51"/>
      <c r="BG5145" s="51"/>
      <c r="BH5145" s="51"/>
      <c r="BI5145" s="51"/>
      <c r="BJ5145" s="51"/>
      <c r="BK5145" s="51"/>
      <c r="BL5145" s="51"/>
      <c r="BM5145" s="51"/>
      <c r="BN5145" s="51"/>
      <c r="BO5145" s="51"/>
      <c r="BP5145" s="51"/>
      <c r="BQ5145" s="51"/>
      <c r="BR5145" s="51"/>
      <c r="BS5145" s="51"/>
      <c r="BT5145" s="51"/>
      <c r="BU5145" s="51"/>
      <c r="BV5145" s="51"/>
      <c r="BW5145" s="51"/>
      <c r="BX5145" s="51"/>
      <c r="BY5145" s="51"/>
    </row>
    <row r="5146" spans="1:77" x14ac:dyDescent="0.25">
      <c r="A5146" s="49" t="s">
        <v>960</v>
      </c>
      <c r="B5146" s="50">
        <v>42352</v>
      </c>
      <c r="C5146" s="51" t="s">
        <v>956</v>
      </c>
      <c r="D5146" s="51"/>
      <c r="E5146" s="51">
        <v>515.31468749999999</v>
      </c>
      <c r="F5146" s="51">
        <v>0.24132500000000001</v>
      </c>
      <c r="G5146" s="51">
        <v>0.26656875000000002</v>
      </c>
      <c r="H5146" s="51">
        <v>0.28123750000000003</v>
      </c>
      <c r="I5146" s="51">
        <v>0.27770625000000004</v>
      </c>
      <c r="J5146" s="51">
        <v>0.27559374999999997</v>
      </c>
      <c r="K5146" s="51">
        <v>0.32963124999999999</v>
      </c>
      <c r="L5146" s="51">
        <v>0.29959999999999998</v>
      </c>
      <c r="M5146" s="51"/>
      <c r="N5146" s="51"/>
      <c r="O5146" s="51"/>
      <c r="P5146" s="51"/>
      <c r="Q5146" s="51"/>
      <c r="R5146" s="51"/>
      <c r="S5146" s="51"/>
      <c r="T5146" s="51"/>
      <c r="U5146" s="51"/>
      <c r="V5146" s="51"/>
      <c r="W5146" s="51"/>
      <c r="X5146" s="51"/>
      <c r="Y5146" s="51"/>
      <c r="Z5146" s="51"/>
      <c r="AA5146" s="51"/>
      <c r="AB5146" s="51"/>
      <c r="AC5146" s="51">
        <v>0.59011758143235604</v>
      </c>
      <c r="AD5146" s="51">
        <v>0.52167479240326664</v>
      </c>
      <c r="AE5146" s="51"/>
      <c r="AF5146" s="51"/>
      <c r="AG5146" s="51"/>
      <c r="AH5146" s="51"/>
      <c r="AI5146" s="51"/>
      <c r="AJ5146" s="51"/>
      <c r="AK5146" s="51"/>
      <c r="AL5146" s="51"/>
      <c r="AM5146" s="51"/>
      <c r="AN5146" s="51"/>
      <c r="AO5146" s="51"/>
      <c r="AP5146" s="51"/>
      <c r="AQ5146" s="51"/>
      <c r="AR5146" s="51"/>
      <c r="AS5146" s="51"/>
      <c r="AT5146" s="51"/>
      <c r="AU5146" s="51"/>
      <c r="AV5146" s="51"/>
      <c r="AW5146" s="51"/>
      <c r="AX5146" s="51"/>
      <c r="AY5146" s="51"/>
      <c r="AZ5146" s="51"/>
      <c r="BA5146" s="51"/>
      <c r="BB5146" s="51"/>
      <c r="BC5146" s="51"/>
      <c r="BD5146" s="51"/>
      <c r="BE5146" s="51"/>
      <c r="BF5146" s="51"/>
      <c r="BG5146" s="51"/>
      <c r="BH5146" s="51"/>
      <c r="BI5146" s="51"/>
      <c r="BJ5146" s="51"/>
      <c r="BK5146" s="51"/>
      <c r="BL5146" s="51"/>
      <c r="BM5146" s="51"/>
      <c r="BN5146" s="51"/>
      <c r="BO5146" s="51"/>
      <c r="BP5146" s="51"/>
      <c r="BQ5146" s="51"/>
      <c r="BR5146" s="51"/>
      <c r="BS5146" s="51"/>
      <c r="BT5146" s="51"/>
      <c r="BU5146" s="51"/>
      <c r="BV5146" s="51"/>
      <c r="BW5146" s="51"/>
      <c r="BX5146" s="51"/>
      <c r="BY5146" s="51"/>
    </row>
    <row r="5147" spans="1:77" x14ac:dyDescent="0.25">
      <c r="A5147" s="49" t="s">
        <v>960</v>
      </c>
      <c r="B5147" s="50">
        <v>42353</v>
      </c>
      <c r="C5147" s="51" t="s">
        <v>956</v>
      </c>
      <c r="D5147" s="51"/>
      <c r="E5147" s="51">
        <v>511.47609375000002</v>
      </c>
      <c r="F5147" s="51">
        <v>0.225478125</v>
      </c>
      <c r="G5147" s="51">
        <v>0.26018750000000002</v>
      </c>
      <c r="H5147" s="51">
        <v>0.28033750000000002</v>
      </c>
      <c r="I5147" s="51">
        <v>0.27723125000000004</v>
      </c>
      <c r="J5147" s="51">
        <v>0.27539374999999999</v>
      </c>
      <c r="K5147" s="51">
        <v>0.32958124999999999</v>
      </c>
      <c r="L5147" s="51">
        <v>0.29954375</v>
      </c>
      <c r="M5147" s="51"/>
      <c r="N5147" s="51"/>
      <c r="O5147" s="51"/>
      <c r="P5147" s="51"/>
      <c r="Q5147" s="51">
        <v>9.9536179750000002</v>
      </c>
      <c r="R5147" s="51">
        <v>629.57849999999996</v>
      </c>
      <c r="S5147" s="51">
        <v>185.32350000000002</v>
      </c>
      <c r="T5147" s="51"/>
      <c r="U5147" s="51"/>
      <c r="V5147" s="51"/>
      <c r="W5147" s="51"/>
      <c r="X5147" s="51"/>
      <c r="Y5147" s="51"/>
      <c r="Z5147" s="51"/>
      <c r="AA5147" s="51">
        <v>0</v>
      </c>
      <c r="AB5147" s="51"/>
      <c r="AC5147" s="51"/>
      <c r="AD5147" s="51"/>
      <c r="AE5147" s="51"/>
      <c r="AF5147" s="51"/>
      <c r="AG5147" s="51">
        <v>3.3522499999999993</v>
      </c>
      <c r="AH5147" s="51"/>
      <c r="AI5147" s="51"/>
      <c r="AJ5147" s="51">
        <v>1.615</v>
      </c>
      <c r="AK5147" s="51">
        <v>2.2342687901586517E-2</v>
      </c>
      <c r="AL5147" s="51">
        <v>2.0141988999999998</v>
      </c>
      <c r="AM5147" s="51">
        <v>90.15025</v>
      </c>
      <c r="AN5147" s="51"/>
      <c r="AO5147" s="51"/>
      <c r="AP5147" s="51"/>
      <c r="AQ5147" s="51"/>
      <c r="AR5147" s="51"/>
      <c r="AS5147" s="51"/>
      <c r="AT5147" s="51"/>
      <c r="AU5147" s="51"/>
      <c r="AV5147" s="51"/>
      <c r="AW5147" s="51">
        <v>3.8156562999999997</v>
      </c>
      <c r="AX5147" s="51"/>
      <c r="AY5147" s="51">
        <v>185.32350000000002</v>
      </c>
      <c r="AZ5147" s="51">
        <v>2.0589165971935556E-2</v>
      </c>
      <c r="BA5147" s="51">
        <v>1.175690201780458E-2</v>
      </c>
      <c r="BB5147" s="51">
        <v>4.1237627750000003</v>
      </c>
      <c r="BC5147" s="51"/>
      <c r="BD5147" s="51">
        <v>350.75249999999994</v>
      </c>
      <c r="BE5147" s="51"/>
      <c r="BF5147" s="51"/>
      <c r="BG5147" s="51"/>
      <c r="BH5147" s="51"/>
      <c r="BI5147" s="51"/>
      <c r="BJ5147" s="51"/>
      <c r="BK5147" s="51"/>
      <c r="BL5147" s="51"/>
      <c r="BM5147" s="51"/>
      <c r="BN5147" s="51"/>
      <c r="BO5147" s="51"/>
      <c r="BP5147" s="51"/>
      <c r="BQ5147" s="51"/>
      <c r="BR5147" s="51"/>
      <c r="BS5147" s="51"/>
      <c r="BT5147" s="51"/>
      <c r="BU5147" s="51"/>
      <c r="BV5147" s="51"/>
      <c r="BW5147" s="51"/>
      <c r="BX5147" s="51"/>
      <c r="BY5147" s="51"/>
    </row>
    <row r="5148" spans="1:77" x14ac:dyDescent="0.25">
      <c r="A5148" s="49" t="s">
        <v>960</v>
      </c>
      <c r="B5148" s="50">
        <v>42354</v>
      </c>
      <c r="C5148" s="51" t="s">
        <v>956</v>
      </c>
      <c r="D5148" s="51"/>
      <c r="E5148" s="51">
        <v>509.4173437500001</v>
      </c>
      <c r="F5148" s="51">
        <v>0.21665937499999999</v>
      </c>
      <c r="G5148" s="51">
        <v>0.25645625</v>
      </c>
      <c r="H5148" s="51">
        <v>0.2799625</v>
      </c>
      <c r="I5148" s="51">
        <v>0.27718124999999999</v>
      </c>
      <c r="J5148" s="51">
        <v>0.27526249999999997</v>
      </c>
      <c r="K5148" s="51">
        <v>0.32953749999999998</v>
      </c>
      <c r="L5148" s="51">
        <v>0.29955624999999997</v>
      </c>
      <c r="M5148" s="51"/>
      <c r="N5148" s="51"/>
      <c r="O5148" s="51"/>
      <c r="P5148" s="51"/>
      <c r="Q5148" s="51"/>
      <c r="R5148" s="51"/>
      <c r="S5148" s="51"/>
      <c r="T5148" s="51"/>
      <c r="U5148" s="51"/>
      <c r="V5148" s="51"/>
      <c r="W5148" s="51"/>
      <c r="X5148" s="51"/>
      <c r="Y5148" s="51"/>
      <c r="Z5148" s="51"/>
      <c r="AA5148" s="51"/>
      <c r="AB5148" s="51">
        <v>8.4</v>
      </c>
      <c r="AC5148" s="51"/>
      <c r="AD5148" s="51"/>
      <c r="AE5148" s="51"/>
      <c r="AF5148" s="51"/>
      <c r="AG5148" s="51"/>
      <c r="AH5148" s="51">
        <v>3.55</v>
      </c>
      <c r="AI5148" s="51">
        <v>8.4</v>
      </c>
      <c r="AJ5148" s="51"/>
      <c r="AK5148" s="51"/>
      <c r="AL5148" s="51"/>
      <c r="AM5148" s="51"/>
      <c r="AN5148" s="51"/>
      <c r="AO5148" s="51"/>
      <c r="AP5148" s="51"/>
      <c r="AQ5148" s="51"/>
      <c r="AR5148" s="51"/>
      <c r="AS5148" s="51"/>
      <c r="AT5148" s="51"/>
      <c r="AU5148" s="51"/>
      <c r="AV5148" s="51"/>
      <c r="AW5148" s="51"/>
      <c r="AX5148" s="51"/>
      <c r="AY5148" s="51"/>
      <c r="AZ5148" s="51"/>
      <c r="BA5148" s="51"/>
      <c r="BB5148" s="51"/>
      <c r="BC5148" s="51"/>
      <c r="BD5148" s="51"/>
      <c r="BE5148" s="51"/>
      <c r="BF5148" s="51"/>
      <c r="BG5148" s="51"/>
      <c r="BH5148" s="51"/>
      <c r="BI5148" s="51"/>
      <c r="BJ5148" s="51"/>
      <c r="BK5148" s="51"/>
      <c r="BL5148" s="51"/>
      <c r="BM5148" s="51"/>
      <c r="BN5148" s="51"/>
      <c r="BO5148" s="51"/>
      <c r="BP5148" s="51"/>
      <c r="BQ5148" s="51"/>
      <c r="BR5148" s="51"/>
      <c r="BS5148" s="51"/>
      <c r="BT5148" s="51"/>
      <c r="BU5148" s="51"/>
      <c r="BV5148" s="51"/>
      <c r="BW5148" s="51"/>
      <c r="BX5148" s="51"/>
      <c r="BY5148" s="51"/>
    </row>
    <row r="5149" spans="1:77" x14ac:dyDescent="0.25">
      <c r="A5149" s="49" t="s">
        <v>960</v>
      </c>
      <c r="B5149" s="50">
        <v>42355</v>
      </c>
      <c r="C5149" s="51" t="s">
        <v>956</v>
      </c>
      <c r="D5149" s="51"/>
      <c r="E5149" s="51">
        <v>506.96859374999997</v>
      </c>
      <c r="F5149" s="51">
        <v>0.20792812499999999</v>
      </c>
      <c r="G5149" s="51">
        <v>0.2522875</v>
      </c>
      <c r="H5149" s="51">
        <v>0.27880624999999998</v>
      </c>
      <c r="I5149" s="51">
        <v>0.27684375</v>
      </c>
      <c r="J5149" s="51">
        <v>0.27513749999999998</v>
      </c>
      <c r="K5149" s="51">
        <v>0.32949375000000003</v>
      </c>
      <c r="L5149" s="51">
        <v>0.29950624999999997</v>
      </c>
      <c r="M5149" s="51"/>
      <c r="N5149" s="51"/>
      <c r="O5149" s="51"/>
      <c r="P5149" s="51"/>
      <c r="Q5149" s="51"/>
      <c r="R5149" s="51"/>
      <c r="S5149" s="51"/>
      <c r="T5149" s="51"/>
      <c r="U5149" s="51"/>
      <c r="V5149" s="51"/>
      <c r="W5149" s="51"/>
      <c r="X5149" s="51"/>
      <c r="Y5149" s="51"/>
      <c r="Z5149" s="51"/>
      <c r="AA5149" s="51"/>
      <c r="AB5149" s="51"/>
      <c r="AC5149" s="51"/>
      <c r="AD5149" s="51"/>
      <c r="AE5149" s="51"/>
      <c r="AF5149" s="51"/>
      <c r="AG5149" s="51"/>
      <c r="AH5149" s="51"/>
      <c r="AI5149" s="51"/>
      <c r="AJ5149" s="51"/>
      <c r="AK5149" s="51"/>
      <c r="AL5149" s="51"/>
      <c r="AM5149" s="51"/>
      <c r="AN5149" s="51"/>
      <c r="AO5149" s="51"/>
      <c r="AP5149" s="51"/>
      <c r="AQ5149" s="51"/>
      <c r="AR5149" s="51"/>
      <c r="AS5149" s="51"/>
      <c r="AT5149" s="51"/>
      <c r="AU5149" s="51"/>
      <c r="AV5149" s="51"/>
      <c r="AW5149" s="51"/>
      <c r="AX5149" s="51"/>
      <c r="AY5149" s="51"/>
      <c r="AZ5149" s="51"/>
      <c r="BA5149" s="51"/>
      <c r="BB5149" s="51"/>
      <c r="BC5149" s="51"/>
      <c r="BD5149" s="51"/>
      <c r="BE5149" s="51"/>
      <c r="BF5149" s="51"/>
      <c r="BG5149" s="51"/>
      <c r="BH5149" s="51"/>
      <c r="BI5149" s="51"/>
      <c r="BJ5149" s="51"/>
      <c r="BK5149" s="51"/>
      <c r="BL5149" s="51"/>
      <c r="BM5149" s="51"/>
      <c r="BN5149" s="51"/>
      <c r="BO5149" s="51"/>
      <c r="BP5149" s="51"/>
      <c r="BQ5149" s="51"/>
      <c r="BR5149" s="51"/>
      <c r="BS5149" s="51"/>
      <c r="BT5149" s="51"/>
      <c r="BU5149" s="51"/>
      <c r="BV5149" s="51"/>
      <c r="BW5149" s="51"/>
      <c r="BX5149" s="51"/>
      <c r="BY5149" s="51"/>
    </row>
    <row r="5150" spans="1:77" x14ac:dyDescent="0.25">
      <c r="A5150" s="49" t="s">
        <v>960</v>
      </c>
      <c r="B5150" s="50">
        <v>42356</v>
      </c>
      <c r="C5150" s="51" t="s">
        <v>956</v>
      </c>
      <c r="D5150" s="51"/>
      <c r="E5150" s="51">
        <v>503.76375000000002</v>
      </c>
      <c r="F5150" s="51">
        <v>0.19743125</v>
      </c>
      <c r="G5150" s="51">
        <v>0.24673125000000001</v>
      </c>
      <c r="H5150" s="51">
        <v>0.27724375000000001</v>
      </c>
      <c r="I5150" s="51">
        <v>0.27616874999999996</v>
      </c>
      <c r="J5150" s="51">
        <v>0.2749125</v>
      </c>
      <c r="K5150" s="51">
        <v>0.32944375000000004</v>
      </c>
      <c r="L5150" s="51">
        <v>0.29936249999999998</v>
      </c>
      <c r="M5150" s="51"/>
      <c r="N5150" s="51"/>
      <c r="O5150" s="51"/>
      <c r="P5150" s="51"/>
      <c r="Q5150" s="51"/>
      <c r="R5150" s="51"/>
      <c r="S5150" s="51"/>
      <c r="T5150" s="51"/>
      <c r="U5150" s="51"/>
      <c r="V5150" s="51"/>
      <c r="W5150" s="51"/>
      <c r="X5150" s="51"/>
      <c r="Y5150" s="51"/>
      <c r="Z5150" s="51"/>
      <c r="AA5150" s="51"/>
      <c r="AB5150" s="51"/>
      <c r="AC5150" s="51"/>
      <c r="AD5150" s="51"/>
      <c r="AE5150" s="51"/>
      <c r="AF5150" s="51"/>
      <c r="AG5150" s="51"/>
      <c r="AH5150" s="51"/>
      <c r="AI5150" s="51"/>
      <c r="AJ5150" s="51"/>
      <c r="AK5150" s="51"/>
      <c r="AL5150" s="51"/>
      <c r="AM5150" s="51"/>
      <c r="AN5150" s="51"/>
      <c r="AO5150" s="51"/>
      <c r="AP5150" s="51"/>
      <c r="AQ5150" s="51"/>
      <c r="AR5150" s="51"/>
      <c r="AS5150" s="51"/>
      <c r="AT5150" s="51"/>
      <c r="AU5150" s="51"/>
      <c r="AV5150" s="51"/>
      <c r="AW5150" s="51"/>
      <c r="AX5150" s="51"/>
      <c r="AY5150" s="51"/>
      <c r="AZ5150" s="51"/>
      <c r="BA5150" s="51"/>
      <c r="BB5150" s="51"/>
      <c r="BC5150" s="51"/>
      <c r="BD5150" s="51"/>
      <c r="BE5150" s="51"/>
      <c r="BF5150" s="51"/>
      <c r="BG5150" s="51"/>
      <c r="BH5150" s="51"/>
      <c r="BI5150" s="51"/>
      <c r="BJ5150" s="51"/>
      <c r="BK5150" s="51"/>
      <c r="BL5150" s="51"/>
      <c r="BM5150" s="51"/>
      <c r="BN5150" s="51"/>
      <c r="BO5150" s="51"/>
      <c r="BP5150" s="51"/>
      <c r="BQ5150" s="51"/>
      <c r="BR5150" s="51"/>
      <c r="BS5150" s="51"/>
      <c r="BT5150" s="51"/>
      <c r="BU5150" s="51"/>
      <c r="BV5150" s="51"/>
      <c r="BW5150" s="51"/>
      <c r="BX5150" s="51"/>
      <c r="BY5150" s="51"/>
    </row>
    <row r="5151" spans="1:77" x14ac:dyDescent="0.25">
      <c r="A5151" s="49" t="s">
        <v>960</v>
      </c>
      <c r="B5151" s="50">
        <v>42357</v>
      </c>
      <c r="C5151" s="51" t="s">
        <v>956</v>
      </c>
      <c r="D5151" s="51"/>
      <c r="E5151" s="51">
        <v>501.49406250000004</v>
      </c>
      <c r="F5151" s="51">
        <v>0.18981875000000001</v>
      </c>
      <c r="G5151" s="51">
        <v>0.24243749999999997</v>
      </c>
      <c r="H5151" s="51">
        <v>0.27637500000000004</v>
      </c>
      <c r="I5151" s="51">
        <v>0.27575624999999998</v>
      </c>
      <c r="J5151" s="51">
        <v>0.27473749999999997</v>
      </c>
      <c r="K5151" s="51">
        <v>0.32935625000000002</v>
      </c>
      <c r="L5151" s="51">
        <v>0.29929374999999997</v>
      </c>
      <c r="M5151" s="51"/>
      <c r="N5151" s="51"/>
      <c r="O5151" s="51"/>
      <c r="P5151" s="51"/>
      <c r="Q5151" s="51"/>
      <c r="R5151" s="51"/>
      <c r="S5151" s="51"/>
      <c r="T5151" s="51"/>
      <c r="U5151" s="51"/>
      <c r="V5151" s="51"/>
      <c r="W5151" s="51"/>
      <c r="X5151" s="51"/>
      <c r="Y5151" s="51"/>
      <c r="Z5151" s="51"/>
      <c r="AA5151" s="51"/>
      <c r="AB5151" s="51"/>
      <c r="AC5151" s="51"/>
      <c r="AD5151" s="51"/>
      <c r="AE5151" s="51"/>
      <c r="AF5151" s="51"/>
      <c r="AG5151" s="51"/>
      <c r="AH5151" s="51"/>
      <c r="AI5151" s="51"/>
      <c r="AJ5151" s="51"/>
      <c r="AK5151" s="51"/>
      <c r="AL5151" s="51"/>
      <c r="AM5151" s="51"/>
      <c r="AN5151" s="51"/>
      <c r="AO5151" s="51"/>
      <c r="AP5151" s="51"/>
      <c r="AQ5151" s="51"/>
      <c r="AR5151" s="51"/>
      <c r="AS5151" s="51"/>
      <c r="AT5151" s="51"/>
      <c r="AU5151" s="51"/>
      <c r="AV5151" s="51"/>
      <c r="AW5151" s="51"/>
      <c r="AX5151" s="51"/>
      <c r="AY5151" s="51"/>
      <c r="AZ5151" s="51"/>
      <c r="BA5151" s="51"/>
      <c r="BB5151" s="51"/>
      <c r="BC5151" s="51"/>
      <c r="BD5151" s="51"/>
      <c r="BE5151" s="51"/>
      <c r="BF5151" s="51"/>
      <c r="BG5151" s="51"/>
      <c r="BH5151" s="51"/>
      <c r="BI5151" s="51"/>
      <c r="BJ5151" s="51"/>
      <c r="BK5151" s="51"/>
      <c r="BL5151" s="51"/>
      <c r="BM5151" s="51"/>
      <c r="BN5151" s="51"/>
      <c r="BO5151" s="51"/>
      <c r="BP5151" s="51"/>
      <c r="BQ5151" s="51"/>
      <c r="BR5151" s="51"/>
      <c r="BS5151" s="51"/>
      <c r="BT5151" s="51"/>
      <c r="BU5151" s="51"/>
      <c r="BV5151" s="51"/>
      <c r="BW5151" s="51"/>
      <c r="BX5151" s="51"/>
      <c r="BY5151" s="51"/>
    </row>
    <row r="5152" spans="1:77" x14ac:dyDescent="0.25">
      <c r="A5152" s="49" t="s">
        <v>960</v>
      </c>
      <c r="B5152" s="50">
        <v>42358</v>
      </c>
      <c r="C5152" s="51" t="s">
        <v>956</v>
      </c>
      <c r="D5152" s="51"/>
      <c r="E5152" s="51">
        <v>499.14984375</v>
      </c>
      <c r="F5152" s="51">
        <v>0.18326562499999999</v>
      </c>
      <c r="G5152" s="51">
        <v>0.23801250000000002</v>
      </c>
      <c r="H5152" s="51">
        <v>0.275175</v>
      </c>
      <c r="I5152" s="51">
        <v>0.27508749999999998</v>
      </c>
      <c r="J5152" s="51">
        <v>0.27441874999999999</v>
      </c>
      <c r="K5152" s="51">
        <v>0.32931874999999999</v>
      </c>
      <c r="L5152" s="51">
        <v>0.29919374999999998</v>
      </c>
      <c r="M5152" s="51"/>
      <c r="N5152" s="51"/>
      <c r="O5152" s="51"/>
      <c r="P5152" s="51"/>
      <c r="Q5152" s="51"/>
      <c r="R5152" s="51"/>
      <c r="S5152" s="51"/>
      <c r="T5152" s="51"/>
      <c r="U5152" s="51"/>
      <c r="V5152" s="51"/>
      <c r="W5152" s="51"/>
      <c r="X5152" s="51"/>
      <c r="Y5152" s="51"/>
      <c r="Z5152" s="51"/>
      <c r="AA5152" s="51"/>
      <c r="AB5152" s="51"/>
      <c r="AC5152" s="51"/>
      <c r="AD5152" s="51"/>
      <c r="AE5152" s="51"/>
      <c r="AF5152" s="51"/>
      <c r="AG5152" s="51"/>
      <c r="AH5152" s="51"/>
      <c r="AI5152" s="51"/>
      <c r="AJ5152" s="51"/>
      <c r="AK5152" s="51"/>
      <c r="AL5152" s="51"/>
      <c r="AM5152" s="51"/>
      <c r="AN5152" s="51"/>
      <c r="AO5152" s="51"/>
      <c r="AP5152" s="51"/>
      <c r="AQ5152" s="51"/>
      <c r="AR5152" s="51"/>
      <c r="AS5152" s="51"/>
      <c r="AT5152" s="51"/>
      <c r="AU5152" s="51"/>
      <c r="AV5152" s="51"/>
      <c r="AW5152" s="51"/>
      <c r="AX5152" s="51"/>
      <c r="AY5152" s="51"/>
      <c r="AZ5152" s="51"/>
      <c r="BA5152" s="51"/>
      <c r="BB5152" s="51"/>
      <c r="BC5152" s="51"/>
      <c r="BD5152" s="51"/>
      <c r="BE5152" s="51"/>
      <c r="BF5152" s="51"/>
      <c r="BG5152" s="51"/>
      <c r="BH5152" s="51"/>
      <c r="BI5152" s="51"/>
      <c r="BJ5152" s="51"/>
      <c r="BK5152" s="51"/>
      <c r="BL5152" s="51"/>
      <c r="BM5152" s="51"/>
      <c r="BN5152" s="51"/>
      <c r="BO5152" s="51"/>
      <c r="BP5152" s="51"/>
      <c r="BQ5152" s="51"/>
      <c r="BR5152" s="51"/>
      <c r="BS5152" s="51"/>
      <c r="BT5152" s="51"/>
      <c r="BU5152" s="51"/>
      <c r="BV5152" s="51"/>
      <c r="BW5152" s="51"/>
      <c r="BX5152" s="51"/>
      <c r="BY5152" s="51"/>
    </row>
    <row r="5153" spans="1:77" x14ac:dyDescent="0.25">
      <c r="A5153" s="49" t="s">
        <v>960</v>
      </c>
      <c r="B5153" s="50">
        <v>42359</v>
      </c>
      <c r="C5153" s="51" t="s">
        <v>956</v>
      </c>
      <c r="D5153" s="51"/>
      <c r="E5153" s="51">
        <v>493.49953124999996</v>
      </c>
      <c r="F5153" s="51">
        <v>0.167540625</v>
      </c>
      <c r="G5153" s="51">
        <v>0.22793125000000003</v>
      </c>
      <c r="H5153" s="51">
        <v>0.27163749999999998</v>
      </c>
      <c r="I5153" s="51">
        <v>0.27308125</v>
      </c>
      <c r="J5153" s="51">
        <v>0.27411875000000002</v>
      </c>
      <c r="K5153" s="51">
        <v>0.32922499999999999</v>
      </c>
      <c r="L5153" s="51">
        <v>0.29919999999999997</v>
      </c>
      <c r="M5153" s="51"/>
      <c r="N5153" s="51"/>
      <c r="O5153" s="51"/>
      <c r="P5153" s="51"/>
      <c r="Q5153" s="51"/>
      <c r="R5153" s="51"/>
      <c r="S5153" s="51"/>
      <c r="T5153" s="51"/>
      <c r="U5153" s="51"/>
      <c r="V5153" s="51"/>
      <c r="W5153" s="51"/>
      <c r="X5153" s="51"/>
      <c r="Y5153" s="51"/>
      <c r="Z5153" s="51"/>
      <c r="AA5153" s="51"/>
      <c r="AB5153" s="51"/>
      <c r="AC5153" s="51">
        <v>0.52195781480723302</v>
      </c>
      <c r="AD5153" s="51">
        <v>0.45092035100314842</v>
      </c>
      <c r="AE5153" s="51"/>
      <c r="AF5153" s="51"/>
      <c r="AG5153" s="51"/>
      <c r="AH5153" s="51"/>
      <c r="AI5153" s="51"/>
      <c r="AJ5153" s="51"/>
      <c r="AK5153" s="51"/>
      <c r="AL5153" s="51"/>
      <c r="AM5153" s="51"/>
      <c r="AN5153" s="51"/>
      <c r="AO5153" s="51"/>
      <c r="AP5153" s="51"/>
      <c r="AQ5153" s="51"/>
      <c r="AR5153" s="51"/>
      <c r="AS5153" s="51"/>
      <c r="AT5153" s="51"/>
      <c r="AU5153" s="51"/>
      <c r="AV5153" s="51"/>
      <c r="AW5153" s="51"/>
      <c r="AX5153" s="51"/>
      <c r="AY5153" s="51"/>
      <c r="AZ5153" s="51"/>
      <c r="BA5153" s="51"/>
      <c r="BB5153" s="51"/>
      <c r="BC5153" s="51"/>
      <c r="BD5153" s="51"/>
      <c r="BE5153" s="51"/>
      <c r="BF5153" s="51"/>
      <c r="BG5153" s="51"/>
      <c r="BH5153" s="51"/>
      <c r="BI5153" s="51"/>
      <c r="BJ5153" s="51"/>
      <c r="BK5153" s="51"/>
      <c r="BL5153" s="51"/>
      <c r="BM5153" s="51"/>
      <c r="BN5153" s="51"/>
      <c r="BO5153" s="51"/>
      <c r="BP5153" s="51"/>
      <c r="BQ5153" s="51"/>
      <c r="BR5153" s="51"/>
      <c r="BS5153" s="51"/>
      <c r="BT5153" s="51"/>
      <c r="BU5153" s="51"/>
      <c r="BV5153" s="51"/>
      <c r="BW5153" s="51"/>
      <c r="BX5153" s="51"/>
      <c r="BY5153" s="51"/>
    </row>
    <row r="5154" spans="1:77" x14ac:dyDescent="0.25">
      <c r="A5154" s="49" t="s">
        <v>960</v>
      </c>
      <c r="B5154" s="50">
        <v>42360</v>
      </c>
      <c r="C5154" s="51" t="s">
        <v>956</v>
      </c>
      <c r="D5154" s="51"/>
      <c r="E5154" s="51">
        <v>491.95968750000003</v>
      </c>
      <c r="F5154" s="51">
        <v>0.16236875000000001</v>
      </c>
      <c r="G5154" s="51">
        <v>0.22395000000000001</v>
      </c>
      <c r="H5154" s="51">
        <v>0.2714625</v>
      </c>
      <c r="I5154" s="51">
        <v>0.27296874999999998</v>
      </c>
      <c r="J5154" s="51">
        <v>0.27395000000000003</v>
      </c>
      <c r="K5154" s="51">
        <v>0.32928125000000003</v>
      </c>
      <c r="L5154" s="51">
        <v>0.29904374999999994</v>
      </c>
      <c r="M5154" s="51"/>
      <c r="N5154" s="51"/>
      <c r="O5154" s="51"/>
      <c r="P5154" s="51"/>
      <c r="Q5154" s="51"/>
      <c r="R5154" s="51"/>
      <c r="S5154" s="51"/>
      <c r="T5154" s="51"/>
      <c r="U5154" s="51"/>
      <c r="V5154" s="51"/>
      <c r="W5154" s="51"/>
      <c r="X5154" s="51"/>
      <c r="Y5154" s="51"/>
      <c r="Z5154" s="51"/>
      <c r="AA5154" s="51"/>
      <c r="AB5154" s="51">
        <v>8.4</v>
      </c>
      <c r="AC5154" s="51"/>
      <c r="AD5154" s="51"/>
      <c r="AE5154" s="51"/>
      <c r="AF5154" s="51"/>
      <c r="AG5154" s="51"/>
      <c r="AH5154" s="51">
        <v>4</v>
      </c>
      <c r="AI5154" s="51">
        <v>8.4</v>
      </c>
      <c r="AJ5154" s="51"/>
      <c r="AK5154" s="51"/>
      <c r="AL5154" s="51"/>
      <c r="AM5154" s="51"/>
      <c r="AN5154" s="51"/>
      <c r="AO5154" s="51"/>
      <c r="AP5154" s="51"/>
      <c r="AQ5154" s="51"/>
      <c r="AR5154" s="51"/>
      <c r="AS5154" s="51"/>
      <c r="AT5154" s="51"/>
      <c r="AU5154" s="51"/>
      <c r="AV5154" s="51"/>
      <c r="AW5154" s="51"/>
      <c r="AX5154" s="51"/>
      <c r="AY5154" s="51"/>
      <c r="AZ5154" s="51"/>
      <c r="BA5154" s="51"/>
      <c r="BB5154" s="51"/>
      <c r="BC5154" s="51"/>
      <c r="BD5154" s="51"/>
      <c r="BE5154" s="51"/>
      <c r="BF5154" s="51"/>
      <c r="BG5154" s="51"/>
      <c r="BH5154" s="51"/>
      <c r="BI5154" s="51"/>
      <c r="BJ5154" s="51"/>
      <c r="BK5154" s="51"/>
      <c r="BL5154" s="51"/>
      <c r="BM5154" s="51"/>
      <c r="BN5154" s="51"/>
      <c r="BO5154" s="51"/>
      <c r="BP5154" s="51"/>
      <c r="BQ5154" s="51"/>
      <c r="BR5154" s="51"/>
      <c r="BS5154" s="51"/>
      <c r="BT5154" s="51"/>
      <c r="BU5154" s="51"/>
      <c r="BV5154" s="51"/>
      <c r="BW5154" s="51"/>
      <c r="BX5154" s="51"/>
      <c r="BY5154" s="51"/>
    </row>
    <row r="5155" spans="1:77" x14ac:dyDescent="0.25">
      <c r="A5155" s="49" t="s">
        <v>960</v>
      </c>
      <c r="B5155" s="50">
        <v>42361</v>
      </c>
      <c r="C5155" s="51" t="s">
        <v>956</v>
      </c>
      <c r="D5155" s="51"/>
      <c r="E5155" s="51">
        <v>488.81203124999996</v>
      </c>
      <c r="F5155" s="51">
        <v>0.15583437500000002</v>
      </c>
      <c r="G5155" s="51">
        <v>0.21778749999999999</v>
      </c>
      <c r="H5155" s="51">
        <v>0.26875625000000003</v>
      </c>
      <c r="I5155" s="51">
        <v>0.27185625000000002</v>
      </c>
      <c r="J5155" s="51">
        <v>0.27378124999999998</v>
      </c>
      <c r="K5155" s="51">
        <v>0.32915625000000004</v>
      </c>
      <c r="L5155" s="51">
        <v>0.29901250000000001</v>
      </c>
      <c r="M5155" s="51"/>
      <c r="N5155" s="51"/>
      <c r="O5155" s="51"/>
      <c r="P5155" s="51"/>
      <c r="Q5155" s="51"/>
      <c r="R5155" s="51"/>
      <c r="S5155" s="51"/>
      <c r="T5155" s="51"/>
      <c r="U5155" s="51"/>
      <c r="V5155" s="51"/>
      <c r="W5155" s="51"/>
      <c r="X5155" s="51"/>
      <c r="Y5155" s="51"/>
      <c r="Z5155" s="51"/>
      <c r="AA5155" s="51"/>
      <c r="AB5155" s="51"/>
      <c r="AC5155" s="51"/>
      <c r="AD5155" s="51"/>
      <c r="AE5155" s="51"/>
      <c r="AF5155" s="51"/>
      <c r="AG5155" s="51"/>
      <c r="AH5155" s="51"/>
      <c r="AI5155" s="51"/>
      <c r="AJ5155" s="51"/>
      <c r="AK5155" s="51"/>
      <c r="AL5155" s="51"/>
      <c r="AM5155" s="51"/>
      <c r="AN5155" s="51"/>
      <c r="AO5155" s="51"/>
      <c r="AP5155" s="51"/>
      <c r="AQ5155" s="51"/>
      <c r="AR5155" s="51"/>
      <c r="AS5155" s="51"/>
      <c r="AT5155" s="51"/>
      <c r="AU5155" s="51"/>
      <c r="AV5155" s="51"/>
      <c r="AW5155" s="51"/>
      <c r="AX5155" s="51"/>
      <c r="AY5155" s="51"/>
      <c r="AZ5155" s="51"/>
      <c r="BA5155" s="51"/>
      <c r="BB5155" s="51"/>
      <c r="BC5155" s="51"/>
      <c r="BD5155" s="51"/>
      <c r="BE5155" s="51"/>
      <c r="BF5155" s="51"/>
      <c r="BG5155" s="51"/>
      <c r="BH5155" s="51"/>
      <c r="BI5155" s="51"/>
      <c r="BJ5155" s="51"/>
      <c r="BK5155" s="51"/>
      <c r="BL5155" s="51"/>
      <c r="BM5155" s="51"/>
      <c r="BN5155" s="51"/>
      <c r="BO5155" s="51"/>
      <c r="BP5155" s="51"/>
      <c r="BQ5155" s="51"/>
      <c r="BR5155" s="51"/>
      <c r="BS5155" s="51"/>
      <c r="BT5155" s="51"/>
      <c r="BU5155" s="51"/>
      <c r="BV5155" s="51"/>
      <c r="BW5155" s="51"/>
      <c r="BX5155" s="51"/>
      <c r="BY5155" s="51"/>
    </row>
    <row r="5156" spans="1:77" x14ac:dyDescent="0.25">
      <c r="A5156" s="49" t="s">
        <v>960</v>
      </c>
      <c r="B5156" s="50">
        <v>42362</v>
      </c>
      <c r="C5156" s="51" t="s">
        <v>956</v>
      </c>
      <c r="D5156" s="51"/>
      <c r="E5156" s="51">
        <v>514.11703124999997</v>
      </c>
      <c r="F5156" s="51">
        <v>0.26137812500000002</v>
      </c>
      <c r="G5156" s="51">
        <v>0.26255625000000005</v>
      </c>
      <c r="H5156" s="51">
        <v>0.27784375000000006</v>
      </c>
      <c r="I5156" s="51">
        <v>0.27243125000000001</v>
      </c>
      <c r="J5156" s="51">
        <v>0.27346250000000005</v>
      </c>
      <c r="K5156" s="51">
        <v>0.32908750000000003</v>
      </c>
      <c r="L5156" s="51">
        <v>0.29893124999999998</v>
      </c>
      <c r="M5156" s="51"/>
      <c r="N5156" s="51"/>
      <c r="O5156" s="51"/>
      <c r="P5156" s="51"/>
      <c r="Q5156" s="51"/>
      <c r="R5156" s="51"/>
      <c r="S5156" s="51"/>
      <c r="T5156" s="51"/>
      <c r="U5156" s="51"/>
      <c r="V5156" s="51"/>
      <c r="W5156" s="51"/>
      <c r="X5156" s="51"/>
      <c r="Y5156" s="51"/>
      <c r="Z5156" s="51"/>
      <c r="AA5156" s="51"/>
      <c r="AB5156" s="51"/>
      <c r="AC5156" s="51"/>
      <c r="AD5156" s="51"/>
      <c r="AE5156" s="51"/>
      <c r="AF5156" s="51"/>
      <c r="AG5156" s="51"/>
      <c r="AH5156" s="51"/>
      <c r="AI5156" s="51"/>
      <c r="AJ5156" s="51"/>
      <c r="AK5156" s="51"/>
      <c r="AL5156" s="51"/>
      <c r="AM5156" s="51"/>
      <c r="AN5156" s="51"/>
      <c r="AO5156" s="51"/>
      <c r="AP5156" s="51"/>
      <c r="AQ5156" s="51"/>
      <c r="AR5156" s="51"/>
      <c r="AS5156" s="51"/>
      <c r="AT5156" s="51"/>
      <c r="AU5156" s="51"/>
      <c r="AV5156" s="51"/>
      <c r="AW5156" s="51"/>
      <c r="AX5156" s="51"/>
      <c r="AY5156" s="51"/>
      <c r="AZ5156" s="51"/>
      <c r="BA5156" s="51"/>
      <c r="BB5156" s="51"/>
      <c r="BC5156" s="51"/>
      <c r="BD5156" s="51"/>
      <c r="BE5156" s="51"/>
      <c r="BF5156" s="51"/>
      <c r="BG5156" s="51"/>
      <c r="BH5156" s="51"/>
      <c r="BI5156" s="51"/>
      <c r="BJ5156" s="51"/>
      <c r="BK5156" s="51"/>
      <c r="BL5156" s="51"/>
      <c r="BM5156" s="51"/>
      <c r="BN5156" s="51"/>
      <c r="BO5156" s="51"/>
      <c r="BP5156" s="51"/>
      <c r="BQ5156" s="51"/>
      <c r="BR5156" s="51"/>
      <c r="BS5156" s="51"/>
      <c r="BT5156" s="51"/>
      <c r="BU5156" s="51"/>
      <c r="BV5156" s="51"/>
      <c r="BW5156" s="51"/>
      <c r="BX5156" s="51"/>
      <c r="BY5156" s="51"/>
    </row>
    <row r="5157" spans="1:77" x14ac:dyDescent="0.25">
      <c r="A5157" s="49" t="s">
        <v>960</v>
      </c>
      <c r="B5157" s="50">
        <v>42363</v>
      </c>
      <c r="C5157" s="51" t="s">
        <v>956</v>
      </c>
      <c r="D5157" s="51"/>
      <c r="E5157" s="51">
        <v>510.97265625</v>
      </c>
      <c r="F5157" s="51">
        <v>0.24477187499999997</v>
      </c>
      <c r="G5157" s="51">
        <v>0.26006249999999997</v>
      </c>
      <c r="H5157" s="51">
        <v>0.27784375000000006</v>
      </c>
      <c r="I5157" s="51">
        <v>0.27158125</v>
      </c>
      <c r="J5157" s="51">
        <v>0.273225</v>
      </c>
      <c r="K5157" s="51">
        <v>0.32911875000000002</v>
      </c>
      <c r="L5157" s="51">
        <v>0.29905624999999997</v>
      </c>
      <c r="M5157" s="51"/>
      <c r="N5157" s="51"/>
      <c r="O5157" s="51"/>
      <c r="P5157" s="51"/>
      <c r="Q5157" s="51"/>
      <c r="R5157" s="51"/>
      <c r="S5157" s="51"/>
      <c r="T5157" s="51"/>
      <c r="U5157" s="51"/>
      <c r="V5157" s="51"/>
      <c r="W5157" s="51"/>
      <c r="X5157" s="51"/>
      <c r="Y5157" s="51"/>
      <c r="Z5157" s="51"/>
      <c r="AA5157" s="51"/>
      <c r="AB5157" s="51"/>
      <c r="AC5157" s="51"/>
      <c r="AD5157" s="51"/>
      <c r="AE5157" s="51"/>
      <c r="AF5157" s="51"/>
      <c r="AG5157" s="51"/>
      <c r="AH5157" s="51"/>
      <c r="AI5157" s="51"/>
      <c r="AJ5157" s="51"/>
      <c r="AK5157" s="51"/>
      <c r="AL5157" s="51"/>
      <c r="AM5157" s="51"/>
      <c r="AN5157" s="51"/>
      <c r="AO5157" s="51"/>
      <c r="AP5157" s="51"/>
      <c r="AQ5157" s="51"/>
      <c r="AR5157" s="51"/>
      <c r="AS5157" s="51"/>
      <c r="AT5157" s="51"/>
      <c r="AU5157" s="51"/>
      <c r="AV5157" s="51"/>
      <c r="AW5157" s="51"/>
      <c r="AX5157" s="51"/>
      <c r="AY5157" s="51"/>
      <c r="AZ5157" s="51"/>
      <c r="BA5157" s="51"/>
      <c r="BB5157" s="51"/>
      <c r="BC5157" s="51"/>
      <c r="BD5157" s="51"/>
      <c r="BE5157" s="51"/>
      <c r="BF5157" s="51"/>
      <c r="BG5157" s="51"/>
      <c r="BH5157" s="51"/>
      <c r="BI5157" s="51"/>
      <c r="BJ5157" s="51"/>
      <c r="BK5157" s="51"/>
      <c r="BL5157" s="51"/>
      <c r="BM5157" s="51"/>
      <c r="BN5157" s="51"/>
      <c r="BO5157" s="51"/>
      <c r="BP5157" s="51"/>
      <c r="BQ5157" s="51"/>
      <c r="BR5157" s="51"/>
      <c r="BS5157" s="51"/>
      <c r="BT5157" s="51"/>
      <c r="BU5157" s="51"/>
      <c r="BV5157" s="51"/>
      <c r="BW5157" s="51"/>
      <c r="BX5157" s="51"/>
      <c r="BY5157" s="51"/>
    </row>
    <row r="5158" spans="1:77" x14ac:dyDescent="0.25">
      <c r="A5158" s="49" t="s">
        <v>960</v>
      </c>
      <c r="B5158" s="50">
        <v>42364</v>
      </c>
      <c r="C5158" s="51" t="s">
        <v>956</v>
      </c>
      <c r="D5158" s="51"/>
      <c r="E5158" s="51">
        <v>507.38156249999997</v>
      </c>
      <c r="F5158" s="51">
        <v>0.22821249999999998</v>
      </c>
      <c r="G5158" s="51">
        <v>0.25506875000000001</v>
      </c>
      <c r="H5158" s="51">
        <v>0.27721249999999997</v>
      </c>
      <c r="I5158" s="51">
        <v>0.27136250000000001</v>
      </c>
      <c r="J5158" s="51">
        <v>0.27303749999999999</v>
      </c>
      <c r="K5158" s="51">
        <v>0.32900625000000006</v>
      </c>
      <c r="L5158" s="51">
        <v>0.29901250000000001</v>
      </c>
      <c r="M5158" s="51"/>
      <c r="N5158" s="51"/>
      <c r="O5158" s="51"/>
      <c r="P5158" s="51"/>
      <c r="Q5158" s="51"/>
      <c r="R5158" s="51"/>
      <c r="S5158" s="51"/>
      <c r="T5158" s="51"/>
      <c r="U5158" s="51"/>
      <c r="V5158" s="51"/>
      <c r="W5158" s="51"/>
      <c r="X5158" s="51"/>
      <c r="Y5158" s="51"/>
      <c r="Z5158" s="51"/>
      <c r="AA5158" s="51"/>
      <c r="AB5158" s="51"/>
      <c r="AC5158" s="51"/>
      <c r="AD5158" s="51"/>
      <c r="AE5158" s="51"/>
      <c r="AF5158" s="51"/>
      <c r="AG5158" s="51"/>
      <c r="AH5158" s="51"/>
      <c r="AI5158" s="51"/>
      <c r="AJ5158" s="51"/>
      <c r="AK5158" s="51"/>
      <c r="AL5158" s="51"/>
      <c r="AM5158" s="51"/>
      <c r="AN5158" s="51"/>
      <c r="AO5158" s="51"/>
      <c r="AP5158" s="51"/>
      <c r="AQ5158" s="51"/>
      <c r="AR5158" s="51"/>
      <c r="AS5158" s="51"/>
      <c r="AT5158" s="51"/>
      <c r="AU5158" s="51"/>
      <c r="AV5158" s="51"/>
      <c r="AW5158" s="51"/>
      <c r="AX5158" s="51"/>
      <c r="AY5158" s="51"/>
      <c r="AZ5158" s="51"/>
      <c r="BA5158" s="51"/>
      <c r="BB5158" s="51"/>
      <c r="BC5158" s="51"/>
      <c r="BD5158" s="51"/>
      <c r="BE5158" s="51"/>
      <c r="BF5158" s="51"/>
      <c r="BG5158" s="51"/>
      <c r="BH5158" s="51"/>
      <c r="BI5158" s="51"/>
      <c r="BJ5158" s="51"/>
      <c r="BK5158" s="51"/>
      <c r="BL5158" s="51"/>
      <c r="BM5158" s="51"/>
      <c r="BN5158" s="51"/>
      <c r="BO5158" s="51"/>
      <c r="BP5158" s="51"/>
      <c r="BQ5158" s="51"/>
      <c r="BR5158" s="51"/>
      <c r="BS5158" s="51"/>
      <c r="BT5158" s="51"/>
      <c r="BU5158" s="51"/>
      <c r="BV5158" s="51"/>
      <c r="BW5158" s="51"/>
      <c r="BX5158" s="51"/>
      <c r="BY5158" s="51"/>
    </row>
    <row r="5159" spans="1:77" x14ac:dyDescent="0.25">
      <c r="A5159" s="49" t="s">
        <v>960</v>
      </c>
      <c r="B5159" s="50">
        <v>42365</v>
      </c>
      <c r="C5159" s="51" t="s">
        <v>956</v>
      </c>
      <c r="D5159" s="51"/>
      <c r="E5159" s="51">
        <v>503.44171875000001</v>
      </c>
      <c r="F5159" s="51">
        <v>0.21157812500000001</v>
      </c>
      <c r="G5159" s="51">
        <v>0.2489875</v>
      </c>
      <c r="H5159" s="51">
        <v>0.27601874999999998</v>
      </c>
      <c r="I5159" s="51">
        <v>0.27091874999999999</v>
      </c>
      <c r="J5159" s="51">
        <v>0.27288750000000001</v>
      </c>
      <c r="K5159" s="51">
        <v>0.32900000000000001</v>
      </c>
      <c r="L5159" s="51">
        <v>0.29903125000000003</v>
      </c>
      <c r="M5159" s="51"/>
      <c r="N5159" s="51"/>
      <c r="O5159" s="51"/>
      <c r="P5159" s="51"/>
      <c r="Q5159" s="51"/>
      <c r="R5159" s="51"/>
      <c r="S5159" s="51"/>
      <c r="T5159" s="51"/>
      <c r="U5159" s="51"/>
      <c r="V5159" s="51"/>
      <c r="W5159" s="51"/>
      <c r="X5159" s="51"/>
      <c r="Y5159" s="51"/>
      <c r="Z5159" s="51"/>
      <c r="AA5159" s="51"/>
      <c r="AB5159" s="51"/>
      <c r="AC5159" s="51"/>
      <c r="AD5159" s="51"/>
      <c r="AE5159" s="51"/>
      <c r="AF5159" s="51"/>
      <c r="AG5159" s="51"/>
      <c r="AH5159" s="51"/>
      <c r="AI5159" s="51"/>
      <c r="AJ5159" s="51"/>
      <c r="AK5159" s="51"/>
      <c r="AL5159" s="51"/>
      <c r="AM5159" s="51"/>
      <c r="AN5159" s="51"/>
      <c r="AO5159" s="51"/>
      <c r="AP5159" s="51"/>
      <c r="AQ5159" s="51"/>
      <c r="AR5159" s="51"/>
      <c r="AS5159" s="51"/>
      <c r="AT5159" s="51"/>
      <c r="AU5159" s="51"/>
      <c r="AV5159" s="51"/>
      <c r="AW5159" s="51"/>
      <c r="AX5159" s="51"/>
      <c r="AY5159" s="51"/>
      <c r="AZ5159" s="51"/>
      <c r="BA5159" s="51"/>
      <c r="BB5159" s="51"/>
      <c r="BC5159" s="51"/>
      <c r="BD5159" s="51"/>
      <c r="BE5159" s="51"/>
      <c r="BF5159" s="51"/>
      <c r="BG5159" s="51"/>
      <c r="BH5159" s="51"/>
      <c r="BI5159" s="51"/>
      <c r="BJ5159" s="51"/>
      <c r="BK5159" s="51"/>
      <c r="BL5159" s="51"/>
      <c r="BM5159" s="51"/>
      <c r="BN5159" s="51"/>
      <c r="BO5159" s="51"/>
      <c r="BP5159" s="51"/>
      <c r="BQ5159" s="51"/>
      <c r="BR5159" s="51"/>
      <c r="BS5159" s="51"/>
      <c r="BT5159" s="51"/>
      <c r="BU5159" s="51"/>
      <c r="BV5159" s="51"/>
      <c r="BW5159" s="51"/>
      <c r="BX5159" s="51"/>
      <c r="BY5159" s="51"/>
    </row>
    <row r="5160" spans="1:77" x14ac:dyDescent="0.25">
      <c r="A5160" s="49" t="s">
        <v>960</v>
      </c>
      <c r="B5160" s="50">
        <v>42366</v>
      </c>
      <c r="C5160" s="51" t="s">
        <v>956</v>
      </c>
      <c r="D5160" s="51"/>
      <c r="E5160" s="51">
        <v>499.1615625</v>
      </c>
      <c r="F5160" s="51">
        <v>0.19556250000000003</v>
      </c>
      <c r="G5160" s="51">
        <v>0.24186875000000002</v>
      </c>
      <c r="H5160" s="51">
        <v>0.27421250000000003</v>
      </c>
      <c r="I5160" s="51">
        <v>0.27025624999999998</v>
      </c>
      <c r="J5160" s="51">
        <v>0.27268124999999999</v>
      </c>
      <c r="K5160" s="51">
        <v>0.32900625</v>
      </c>
      <c r="L5160" s="51">
        <v>0.29899999999999999</v>
      </c>
      <c r="M5160" s="51"/>
      <c r="N5160" s="51"/>
      <c r="O5160" s="51"/>
      <c r="P5160" s="51"/>
      <c r="Q5160" s="51"/>
      <c r="R5160" s="51"/>
      <c r="S5160" s="51"/>
      <c r="T5160" s="51"/>
      <c r="U5160" s="51"/>
      <c r="V5160" s="51"/>
      <c r="W5160" s="51"/>
      <c r="X5160" s="51"/>
      <c r="Y5160" s="51"/>
      <c r="Z5160" s="51"/>
      <c r="AA5160" s="51"/>
      <c r="AB5160" s="51"/>
      <c r="AC5160" s="51"/>
      <c r="AD5160" s="51"/>
      <c r="AE5160" s="51"/>
      <c r="AF5160" s="51"/>
      <c r="AG5160" s="51"/>
      <c r="AH5160" s="51"/>
      <c r="AI5160" s="51"/>
      <c r="AJ5160" s="51"/>
      <c r="AK5160" s="51"/>
      <c r="AL5160" s="51"/>
      <c r="AM5160" s="51"/>
      <c r="AN5160" s="51"/>
      <c r="AO5160" s="51"/>
      <c r="AP5160" s="51"/>
      <c r="AQ5160" s="51"/>
      <c r="AR5160" s="51"/>
      <c r="AS5160" s="51"/>
      <c r="AT5160" s="51"/>
      <c r="AU5160" s="51"/>
      <c r="AV5160" s="51"/>
      <c r="AW5160" s="51"/>
      <c r="AX5160" s="51"/>
      <c r="AY5160" s="51"/>
      <c r="AZ5160" s="51"/>
      <c r="BA5160" s="51"/>
      <c r="BB5160" s="51"/>
      <c r="BC5160" s="51"/>
      <c r="BD5160" s="51"/>
      <c r="BE5160" s="51"/>
      <c r="BF5160" s="51"/>
      <c r="BG5160" s="51"/>
      <c r="BH5160" s="51"/>
      <c r="BI5160" s="51"/>
      <c r="BJ5160" s="51"/>
      <c r="BK5160" s="51"/>
      <c r="BL5160" s="51"/>
      <c r="BM5160" s="51"/>
      <c r="BN5160" s="51"/>
      <c r="BO5160" s="51"/>
      <c r="BP5160" s="51"/>
      <c r="BQ5160" s="51"/>
      <c r="BR5160" s="51"/>
      <c r="BS5160" s="51"/>
      <c r="BT5160" s="51"/>
      <c r="BU5160" s="51"/>
      <c r="BV5160" s="51"/>
      <c r="BW5160" s="51"/>
      <c r="BX5160" s="51"/>
      <c r="BY5160" s="51"/>
    </row>
    <row r="5161" spans="1:77" x14ac:dyDescent="0.25">
      <c r="A5161" s="49" t="s">
        <v>960</v>
      </c>
      <c r="B5161" s="50">
        <v>42367</v>
      </c>
      <c r="C5161" s="51" t="s">
        <v>956</v>
      </c>
      <c r="D5161" s="51"/>
      <c r="E5161" s="51">
        <v>494.69296875000003</v>
      </c>
      <c r="F5161" s="51">
        <v>0.18031562500000001</v>
      </c>
      <c r="G5161" s="51">
        <v>0.2339125</v>
      </c>
      <c r="H5161" s="51">
        <v>0.27217499999999994</v>
      </c>
      <c r="I5161" s="51">
        <v>0.26922500000000005</v>
      </c>
      <c r="J5161" s="51">
        <v>0.2723875</v>
      </c>
      <c r="K5161" s="51">
        <v>0.32897500000000002</v>
      </c>
      <c r="L5161" s="51">
        <v>0.29910000000000003</v>
      </c>
      <c r="M5161" s="51"/>
      <c r="N5161" s="51"/>
      <c r="O5161" s="51"/>
      <c r="P5161" s="51"/>
      <c r="Q5161" s="51"/>
      <c r="R5161" s="51"/>
      <c r="S5161" s="51"/>
      <c r="T5161" s="51"/>
      <c r="U5161" s="51"/>
      <c r="V5161" s="51"/>
      <c r="W5161" s="51"/>
      <c r="X5161" s="51"/>
      <c r="Y5161" s="51"/>
      <c r="Z5161" s="51"/>
      <c r="AA5161" s="51"/>
      <c r="AB5161" s="51"/>
      <c r="AC5161" s="51"/>
      <c r="AD5161" s="51"/>
      <c r="AE5161" s="51"/>
      <c r="AF5161" s="51"/>
      <c r="AG5161" s="51"/>
      <c r="AH5161" s="51"/>
      <c r="AI5161" s="51"/>
      <c r="AJ5161" s="51"/>
      <c r="AK5161" s="51"/>
      <c r="AL5161" s="51"/>
      <c r="AM5161" s="51"/>
      <c r="AN5161" s="51"/>
      <c r="AO5161" s="51"/>
      <c r="AP5161" s="51"/>
      <c r="AQ5161" s="51"/>
      <c r="AR5161" s="51"/>
      <c r="AS5161" s="51"/>
      <c r="AT5161" s="51"/>
      <c r="AU5161" s="51"/>
      <c r="AV5161" s="51"/>
      <c r="AW5161" s="51"/>
      <c r="AX5161" s="51"/>
      <c r="AY5161" s="51"/>
      <c r="AZ5161" s="51"/>
      <c r="BA5161" s="51"/>
      <c r="BB5161" s="51"/>
      <c r="BC5161" s="51"/>
      <c r="BD5161" s="51"/>
      <c r="BE5161" s="51"/>
      <c r="BF5161" s="51"/>
      <c r="BG5161" s="51"/>
      <c r="BH5161" s="51"/>
      <c r="BI5161" s="51"/>
      <c r="BJ5161" s="51"/>
      <c r="BK5161" s="51"/>
      <c r="BL5161" s="51"/>
      <c r="BM5161" s="51"/>
      <c r="BN5161" s="51"/>
      <c r="BO5161" s="51"/>
      <c r="BP5161" s="51"/>
      <c r="BQ5161" s="51"/>
      <c r="BR5161" s="51"/>
      <c r="BS5161" s="51"/>
      <c r="BT5161" s="51"/>
      <c r="BU5161" s="51"/>
      <c r="BV5161" s="51"/>
      <c r="BW5161" s="51"/>
      <c r="BX5161" s="51"/>
      <c r="BY5161" s="51"/>
    </row>
    <row r="5162" spans="1:77" x14ac:dyDescent="0.25">
      <c r="A5162" s="49" t="s">
        <v>960</v>
      </c>
      <c r="B5162" s="50">
        <v>42368</v>
      </c>
      <c r="C5162" s="51" t="s">
        <v>956</v>
      </c>
      <c r="D5162" s="51"/>
      <c r="E5162" s="51">
        <v>492.01265624999996</v>
      </c>
      <c r="F5162" s="51">
        <v>0.172053125</v>
      </c>
      <c r="G5162" s="51">
        <v>0.22825624999999999</v>
      </c>
      <c r="H5162" s="51">
        <v>0.27079375</v>
      </c>
      <c r="I5162" s="51">
        <v>0.2688625</v>
      </c>
      <c r="J5162" s="51">
        <v>0.27218749999999997</v>
      </c>
      <c r="K5162" s="51">
        <v>0.32893750000000005</v>
      </c>
      <c r="L5162" s="51">
        <v>0.29910625000000002</v>
      </c>
      <c r="M5162" s="51"/>
      <c r="N5162" s="51"/>
      <c r="O5162" s="51"/>
      <c r="P5162" s="51"/>
      <c r="Q5162" s="51"/>
      <c r="R5162" s="51"/>
      <c r="S5162" s="51"/>
      <c r="T5162" s="51"/>
      <c r="U5162" s="51"/>
      <c r="V5162" s="51"/>
      <c r="W5162" s="51"/>
      <c r="X5162" s="51"/>
      <c r="Y5162" s="51"/>
      <c r="Z5162" s="51"/>
      <c r="AA5162" s="51"/>
      <c r="AB5162" s="51">
        <v>8.4</v>
      </c>
      <c r="AC5162" s="51">
        <v>0.66497198932850687</v>
      </c>
      <c r="AD5162" s="51">
        <v>0.40935193516278079</v>
      </c>
      <c r="AE5162" s="51"/>
      <c r="AF5162" s="51"/>
      <c r="AG5162" s="51"/>
      <c r="AH5162" s="51">
        <v>4.5</v>
      </c>
      <c r="AI5162" s="51">
        <v>8.4</v>
      </c>
      <c r="AJ5162" s="51"/>
      <c r="AK5162" s="51"/>
      <c r="AL5162" s="51"/>
      <c r="AM5162" s="51"/>
      <c r="AN5162" s="51"/>
      <c r="AO5162" s="51"/>
      <c r="AP5162" s="51"/>
      <c r="AQ5162" s="51"/>
      <c r="AR5162" s="51"/>
      <c r="AS5162" s="51"/>
      <c r="AT5162" s="51"/>
      <c r="AU5162" s="51"/>
      <c r="AV5162" s="51"/>
      <c r="AW5162" s="51"/>
      <c r="AX5162" s="51"/>
      <c r="AY5162" s="51"/>
      <c r="AZ5162" s="51"/>
      <c r="BA5162" s="51"/>
      <c r="BB5162" s="51"/>
      <c r="BC5162" s="51"/>
      <c r="BD5162" s="51"/>
      <c r="BE5162" s="51"/>
      <c r="BF5162" s="51"/>
      <c r="BG5162" s="51"/>
      <c r="BH5162" s="51"/>
      <c r="BI5162" s="51"/>
      <c r="BJ5162" s="51"/>
      <c r="BK5162" s="51"/>
      <c r="BL5162" s="51"/>
      <c r="BM5162" s="51"/>
      <c r="BN5162" s="51"/>
      <c r="BO5162" s="51"/>
      <c r="BP5162" s="51"/>
      <c r="BQ5162" s="51"/>
      <c r="BR5162" s="51"/>
      <c r="BS5162" s="51"/>
      <c r="BT5162" s="51"/>
      <c r="BU5162" s="51"/>
      <c r="BV5162" s="51"/>
      <c r="BW5162" s="51"/>
      <c r="BX5162" s="51"/>
      <c r="BY5162" s="51"/>
    </row>
    <row r="5163" spans="1:77" x14ac:dyDescent="0.25">
      <c r="A5163" s="49" t="s">
        <v>960</v>
      </c>
      <c r="B5163" s="50">
        <v>42369</v>
      </c>
      <c r="C5163" s="51" t="s">
        <v>956</v>
      </c>
      <c r="D5163" s="51"/>
      <c r="E5163" s="51">
        <v>512.36484375000009</v>
      </c>
      <c r="F5163" s="51">
        <v>0.26037812500000002</v>
      </c>
      <c r="G5163" s="51">
        <v>0.26465</v>
      </c>
      <c r="H5163" s="51">
        <v>0.27547500000000003</v>
      </c>
      <c r="I5163" s="51">
        <v>0.2702</v>
      </c>
      <c r="J5163" s="51">
        <v>0.27187499999999998</v>
      </c>
      <c r="K5163" s="51">
        <v>0.32874375</v>
      </c>
      <c r="L5163" s="51">
        <v>0.29907499999999998</v>
      </c>
      <c r="M5163" s="51"/>
      <c r="N5163" s="51"/>
      <c r="O5163" s="51"/>
      <c r="P5163" s="51"/>
      <c r="Q5163" s="51"/>
      <c r="R5163" s="51"/>
      <c r="S5163" s="51"/>
      <c r="T5163" s="51"/>
      <c r="U5163" s="51"/>
      <c r="V5163" s="51"/>
      <c r="W5163" s="51"/>
      <c r="X5163" s="51"/>
      <c r="Y5163" s="51"/>
      <c r="Z5163" s="51"/>
      <c r="AA5163" s="51"/>
      <c r="AB5163" s="51"/>
      <c r="AC5163" s="51"/>
      <c r="AD5163" s="51"/>
      <c r="AE5163" s="51"/>
      <c r="AF5163" s="51"/>
      <c r="AG5163" s="51"/>
      <c r="AH5163" s="51"/>
      <c r="AI5163" s="51"/>
      <c r="AJ5163" s="51"/>
      <c r="AK5163" s="51"/>
      <c r="AL5163" s="51"/>
      <c r="AM5163" s="51"/>
      <c r="AN5163" s="51"/>
      <c r="AO5163" s="51"/>
      <c r="AP5163" s="51"/>
      <c r="AQ5163" s="51"/>
      <c r="AR5163" s="51"/>
      <c r="AS5163" s="51"/>
      <c r="AT5163" s="51"/>
      <c r="AU5163" s="51"/>
      <c r="AV5163" s="51"/>
      <c r="AW5163" s="51"/>
      <c r="AX5163" s="51"/>
      <c r="AY5163" s="51"/>
      <c r="AZ5163" s="51"/>
      <c r="BA5163" s="51"/>
      <c r="BB5163" s="51"/>
      <c r="BC5163" s="51"/>
      <c r="BD5163" s="51"/>
      <c r="BE5163" s="51"/>
      <c r="BF5163" s="51"/>
      <c r="BG5163" s="51"/>
      <c r="BH5163" s="51"/>
      <c r="BI5163" s="51"/>
      <c r="BJ5163" s="51"/>
      <c r="BK5163" s="51"/>
      <c r="BL5163" s="51"/>
      <c r="BM5163" s="51"/>
      <c r="BN5163" s="51"/>
      <c r="BO5163" s="51"/>
      <c r="BP5163" s="51"/>
      <c r="BQ5163" s="51"/>
      <c r="BR5163" s="51"/>
      <c r="BS5163" s="51"/>
      <c r="BT5163" s="51"/>
      <c r="BU5163" s="51"/>
      <c r="BV5163" s="51"/>
      <c r="BW5163" s="51"/>
      <c r="BX5163" s="51"/>
      <c r="BY5163" s="51"/>
    </row>
    <row r="5164" spans="1:77" x14ac:dyDescent="0.25">
      <c r="A5164" s="49" t="s">
        <v>960</v>
      </c>
      <c r="B5164" s="50">
        <v>42370</v>
      </c>
      <c r="C5164" s="51" t="s">
        <v>956</v>
      </c>
      <c r="D5164" s="51"/>
      <c r="E5164" s="51">
        <v>509.14031249999994</v>
      </c>
      <c r="F5164" s="51">
        <v>0.24395624999999999</v>
      </c>
      <c r="G5164" s="51">
        <v>0.2613375</v>
      </c>
      <c r="H5164" s="51">
        <v>0.27588750000000001</v>
      </c>
      <c r="I5164" s="51">
        <v>0.26924375</v>
      </c>
      <c r="J5164" s="51">
        <v>0.27154374999999997</v>
      </c>
      <c r="K5164" s="51">
        <v>0.32871875</v>
      </c>
      <c r="L5164" s="51">
        <v>0.29909374999999999</v>
      </c>
      <c r="M5164" s="51"/>
      <c r="N5164" s="51"/>
      <c r="O5164" s="51"/>
      <c r="P5164" s="51"/>
      <c r="Q5164" s="51"/>
      <c r="R5164" s="51"/>
      <c r="S5164" s="51"/>
      <c r="T5164" s="51"/>
      <c r="U5164" s="51"/>
      <c r="V5164" s="51"/>
      <c r="W5164" s="51"/>
      <c r="X5164" s="51"/>
      <c r="Y5164" s="51"/>
      <c r="Z5164" s="51"/>
      <c r="AA5164" s="51"/>
      <c r="AB5164" s="51"/>
      <c r="AC5164" s="51"/>
      <c r="AD5164" s="51"/>
      <c r="AE5164" s="51"/>
      <c r="AF5164" s="51"/>
      <c r="AG5164" s="51"/>
      <c r="AH5164" s="51"/>
      <c r="AI5164" s="51"/>
      <c r="AJ5164" s="51"/>
      <c r="AK5164" s="51"/>
      <c r="AL5164" s="51"/>
      <c r="AM5164" s="51"/>
      <c r="AN5164" s="51"/>
      <c r="AO5164" s="51"/>
      <c r="AP5164" s="51"/>
      <c r="AQ5164" s="51"/>
      <c r="AR5164" s="51"/>
      <c r="AS5164" s="51"/>
      <c r="AT5164" s="51"/>
      <c r="AU5164" s="51"/>
      <c r="AV5164" s="51"/>
      <c r="AW5164" s="51"/>
      <c r="AX5164" s="51"/>
      <c r="AY5164" s="51"/>
      <c r="AZ5164" s="51"/>
      <c r="BA5164" s="51"/>
      <c r="BB5164" s="51"/>
      <c r="BC5164" s="51"/>
      <c r="BD5164" s="51"/>
      <c r="BE5164" s="51"/>
      <c r="BF5164" s="51"/>
      <c r="BG5164" s="51"/>
      <c r="BH5164" s="51"/>
      <c r="BI5164" s="51"/>
      <c r="BJ5164" s="51"/>
      <c r="BK5164" s="51"/>
      <c r="BL5164" s="51"/>
      <c r="BM5164" s="51"/>
      <c r="BN5164" s="51"/>
      <c r="BO5164" s="51"/>
      <c r="BP5164" s="51"/>
      <c r="BQ5164" s="51"/>
      <c r="BR5164" s="51"/>
      <c r="BS5164" s="51"/>
      <c r="BT5164" s="51"/>
      <c r="BU5164" s="51"/>
      <c r="BV5164" s="51"/>
      <c r="BW5164" s="51"/>
      <c r="BX5164" s="51"/>
      <c r="BY5164" s="51"/>
    </row>
    <row r="5165" spans="1:77" x14ac:dyDescent="0.25">
      <c r="A5165" s="49" t="s">
        <v>960</v>
      </c>
      <c r="B5165" s="50">
        <v>42371</v>
      </c>
      <c r="C5165" s="51" t="s">
        <v>956</v>
      </c>
      <c r="D5165" s="51"/>
      <c r="E5165" s="51">
        <v>508.48078125000001</v>
      </c>
      <c r="F5165" s="51">
        <v>0.237578125</v>
      </c>
      <c r="G5165" s="51">
        <v>0.26005624999999999</v>
      </c>
      <c r="H5165" s="51">
        <v>0.27727499999999999</v>
      </c>
      <c r="I5165" s="51">
        <v>0.26972499999999999</v>
      </c>
      <c r="J5165" s="51">
        <v>0.2714125</v>
      </c>
      <c r="K5165" s="51">
        <v>0.32866250000000002</v>
      </c>
      <c r="L5165" s="51">
        <v>0.29904375</v>
      </c>
      <c r="M5165" s="51"/>
      <c r="N5165" s="51"/>
      <c r="O5165" s="51"/>
      <c r="P5165" s="51"/>
      <c r="Q5165" s="51"/>
      <c r="R5165" s="51"/>
      <c r="S5165" s="51"/>
      <c r="T5165" s="51"/>
      <c r="U5165" s="51"/>
      <c r="V5165" s="51"/>
      <c r="W5165" s="51"/>
      <c r="X5165" s="51"/>
      <c r="Y5165" s="51"/>
      <c r="Z5165" s="51"/>
      <c r="AA5165" s="51"/>
      <c r="AB5165" s="51"/>
      <c r="AC5165" s="51"/>
      <c r="AD5165" s="51"/>
      <c r="AE5165" s="51"/>
      <c r="AF5165" s="51"/>
      <c r="AG5165" s="51"/>
      <c r="AH5165" s="51"/>
      <c r="AI5165" s="51"/>
      <c r="AJ5165" s="51"/>
      <c r="AK5165" s="51"/>
      <c r="AL5165" s="51"/>
      <c r="AM5165" s="51"/>
      <c r="AN5165" s="51"/>
      <c r="AO5165" s="51"/>
      <c r="AP5165" s="51"/>
      <c r="AQ5165" s="51"/>
      <c r="AR5165" s="51"/>
      <c r="AS5165" s="51"/>
      <c r="AT5165" s="51"/>
      <c r="AU5165" s="51"/>
      <c r="AV5165" s="51"/>
      <c r="AW5165" s="51"/>
      <c r="AX5165" s="51"/>
      <c r="AY5165" s="51"/>
      <c r="AZ5165" s="51"/>
      <c r="BA5165" s="51"/>
      <c r="BB5165" s="51"/>
      <c r="BC5165" s="51"/>
      <c r="BD5165" s="51"/>
      <c r="BE5165" s="51"/>
      <c r="BF5165" s="51"/>
      <c r="BG5165" s="51"/>
      <c r="BH5165" s="51"/>
      <c r="BI5165" s="51"/>
      <c r="BJ5165" s="51"/>
      <c r="BK5165" s="51"/>
      <c r="BL5165" s="51"/>
      <c r="BM5165" s="51"/>
      <c r="BN5165" s="51"/>
      <c r="BO5165" s="51"/>
      <c r="BP5165" s="51"/>
      <c r="BQ5165" s="51"/>
      <c r="BR5165" s="51"/>
      <c r="BS5165" s="51"/>
      <c r="BT5165" s="51"/>
      <c r="BU5165" s="51"/>
      <c r="BV5165" s="51"/>
      <c r="BW5165" s="51"/>
      <c r="BX5165" s="51"/>
      <c r="BY5165" s="51"/>
    </row>
    <row r="5166" spans="1:77" x14ac:dyDescent="0.25">
      <c r="A5166" s="49" t="s">
        <v>960</v>
      </c>
      <c r="B5166" s="50">
        <v>42372</v>
      </c>
      <c r="C5166" s="51" t="s">
        <v>956</v>
      </c>
      <c r="D5166" s="51"/>
      <c r="E5166" s="51">
        <v>507.95859374999998</v>
      </c>
      <c r="F5166" s="51">
        <v>0.23250312499999998</v>
      </c>
      <c r="G5166" s="51">
        <v>0.25897500000000001</v>
      </c>
      <c r="H5166" s="51">
        <v>0.2780125</v>
      </c>
      <c r="I5166" s="51">
        <v>0.27031875</v>
      </c>
      <c r="J5166" s="51">
        <v>0.27146875000000004</v>
      </c>
      <c r="K5166" s="51">
        <v>0.3286</v>
      </c>
      <c r="L5166" s="51">
        <v>0.29905624999999997</v>
      </c>
      <c r="M5166" s="51"/>
      <c r="N5166" s="51"/>
      <c r="O5166" s="51"/>
      <c r="P5166" s="51"/>
      <c r="Q5166" s="51"/>
      <c r="R5166" s="51"/>
      <c r="S5166" s="51"/>
      <c r="T5166" s="51"/>
      <c r="U5166" s="51"/>
      <c r="V5166" s="51"/>
      <c r="W5166" s="51"/>
      <c r="X5166" s="51"/>
      <c r="Y5166" s="51"/>
      <c r="Z5166" s="51"/>
      <c r="AA5166" s="51"/>
      <c r="AB5166" s="51"/>
      <c r="AC5166" s="51"/>
      <c r="AD5166" s="51"/>
      <c r="AE5166" s="51"/>
      <c r="AF5166" s="51"/>
      <c r="AG5166" s="51"/>
      <c r="AH5166" s="51"/>
      <c r="AI5166" s="51"/>
      <c r="AJ5166" s="51"/>
      <c r="AK5166" s="51"/>
      <c r="AL5166" s="51"/>
      <c r="AM5166" s="51"/>
      <c r="AN5166" s="51"/>
      <c r="AO5166" s="51"/>
      <c r="AP5166" s="51"/>
      <c r="AQ5166" s="51"/>
      <c r="AR5166" s="51"/>
      <c r="AS5166" s="51"/>
      <c r="AT5166" s="51"/>
      <c r="AU5166" s="51"/>
      <c r="AV5166" s="51"/>
      <c r="AW5166" s="51"/>
      <c r="AX5166" s="51"/>
      <c r="AY5166" s="51"/>
      <c r="AZ5166" s="51"/>
      <c r="BA5166" s="51"/>
      <c r="BB5166" s="51"/>
      <c r="BC5166" s="51"/>
      <c r="BD5166" s="51"/>
      <c r="BE5166" s="51"/>
      <c r="BF5166" s="51"/>
      <c r="BG5166" s="51"/>
      <c r="BH5166" s="51"/>
      <c r="BI5166" s="51"/>
      <c r="BJ5166" s="51"/>
      <c r="BK5166" s="51"/>
      <c r="BL5166" s="51"/>
      <c r="BM5166" s="51"/>
      <c r="BN5166" s="51"/>
      <c r="BO5166" s="51"/>
      <c r="BP5166" s="51"/>
      <c r="BQ5166" s="51"/>
      <c r="BR5166" s="51"/>
      <c r="BS5166" s="51"/>
      <c r="BT5166" s="51"/>
      <c r="BU5166" s="51"/>
      <c r="BV5166" s="51"/>
      <c r="BW5166" s="51"/>
      <c r="BX5166" s="51"/>
      <c r="BY5166" s="51"/>
    </row>
    <row r="5167" spans="1:77" x14ac:dyDescent="0.25">
      <c r="A5167" s="49" t="s">
        <v>960</v>
      </c>
      <c r="B5167" s="50">
        <v>42373</v>
      </c>
      <c r="C5167" s="51" t="s">
        <v>956</v>
      </c>
      <c r="D5167" s="51"/>
      <c r="E5167" s="51">
        <v>504.95953124999994</v>
      </c>
      <c r="F5167" s="51">
        <v>0.221071875</v>
      </c>
      <c r="G5167" s="51">
        <v>0.25469999999999998</v>
      </c>
      <c r="H5167" s="51">
        <v>0.27681875</v>
      </c>
      <c r="I5167" s="51">
        <v>0.26979999999999998</v>
      </c>
      <c r="J5167" s="51">
        <v>0.27114375000000002</v>
      </c>
      <c r="K5167" s="51">
        <v>0.32855000000000001</v>
      </c>
      <c r="L5167" s="51">
        <v>0.29899999999999999</v>
      </c>
      <c r="M5167" s="51"/>
      <c r="N5167" s="51"/>
      <c r="O5167" s="51"/>
      <c r="P5167" s="51"/>
      <c r="Q5167" s="51"/>
      <c r="R5167" s="51"/>
      <c r="S5167" s="51"/>
      <c r="T5167" s="51"/>
      <c r="U5167" s="51"/>
      <c r="V5167" s="51"/>
      <c r="W5167" s="51"/>
      <c r="X5167" s="51"/>
      <c r="Y5167" s="51"/>
      <c r="Z5167" s="51"/>
      <c r="AA5167" s="51"/>
      <c r="AB5167" s="51"/>
      <c r="AC5167" s="51"/>
      <c r="AD5167" s="51"/>
      <c r="AE5167" s="51"/>
      <c r="AF5167" s="51"/>
      <c r="AG5167" s="51"/>
      <c r="AH5167" s="51"/>
      <c r="AI5167" s="51"/>
      <c r="AJ5167" s="51"/>
      <c r="AK5167" s="51"/>
      <c r="AL5167" s="51"/>
      <c r="AM5167" s="51"/>
      <c r="AN5167" s="51"/>
      <c r="AO5167" s="51"/>
      <c r="AP5167" s="51"/>
      <c r="AQ5167" s="51"/>
      <c r="AR5167" s="51"/>
      <c r="AS5167" s="51"/>
      <c r="AT5167" s="51"/>
      <c r="AU5167" s="51"/>
      <c r="AV5167" s="51"/>
      <c r="AW5167" s="51"/>
      <c r="AX5167" s="51"/>
      <c r="AY5167" s="51"/>
      <c r="AZ5167" s="51"/>
      <c r="BA5167" s="51"/>
      <c r="BB5167" s="51"/>
      <c r="BC5167" s="51"/>
      <c r="BD5167" s="51"/>
      <c r="BE5167" s="51"/>
      <c r="BF5167" s="51"/>
      <c r="BG5167" s="51"/>
      <c r="BH5167" s="51"/>
      <c r="BI5167" s="51"/>
      <c r="BJ5167" s="51"/>
      <c r="BK5167" s="51"/>
      <c r="BL5167" s="51"/>
      <c r="BM5167" s="51"/>
      <c r="BN5167" s="51"/>
      <c r="BO5167" s="51"/>
      <c r="BP5167" s="51"/>
      <c r="BQ5167" s="51"/>
      <c r="BR5167" s="51"/>
      <c r="BS5167" s="51"/>
      <c r="BT5167" s="51"/>
      <c r="BU5167" s="51"/>
      <c r="BV5167" s="51"/>
      <c r="BW5167" s="51"/>
      <c r="BX5167" s="51"/>
      <c r="BY5167" s="51"/>
    </row>
    <row r="5168" spans="1:77" x14ac:dyDescent="0.25">
      <c r="A5168" s="49" t="s">
        <v>960</v>
      </c>
      <c r="B5168" s="50">
        <v>42374</v>
      </c>
      <c r="C5168" s="51" t="s">
        <v>956</v>
      </c>
      <c r="D5168" s="51"/>
      <c r="E5168" s="51">
        <v>501.22078124999996</v>
      </c>
      <c r="F5168" s="51">
        <v>0.20715937499999998</v>
      </c>
      <c r="G5168" s="51">
        <v>0.249</v>
      </c>
      <c r="H5168" s="51">
        <v>0.27526250000000002</v>
      </c>
      <c r="I5168" s="51">
        <v>0.26908749999999998</v>
      </c>
      <c r="J5168" s="51">
        <v>0.27084375000000005</v>
      </c>
      <c r="K5168" s="51">
        <v>0.32843749999999999</v>
      </c>
      <c r="L5168" s="51">
        <v>0.29902499999999999</v>
      </c>
      <c r="M5168" s="51"/>
      <c r="N5168" s="51"/>
      <c r="O5168" s="51"/>
      <c r="P5168" s="51"/>
      <c r="Q5168" s="51"/>
      <c r="R5168" s="51"/>
      <c r="S5168" s="51"/>
      <c r="T5168" s="51"/>
      <c r="U5168" s="51"/>
      <c r="V5168" s="51"/>
      <c r="W5168" s="51"/>
      <c r="X5168" s="51"/>
      <c r="Y5168" s="51"/>
      <c r="Z5168" s="51"/>
      <c r="AA5168" s="51"/>
      <c r="AB5168" s="51"/>
      <c r="AC5168" s="51"/>
      <c r="AD5168" s="51">
        <v>0.37310396287857717</v>
      </c>
      <c r="AE5168" s="51"/>
      <c r="AF5168" s="51"/>
      <c r="AG5168" s="51"/>
      <c r="AH5168" s="51"/>
      <c r="AI5168" s="51"/>
      <c r="AJ5168" s="51"/>
      <c r="AK5168" s="51"/>
      <c r="AL5168" s="51"/>
      <c r="AM5168" s="51"/>
      <c r="AN5168" s="51"/>
      <c r="AO5168" s="51"/>
      <c r="AP5168" s="51"/>
      <c r="AQ5168" s="51"/>
      <c r="AR5168" s="51"/>
      <c r="AS5168" s="51"/>
      <c r="AT5168" s="51"/>
      <c r="AU5168" s="51"/>
      <c r="AV5168" s="51"/>
      <c r="AW5168" s="51"/>
      <c r="AX5168" s="51"/>
      <c r="AY5168" s="51"/>
      <c r="AZ5168" s="51"/>
      <c r="BA5168" s="51"/>
      <c r="BB5168" s="51"/>
      <c r="BC5168" s="51"/>
      <c r="BD5168" s="51"/>
      <c r="BE5168" s="51"/>
      <c r="BF5168" s="51"/>
      <c r="BG5168" s="51"/>
      <c r="BH5168" s="51"/>
      <c r="BI5168" s="51"/>
      <c r="BJ5168" s="51"/>
      <c r="BK5168" s="51"/>
      <c r="BL5168" s="51"/>
      <c r="BM5168" s="51"/>
      <c r="BN5168" s="51"/>
      <c r="BO5168" s="51"/>
      <c r="BP5168" s="51"/>
      <c r="BQ5168" s="51"/>
      <c r="BR5168" s="51"/>
      <c r="BS5168" s="51"/>
      <c r="BT5168" s="51"/>
      <c r="BU5168" s="51"/>
      <c r="BV5168" s="51"/>
      <c r="BW5168" s="51"/>
      <c r="BX5168" s="51"/>
      <c r="BY5168" s="51"/>
    </row>
    <row r="5169" spans="1:77" x14ac:dyDescent="0.25">
      <c r="A5169" s="49" t="s">
        <v>960</v>
      </c>
      <c r="B5169" s="50">
        <v>42375</v>
      </c>
      <c r="C5169" s="51" t="s">
        <v>956</v>
      </c>
      <c r="D5169" s="51"/>
      <c r="E5169" s="51">
        <v>497.53218749999996</v>
      </c>
      <c r="F5169" s="51">
        <v>0.19405</v>
      </c>
      <c r="G5169" s="51">
        <v>0.24284375000000002</v>
      </c>
      <c r="H5169" s="51">
        <v>0.27406249999999999</v>
      </c>
      <c r="I5169" s="51">
        <v>0.26834999999999998</v>
      </c>
      <c r="J5169" s="51">
        <v>0.27043124999999996</v>
      </c>
      <c r="K5169" s="51">
        <v>0.32824999999999999</v>
      </c>
      <c r="L5169" s="51">
        <v>0.2989</v>
      </c>
      <c r="M5169" s="51"/>
      <c r="N5169" s="51"/>
      <c r="O5169" s="51"/>
      <c r="P5169" s="51"/>
      <c r="Q5169" s="51">
        <v>10.280479525000001</v>
      </c>
      <c r="R5169" s="51">
        <v>868.68525000000011</v>
      </c>
      <c r="S5169" s="51">
        <v>492.35875000000004</v>
      </c>
      <c r="T5169" s="51"/>
      <c r="U5169" s="51">
        <v>7.0813585749999994</v>
      </c>
      <c r="V5169" s="51">
        <v>1.6384168732396696E-2</v>
      </c>
      <c r="W5169" s="51"/>
      <c r="X5169" s="51">
        <v>5.4346738249999991</v>
      </c>
      <c r="Y5169" s="51"/>
      <c r="Z5169" s="51"/>
      <c r="AA5169" s="51">
        <v>331.70275000000004</v>
      </c>
      <c r="AB5169" s="51">
        <v>8.4</v>
      </c>
      <c r="AC5169" s="51">
        <v>0.57712534333451704</v>
      </c>
      <c r="AD5169" s="51"/>
      <c r="AE5169" s="51">
        <v>6.9218667343019678E-3</v>
      </c>
      <c r="AF5169" s="51">
        <v>9.55183E-2</v>
      </c>
      <c r="AG5169" s="51">
        <v>13.7995</v>
      </c>
      <c r="AH5169" s="51">
        <v>5.0999999999999996</v>
      </c>
      <c r="AI5169" s="51">
        <v>8.4</v>
      </c>
      <c r="AJ5169" s="51">
        <v>0.94499999999999995</v>
      </c>
      <c r="AK5169" s="51">
        <v>2.2072318226019863E-2</v>
      </c>
      <c r="AL5169" s="51">
        <v>1.3845744499999999</v>
      </c>
      <c r="AM5169" s="51">
        <v>62.728999999999999</v>
      </c>
      <c r="AN5169" s="51"/>
      <c r="AO5169" s="51"/>
      <c r="AP5169" s="51"/>
      <c r="AQ5169" s="51"/>
      <c r="AR5169" s="51"/>
      <c r="AS5169" s="51"/>
      <c r="AT5169" s="51"/>
      <c r="AU5169" s="51"/>
      <c r="AV5169" s="51"/>
      <c r="AW5169" s="51">
        <v>1.6466847499999999</v>
      </c>
      <c r="AX5169" s="51"/>
      <c r="AY5169" s="51">
        <v>160.65600000000001</v>
      </c>
      <c r="AZ5169" s="51">
        <v>1.0249755689174384E-2</v>
      </c>
      <c r="BA5169" s="51">
        <v>5.7339548629410453E-3</v>
      </c>
      <c r="BB5169" s="51">
        <v>1.7190281999999999</v>
      </c>
      <c r="BC5169" s="51"/>
      <c r="BD5169" s="51">
        <v>299.79800000000006</v>
      </c>
      <c r="BE5169" s="51"/>
      <c r="BF5169" s="51"/>
      <c r="BG5169" s="51"/>
      <c r="BH5169" s="51"/>
      <c r="BI5169" s="51"/>
      <c r="BJ5169" s="51"/>
      <c r="BK5169" s="51"/>
      <c r="BL5169" s="51"/>
      <c r="BM5169" s="51"/>
      <c r="BN5169" s="51"/>
      <c r="BO5169" s="51"/>
      <c r="BP5169" s="51"/>
      <c r="BQ5169" s="51"/>
      <c r="BR5169" s="51"/>
      <c r="BS5169" s="51"/>
      <c r="BT5169" s="51"/>
      <c r="BU5169" s="51"/>
      <c r="BV5169" s="51"/>
      <c r="BW5169" s="51"/>
      <c r="BX5169" s="51"/>
      <c r="BY5169" s="51"/>
    </row>
    <row r="5170" spans="1:77" x14ac:dyDescent="0.25">
      <c r="A5170" s="49" t="s">
        <v>960</v>
      </c>
      <c r="B5170" s="50">
        <v>42376</v>
      </c>
      <c r="C5170" s="51" t="s">
        <v>956</v>
      </c>
      <c r="D5170" s="51"/>
      <c r="E5170" s="51">
        <v>520.07249999999999</v>
      </c>
      <c r="F5170" s="51">
        <v>0.28081875000000001</v>
      </c>
      <c r="G5170" s="51">
        <v>0.27949374999999999</v>
      </c>
      <c r="H5170" s="51">
        <v>0.28214375000000003</v>
      </c>
      <c r="I5170" s="51">
        <v>0.27415624999999999</v>
      </c>
      <c r="J5170" s="51">
        <v>0.27018749999999997</v>
      </c>
      <c r="K5170" s="51">
        <v>0.32813124999999999</v>
      </c>
      <c r="L5170" s="51">
        <v>0.29879999999999995</v>
      </c>
      <c r="M5170" s="51"/>
      <c r="N5170" s="51"/>
      <c r="O5170" s="51"/>
      <c r="P5170" s="51"/>
      <c r="Q5170" s="51"/>
      <c r="R5170" s="51"/>
      <c r="S5170" s="51"/>
      <c r="T5170" s="51"/>
      <c r="U5170" s="51"/>
      <c r="V5170" s="51"/>
      <c r="W5170" s="51"/>
      <c r="X5170" s="51"/>
      <c r="Y5170" s="51"/>
      <c r="Z5170" s="51"/>
      <c r="AA5170" s="51"/>
      <c r="AB5170" s="51"/>
      <c r="AC5170" s="51"/>
      <c r="AD5170" s="51"/>
      <c r="AE5170" s="51"/>
      <c r="AF5170" s="51"/>
      <c r="AG5170" s="51"/>
      <c r="AH5170" s="51"/>
      <c r="AI5170" s="51"/>
      <c r="AJ5170" s="51"/>
      <c r="AK5170" s="51"/>
      <c r="AL5170" s="51"/>
      <c r="AM5170" s="51"/>
      <c r="AN5170" s="51"/>
      <c r="AO5170" s="51"/>
      <c r="AP5170" s="51"/>
      <c r="AQ5170" s="51"/>
      <c r="AR5170" s="51"/>
      <c r="AS5170" s="51"/>
      <c r="AT5170" s="51"/>
      <c r="AU5170" s="51"/>
      <c r="AV5170" s="51"/>
      <c r="AW5170" s="51"/>
      <c r="AX5170" s="51"/>
      <c r="AY5170" s="51"/>
      <c r="AZ5170" s="51"/>
      <c r="BA5170" s="51"/>
      <c r="BB5170" s="51"/>
      <c r="BC5170" s="51"/>
      <c r="BD5170" s="51"/>
      <c r="BE5170" s="51"/>
      <c r="BF5170" s="51"/>
      <c r="BG5170" s="51"/>
      <c r="BH5170" s="51"/>
      <c r="BI5170" s="51"/>
      <c r="BJ5170" s="51"/>
      <c r="BK5170" s="51"/>
      <c r="BL5170" s="51"/>
      <c r="BM5170" s="51"/>
      <c r="BN5170" s="51"/>
      <c r="BO5170" s="51"/>
      <c r="BP5170" s="51"/>
      <c r="BQ5170" s="51"/>
      <c r="BR5170" s="51"/>
      <c r="BS5170" s="51"/>
      <c r="BT5170" s="51"/>
      <c r="BU5170" s="51"/>
      <c r="BV5170" s="51"/>
      <c r="BW5170" s="51"/>
      <c r="BX5170" s="51"/>
      <c r="BY5170" s="51"/>
    </row>
    <row r="5171" spans="1:77" x14ac:dyDescent="0.25">
      <c r="A5171" s="49" t="s">
        <v>960</v>
      </c>
      <c r="B5171" s="50">
        <v>42377</v>
      </c>
      <c r="C5171" s="51" t="s">
        <v>956</v>
      </c>
      <c r="D5171" s="51"/>
      <c r="E5171" s="51">
        <v>518.42015624999999</v>
      </c>
      <c r="F5171" s="51">
        <v>0.267865625</v>
      </c>
      <c r="G5171" s="51">
        <v>0.27995625000000002</v>
      </c>
      <c r="H5171" s="51">
        <v>0.28415000000000001</v>
      </c>
      <c r="I5171" s="51">
        <v>0.27327499999999999</v>
      </c>
      <c r="J5171" s="51">
        <v>0.26998749999999999</v>
      </c>
      <c r="K5171" s="51">
        <v>0.32801249999999998</v>
      </c>
      <c r="L5171" s="51">
        <v>0.29873125</v>
      </c>
      <c r="M5171" s="51"/>
      <c r="N5171" s="51"/>
      <c r="O5171" s="51"/>
      <c r="P5171" s="51"/>
      <c r="Q5171" s="51"/>
      <c r="R5171" s="51"/>
      <c r="S5171" s="51"/>
      <c r="T5171" s="51"/>
      <c r="U5171" s="51"/>
      <c r="V5171" s="51"/>
      <c r="W5171" s="51"/>
      <c r="X5171" s="51"/>
      <c r="Y5171" s="51"/>
      <c r="Z5171" s="51"/>
      <c r="AA5171" s="51"/>
      <c r="AB5171" s="51"/>
      <c r="AC5171" s="51"/>
      <c r="AD5171" s="51"/>
      <c r="AE5171" s="51"/>
      <c r="AF5171" s="51"/>
      <c r="AG5171" s="51"/>
      <c r="AH5171" s="51"/>
      <c r="AI5171" s="51"/>
      <c r="AJ5171" s="51"/>
      <c r="AK5171" s="51"/>
      <c r="AL5171" s="51"/>
      <c r="AM5171" s="51"/>
      <c r="AN5171" s="51"/>
      <c r="AO5171" s="51"/>
      <c r="AP5171" s="51"/>
      <c r="AQ5171" s="51"/>
      <c r="AR5171" s="51"/>
      <c r="AS5171" s="51"/>
      <c r="AT5171" s="51"/>
      <c r="AU5171" s="51"/>
      <c r="AV5171" s="51"/>
      <c r="AW5171" s="51"/>
      <c r="AX5171" s="51"/>
      <c r="AY5171" s="51"/>
      <c r="AZ5171" s="51"/>
      <c r="BA5171" s="51"/>
      <c r="BB5171" s="51"/>
      <c r="BC5171" s="51"/>
      <c r="BD5171" s="51"/>
      <c r="BE5171" s="51"/>
      <c r="BF5171" s="51"/>
      <c r="BG5171" s="51"/>
      <c r="BH5171" s="51"/>
      <c r="BI5171" s="51"/>
      <c r="BJ5171" s="51"/>
      <c r="BK5171" s="51"/>
      <c r="BL5171" s="51"/>
      <c r="BM5171" s="51"/>
      <c r="BN5171" s="51"/>
      <c r="BO5171" s="51"/>
      <c r="BP5171" s="51"/>
      <c r="BQ5171" s="51"/>
      <c r="BR5171" s="51"/>
      <c r="BS5171" s="51"/>
      <c r="BT5171" s="51"/>
      <c r="BU5171" s="51"/>
      <c r="BV5171" s="51"/>
      <c r="BW5171" s="51"/>
      <c r="BX5171" s="51"/>
      <c r="BY5171" s="51"/>
    </row>
    <row r="5172" spans="1:77" x14ac:dyDescent="0.25">
      <c r="A5172" s="49" t="s">
        <v>960</v>
      </c>
      <c r="B5172" s="50">
        <v>42378</v>
      </c>
      <c r="C5172" s="51" t="s">
        <v>956</v>
      </c>
      <c r="D5172" s="51"/>
      <c r="E5172" s="51">
        <v>515.69953124999995</v>
      </c>
      <c r="F5172" s="51">
        <v>0.25435312500000001</v>
      </c>
      <c r="G5172" s="51">
        <v>0.27631875</v>
      </c>
      <c r="H5172" s="51">
        <v>0.28409374999999998</v>
      </c>
      <c r="I5172" s="51">
        <v>0.27324375000000001</v>
      </c>
      <c r="J5172" s="51">
        <v>0.26976250000000002</v>
      </c>
      <c r="K5172" s="51">
        <v>0.32792500000000002</v>
      </c>
      <c r="L5172" s="51">
        <v>0.2986375</v>
      </c>
      <c r="M5172" s="51"/>
      <c r="N5172" s="51"/>
      <c r="O5172" s="51"/>
      <c r="P5172" s="51"/>
      <c r="Q5172" s="51"/>
      <c r="R5172" s="51"/>
      <c r="S5172" s="51"/>
      <c r="T5172" s="51"/>
      <c r="U5172" s="51"/>
      <c r="V5172" s="51"/>
      <c r="W5172" s="51"/>
      <c r="X5172" s="51"/>
      <c r="Y5172" s="51"/>
      <c r="Z5172" s="51"/>
      <c r="AA5172" s="51"/>
      <c r="AB5172" s="51"/>
      <c r="AC5172" s="51"/>
      <c r="AD5172" s="51"/>
      <c r="AE5172" s="51"/>
      <c r="AF5172" s="51"/>
      <c r="AG5172" s="51"/>
      <c r="AH5172" s="51"/>
      <c r="AI5172" s="51"/>
      <c r="AJ5172" s="51"/>
      <c r="AK5172" s="51"/>
      <c r="AL5172" s="51"/>
      <c r="AM5172" s="51"/>
      <c r="AN5172" s="51"/>
      <c r="AO5172" s="51"/>
      <c r="AP5172" s="51"/>
      <c r="AQ5172" s="51"/>
      <c r="AR5172" s="51"/>
      <c r="AS5172" s="51"/>
      <c r="AT5172" s="51"/>
      <c r="AU5172" s="51"/>
      <c r="AV5172" s="51"/>
      <c r="AW5172" s="51"/>
      <c r="AX5172" s="51"/>
      <c r="AY5172" s="51"/>
      <c r="AZ5172" s="51"/>
      <c r="BA5172" s="51"/>
      <c r="BB5172" s="51"/>
      <c r="BC5172" s="51"/>
      <c r="BD5172" s="51"/>
      <c r="BE5172" s="51"/>
      <c r="BF5172" s="51"/>
      <c r="BG5172" s="51"/>
      <c r="BH5172" s="51"/>
      <c r="BI5172" s="51"/>
      <c r="BJ5172" s="51"/>
      <c r="BK5172" s="51"/>
      <c r="BL5172" s="51"/>
      <c r="BM5172" s="51"/>
      <c r="BN5172" s="51"/>
      <c r="BO5172" s="51"/>
      <c r="BP5172" s="51"/>
      <c r="BQ5172" s="51"/>
      <c r="BR5172" s="51"/>
      <c r="BS5172" s="51"/>
      <c r="BT5172" s="51"/>
      <c r="BU5172" s="51"/>
      <c r="BV5172" s="51"/>
      <c r="BW5172" s="51"/>
      <c r="BX5172" s="51"/>
      <c r="BY5172" s="51"/>
    </row>
    <row r="5173" spans="1:77" x14ac:dyDescent="0.25">
      <c r="A5173" s="49" t="s">
        <v>960</v>
      </c>
      <c r="B5173" s="50">
        <v>42379</v>
      </c>
      <c r="C5173" s="51" t="s">
        <v>956</v>
      </c>
      <c r="D5173" s="51"/>
      <c r="E5173" s="51">
        <v>512.33859374999997</v>
      </c>
      <c r="F5173" s="51">
        <v>0.23995312499999999</v>
      </c>
      <c r="G5173" s="51">
        <v>0.2709375</v>
      </c>
      <c r="H5173" s="51">
        <v>0.283275</v>
      </c>
      <c r="I5173" s="51">
        <v>0.27298124999999995</v>
      </c>
      <c r="J5173" s="51">
        <v>0.26961250000000003</v>
      </c>
      <c r="K5173" s="51">
        <v>0.32791875000000004</v>
      </c>
      <c r="L5173" s="51">
        <v>0.29856250000000001</v>
      </c>
      <c r="M5173" s="51"/>
      <c r="N5173" s="51"/>
      <c r="O5173" s="51"/>
      <c r="P5173" s="51"/>
      <c r="Q5173" s="51"/>
      <c r="R5173" s="51"/>
      <c r="S5173" s="51"/>
      <c r="T5173" s="51"/>
      <c r="U5173" s="51"/>
      <c r="V5173" s="51"/>
      <c r="W5173" s="51"/>
      <c r="X5173" s="51"/>
      <c r="Y5173" s="51"/>
      <c r="Z5173" s="51"/>
      <c r="AA5173" s="51"/>
      <c r="AB5173" s="51"/>
      <c r="AC5173" s="51"/>
      <c r="AD5173" s="51"/>
      <c r="AE5173" s="51"/>
      <c r="AF5173" s="51"/>
      <c r="AG5173" s="51"/>
      <c r="AH5173" s="51"/>
      <c r="AI5173" s="51"/>
      <c r="AJ5173" s="51"/>
      <c r="AK5173" s="51"/>
      <c r="AL5173" s="51"/>
      <c r="AM5173" s="51"/>
      <c r="AN5173" s="51"/>
      <c r="AO5173" s="51"/>
      <c r="AP5173" s="51"/>
      <c r="AQ5173" s="51"/>
      <c r="AR5173" s="51"/>
      <c r="AS5173" s="51"/>
      <c r="AT5173" s="51"/>
      <c r="AU5173" s="51"/>
      <c r="AV5173" s="51"/>
      <c r="AW5173" s="51"/>
      <c r="AX5173" s="51"/>
      <c r="AY5173" s="51"/>
      <c r="AZ5173" s="51"/>
      <c r="BA5173" s="51"/>
      <c r="BB5173" s="51"/>
      <c r="BC5173" s="51"/>
      <c r="BD5173" s="51"/>
      <c r="BE5173" s="51"/>
      <c r="BF5173" s="51"/>
      <c r="BG5173" s="51"/>
      <c r="BH5173" s="51"/>
      <c r="BI5173" s="51"/>
      <c r="BJ5173" s="51"/>
      <c r="BK5173" s="51"/>
      <c r="BL5173" s="51"/>
      <c r="BM5173" s="51"/>
      <c r="BN5173" s="51"/>
      <c r="BO5173" s="51"/>
      <c r="BP5173" s="51"/>
      <c r="BQ5173" s="51"/>
      <c r="BR5173" s="51"/>
      <c r="BS5173" s="51"/>
      <c r="BT5173" s="51"/>
      <c r="BU5173" s="51"/>
      <c r="BV5173" s="51"/>
      <c r="BW5173" s="51"/>
      <c r="BX5173" s="51"/>
      <c r="BY5173" s="51"/>
    </row>
    <row r="5174" spans="1:77" x14ac:dyDescent="0.25">
      <c r="A5174" s="49" t="s">
        <v>960</v>
      </c>
      <c r="B5174" s="50">
        <v>42380</v>
      </c>
      <c r="C5174" s="51" t="s">
        <v>956</v>
      </c>
      <c r="D5174" s="51"/>
      <c r="E5174" s="51">
        <v>508.8515625</v>
      </c>
      <c r="F5174" s="51">
        <v>0.22618125</v>
      </c>
      <c r="G5174" s="51">
        <v>0.26563749999999997</v>
      </c>
      <c r="H5174" s="51">
        <v>0.28216875000000002</v>
      </c>
      <c r="I5174" s="51">
        <v>0.27240625000000002</v>
      </c>
      <c r="J5174" s="51">
        <v>0.2693875</v>
      </c>
      <c r="K5174" s="51">
        <v>0.3278625</v>
      </c>
      <c r="L5174" s="51">
        <v>0.29843750000000002</v>
      </c>
      <c r="M5174" s="51"/>
      <c r="N5174" s="51"/>
      <c r="O5174" s="51"/>
      <c r="P5174" s="51"/>
      <c r="Q5174" s="51"/>
      <c r="R5174" s="51"/>
      <c r="S5174" s="51"/>
      <c r="T5174" s="51"/>
      <c r="U5174" s="51"/>
      <c r="V5174" s="51"/>
      <c r="W5174" s="51"/>
      <c r="X5174" s="51"/>
      <c r="Y5174" s="51"/>
      <c r="Z5174" s="51"/>
      <c r="AA5174" s="51"/>
      <c r="AB5174" s="51"/>
      <c r="AC5174" s="51">
        <v>0.57098306463639048</v>
      </c>
      <c r="AD5174" s="51">
        <v>0.32348801236142333</v>
      </c>
      <c r="AE5174" s="51"/>
      <c r="AF5174" s="51"/>
      <c r="AG5174" s="51"/>
      <c r="AH5174" s="51"/>
      <c r="AI5174" s="51"/>
      <c r="AJ5174" s="51"/>
      <c r="AK5174" s="51"/>
      <c r="AL5174" s="51"/>
      <c r="AM5174" s="51"/>
      <c r="AN5174" s="51"/>
      <c r="AO5174" s="51"/>
      <c r="AP5174" s="51"/>
      <c r="AQ5174" s="51"/>
      <c r="AR5174" s="51"/>
      <c r="AS5174" s="51"/>
      <c r="AT5174" s="51"/>
      <c r="AU5174" s="51"/>
      <c r="AV5174" s="51"/>
      <c r="AW5174" s="51"/>
      <c r="AX5174" s="51"/>
      <c r="AY5174" s="51"/>
      <c r="AZ5174" s="51"/>
      <c r="BA5174" s="51"/>
      <c r="BB5174" s="51"/>
      <c r="BC5174" s="51"/>
      <c r="BD5174" s="51"/>
      <c r="BE5174" s="51"/>
      <c r="BF5174" s="51"/>
      <c r="BG5174" s="51"/>
      <c r="BH5174" s="51"/>
      <c r="BI5174" s="51"/>
      <c r="BJ5174" s="51"/>
      <c r="BK5174" s="51"/>
      <c r="BL5174" s="51"/>
      <c r="BM5174" s="51"/>
      <c r="BN5174" s="51"/>
      <c r="BO5174" s="51"/>
      <c r="BP5174" s="51"/>
      <c r="BQ5174" s="51"/>
      <c r="BR5174" s="51"/>
      <c r="BS5174" s="51"/>
      <c r="BT5174" s="51"/>
      <c r="BU5174" s="51"/>
      <c r="BV5174" s="51"/>
      <c r="BW5174" s="51"/>
      <c r="BX5174" s="51"/>
      <c r="BY5174" s="51"/>
    </row>
    <row r="5175" spans="1:77" x14ac:dyDescent="0.25">
      <c r="A5175" s="49" t="s">
        <v>960</v>
      </c>
      <c r="B5175" s="50">
        <v>42381</v>
      </c>
      <c r="C5175" s="51" t="s">
        <v>956</v>
      </c>
      <c r="D5175" s="51"/>
      <c r="E5175" s="51">
        <v>504.60984374999992</v>
      </c>
      <c r="F5175" s="51">
        <v>0.21049062499999999</v>
      </c>
      <c r="G5175" s="51">
        <v>0.25858750000000003</v>
      </c>
      <c r="H5175" s="51">
        <v>0.28053125000000001</v>
      </c>
      <c r="I5175" s="51">
        <v>0.27160624999999999</v>
      </c>
      <c r="J5175" s="51">
        <v>0.26926875</v>
      </c>
      <c r="K5175" s="51">
        <v>0.32778125000000002</v>
      </c>
      <c r="L5175" s="51">
        <v>0.29830625</v>
      </c>
      <c r="M5175" s="51"/>
      <c r="N5175" s="51"/>
      <c r="O5175" s="51"/>
      <c r="P5175" s="51"/>
      <c r="Q5175" s="51"/>
      <c r="R5175" s="51"/>
      <c r="S5175" s="51"/>
      <c r="T5175" s="51"/>
      <c r="U5175" s="51"/>
      <c r="V5175" s="51"/>
      <c r="W5175" s="51"/>
      <c r="X5175" s="51"/>
      <c r="Y5175" s="51"/>
      <c r="Z5175" s="51"/>
      <c r="AA5175" s="51"/>
      <c r="AB5175" s="51"/>
      <c r="AC5175" s="51"/>
      <c r="AD5175" s="51"/>
      <c r="AE5175" s="51"/>
      <c r="AF5175" s="51"/>
      <c r="AG5175" s="51"/>
      <c r="AH5175" s="51"/>
      <c r="AI5175" s="51"/>
      <c r="AJ5175" s="51"/>
      <c r="AK5175" s="51"/>
      <c r="AL5175" s="51"/>
      <c r="AM5175" s="51"/>
      <c r="AN5175" s="51"/>
      <c r="AO5175" s="51"/>
      <c r="AP5175" s="51"/>
      <c r="AQ5175" s="51"/>
      <c r="AR5175" s="51"/>
      <c r="AS5175" s="51"/>
      <c r="AT5175" s="51"/>
      <c r="AU5175" s="51"/>
      <c r="AV5175" s="51"/>
      <c r="AW5175" s="51"/>
      <c r="AX5175" s="51"/>
      <c r="AY5175" s="51"/>
      <c r="AZ5175" s="51"/>
      <c r="BA5175" s="51"/>
      <c r="BB5175" s="51"/>
      <c r="BC5175" s="51"/>
      <c r="BD5175" s="51"/>
      <c r="BE5175" s="51"/>
      <c r="BF5175" s="51"/>
      <c r="BG5175" s="51"/>
      <c r="BH5175" s="51"/>
      <c r="BI5175" s="51"/>
      <c r="BJ5175" s="51"/>
      <c r="BK5175" s="51"/>
      <c r="BL5175" s="51"/>
      <c r="BM5175" s="51"/>
      <c r="BN5175" s="51"/>
      <c r="BO5175" s="51"/>
      <c r="BP5175" s="51"/>
      <c r="BQ5175" s="51"/>
      <c r="BR5175" s="51"/>
      <c r="BS5175" s="51"/>
      <c r="BT5175" s="51"/>
      <c r="BU5175" s="51"/>
      <c r="BV5175" s="51"/>
      <c r="BW5175" s="51"/>
      <c r="BX5175" s="51"/>
      <c r="BY5175" s="51"/>
    </row>
    <row r="5176" spans="1:77" x14ac:dyDescent="0.25">
      <c r="A5176" s="49" t="s">
        <v>960</v>
      </c>
      <c r="B5176" s="50">
        <v>42382</v>
      </c>
      <c r="C5176" s="51" t="s">
        <v>956</v>
      </c>
      <c r="D5176" s="51"/>
      <c r="E5176" s="51">
        <v>502.02375000000006</v>
      </c>
      <c r="F5176" s="51">
        <v>0.19996875</v>
      </c>
      <c r="G5176" s="51">
        <v>0.25338125</v>
      </c>
      <c r="H5176" s="51">
        <v>0.28018750000000003</v>
      </c>
      <c r="I5176" s="51">
        <v>0.27158125</v>
      </c>
      <c r="J5176" s="51">
        <v>0.26909375000000002</v>
      </c>
      <c r="K5176" s="51">
        <v>0.32763125000000004</v>
      </c>
      <c r="L5176" s="51">
        <v>0.29824375000000003</v>
      </c>
      <c r="M5176" s="51"/>
      <c r="N5176" s="51"/>
      <c r="O5176" s="51"/>
      <c r="P5176" s="51"/>
      <c r="Q5176" s="51"/>
      <c r="R5176" s="51"/>
      <c r="S5176" s="51"/>
      <c r="T5176" s="51"/>
      <c r="U5176" s="51"/>
      <c r="V5176" s="51"/>
      <c r="W5176" s="51"/>
      <c r="X5176" s="51"/>
      <c r="Y5176" s="51"/>
      <c r="Z5176" s="51"/>
      <c r="AA5176" s="51"/>
      <c r="AB5176" s="51">
        <v>8.4</v>
      </c>
      <c r="AC5176" s="51"/>
      <c r="AD5176" s="51"/>
      <c r="AE5176" s="51"/>
      <c r="AF5176" s="51"/>
      <c r="AG5176" s="51"/>
      <c r="AH5176" s="51">
        <v>5.65</v>
      </c>
      <c r="AI5176" s="51">
        <v>8.4</v>
      </c>
      <c r="AJ5176" s="51"/>
      <c r="AK5176" s="51"/>
      <c r="AL5176" s="51"/>
      <c r="AM5176" s="51"/>
      <c r="AN5176" s="51"/>
      <c r="AO5176" s="51"/>
      <c r="AP5176" s="51"/>
      <c r="AQ5176" s="51"/>
      <c r="AR5176" s="51"/>
      <c r="AS5176" s="51"/>
      <c r="AT5176" s="51"/>
      <c r="AU5176" s="51"/>
      <c r="AV5176" s="51"/>
      <c r="AW5176" s="51"/>
      <c r="AX5176" s="51"/>
      <c r="AY5176" s="51"/>
      <c r="AZ5176" s="51"/>
      <c r="BA5176" s="51"/>
      <c r="BB5176" s="51"/>
      <c r="BC5176" s="51"/>
      <c r="BD5176" s="51"/>
      <c r="BE5176" s="51"/>
      <c r="BF5176" s="51"/>
      <c r="BG5176" s="51"/>
      <c r="BH5176" s="51"/>
      <c r="BI5176" s="51"/>
      <c r="BJ5176" s="51"/>
      <c r="BK5176" s="51"/>
      <c r="BL5176" s="51"/>
      <c r="BM5176" s="51"/>
      <c r="BN5176" s="51"/>
      <c r="BO5176" s="51"/>
      <c r="BP5176" s="51"/>
      <c r="BQ5176" s="51"/>
      <c r="BR5176" s="51"/>
      <c r="BS5176" s="51"/>
      <c r="BT5176" s="51"/>
      <c r="BU5176" s="51"/>
      <c r="BV5176" s="51"/>
      <c r="BW5176" s="51"/>
      <c r="BX5176" s="51"/>
      <c r="BY5176" s="51"/>
    </row>
    <row r="5177" spans="1:77" x14ac:dyDescent="0.25">
      <c r="A5177" s="49" t="s">
        <v>960</v>
      </c>
      <c r="B5177" s="50">
        <v>42383</v>
      </c>
      <c r="C5177" s="51" t="s">
        <v>956</v>
      </c>
      <c r="D5177" s="51"/>
      <c r="E5177" s="51">
        <v>524.765625</v>
      </c>
      <c r="F5177" s="51">
        <v>0.27903125000000001</v>
      </c>
      <c r="G5177" s="51">
        <v>0.29293124999999998</v>
      </c>
      <c r="H5177" s="51">
        <v>0.2900875</v>
      </c>
      <c r="I5177" s="51">
        <v>0.27815624999999999</v>
      </c>
      <c r="J5177" s="51">
        <v>0.2693625</v>
      </c>
      <c r="K5177" s="51">
        <v>0.32756875000000002</v>
      </c>
      <c r="L5177" s="51">
        <v>0.29806250000000001</v>
      </c>
      <c r="M5177" s="51"/>
      <c r="N5177" s="51"/>
      <c r="O5177" s="51"/>
      <c r="P5177" s="51"/>
      <c r="Q5177" s="51"/>
      <c r="R5177" s="51"/>
      <c r="S5177" s="51"/>
      <c r="T5177" s="51"/>
      <c r="U5177" s="51"/>
      <c r="V5177" s="51"/>
      <c r="W5177" s="51"/>
      <c r="X5177" s="51"/>
      <c r="Y5177" s="51"/>
      <c r="Z5177" s="51"/>
      <c r="AA5177" s="51"/>
      <c r="AB5177" s="51"/>
      <c r="AC5177" s="51">
        <v>0.60980859351895544</v>
      </c>
      <c r="AD5177" s="51">
        <v>0.28843158059341967</v>
      </c>
      <c r="AE5177" s="51"/>
      <c r="AF5177" s="51"/>
      <c r="AG5177" s="51"/>
      <c r="AH5177" s="51"/>
      <c r="AI5177" s="51"/>
      <c r="AJ5177" s="51"/>
      <c r="AK5177" s="51"/>
      <c r="AL5177" s="51"/>
      <c r="AM5177" s="51"/>
      <c r="AN5177" s="51"/>
      <c r="AO5177" s="51"/>
      <c r="AP5177" s="51"/>
      <c r="AQ5177" s="51"/>
      <c r="AR5177" s="51"/>
      <c r="AS5177" s="51"/>
      <c r="AT5177" s="51"/>
      <c r="AU5177" s="51"/>
      <c r="AV5177" s="51"/>
      <c r="AW5177" s="51"/>
      <c r="AX5177" s="51"/>
      <c r="AY5177" s="51"/>
      <c r="AZ5177" s="51"/>
      <c r="BA5177" s="51"/>
      <c r="BB5177" s="51"/>
      <c r="BC5177" s="51"/>
      <c r="BD5177" s="51"/>
      <c r="BE5177" s="51"/>
      <c r="BF5177" s="51"/>
      <c r="BG5177" s="51"/>
      <c r="BH5177" s="51"/>
      <c r="BI5177" s="51"/>
      <c r="BJ5177" s="51"/>
      <c r="BK5177" s="51"/>
      <c r="BL5177" s="51"/>
      <c r="BM5177" s="51"/>
      <c r="BN5177" s="51"/>
      <c r="BO5177" s="51"/>
      <c r="BP5177" s="51"/>
      <c r="BQ5177" s="51"/>
      <c r="BR5177" s="51"/>
      <c r="BS5177" s="51"/>
      <c r="BT5177" s="51"/>
      <c r="BU5177" s="51"/>
      <c r="BV5177" s="51"/>
      <c r="BW5177" s="51"/>
      <c r="BX5177" s="51"/>
      <c r="BY5177" s="51"/>
    </row>
    <row r="5178" spans="1:77" x14ac:dyDescent="0.25">
      <c r="A5178" s="49" t="s">
        <v>960</v>
      </c>
      <c r="B5178" s="50">
        <v>42384</v>
      </c>
      <c r="C5178" s="51" t="s">
        <v>956</v>
      </c>
      <c r="D5178" s="51"/>
      <c r="E5178" s="51">
        <v>523.28531250000003</v>
      </c>
      <c r="F5178" s="51">
        <v>0.2684375</v>
      </c>
      <c r="G5178" s="51">
        <v>0.29136875000000001</v>
      </c>
      <c r="H5178" s="51">
        <v>0.29145625000000003</v>
      </c>
      <c r="I5178" s="51">
        <v>0.27855624999999995</v>
      </c>
      <c r="J5178" s="51">
        <v>0.26902499999999996</v>
      </c>
      <c r="K5178" s="51">
        <v>0.32740625000000001</v>
      </c>
      <c r="L5178" s="51">
        <v>0.29793749999999997</v>
      </c>
      <c r="M5178" s="51"/>
      <c r="N5178" s="51"/>
      <c r="O5178" s="51"/>
      <c r="P5178" s="51"/>
      <c r="Q5178" s="51"/>
      <c r="R5178" s="51"/>
      <c r="S5178" s="51"/>
      <c r="T5178" s="51"/>
      <c r="U5178" s="51"/>
      <c r="V5178" s="51"/>
      <c r="W5178" s="51"/>
      <c r="X5178" s="51"/>
      <c r="Y5178" s="51"/>
      <c r="Z5178" s="51"/>
      <c r="AA5178" s="51"/>
      <c r="AB5178" s="51"/>
      <c r="AC5178" s="51"/>
      <c r="AD5178" s="51"/>
      <c r="AE5178" s="51"/>
      <c r="AF5178" s="51"/>
      <c r="AG5178" s="51"/>
      <c r="AH5178" s="51"/>
      <c r="AI5178" s="51"/>
      <c r="AJ5178" s="51"/>
      <c r="AK5178" s="51"/>
      <c r="AL5178" s="51"/>
      <c r="AM5178" s="51"/>
      <c r="AN5178" s="51"/>
      <c r="AO5178" s="51"/>
      <c r="AP5178" s="51"/>
      <c r="AQ5178" s="51"/>
      <c r="AR5178" s="51"/>
      <c r="AS5178" s="51"/>
      <c r="AT5178" s="51"/>
      <c r="AU5178" s="51"/>
      <c r="AV5178" s="51"/>
      <c r="AW5178" s="51"/>
      <c r="AX5178" s="51"/>
      <c r="AY5178" s="51"/>
      <c r="AZ5178" s="51"/>
      <c r="BA5178" s="51"/>
      <c r="BB5178" s="51"/>
      <c r="BC5178" s="51"/>
      <c r="BD5178" s="51"/>
      <c r="BE5178" s="51"/>
      <c r="BF5178" s="51"/>
      <c r="BG5178" s="51"/>
      <c r="BH5178" s="51"/>
      <c r="BI5178" s="51"/>
      <c r="BJ5178" s="51"/>
      <c r="BK5178" s="51"/>
      <c r="BL5178" s="51"/>
      <c r="BM5178" s="51"/>
      <c r="BN5178" s="51"/>
      <c r="BO5178" s="51"/>
      <c r="BP5178" s="51"/>
      <c r="BQ5178" s="51"/>
      <c r="BR5178" s="51"/>
      <c r="BS5178" s="51"/>
      <c r="BT5178" s="51"/>
      <c r="BU5178" s="51"/>
      <c r="BV5178" s="51"/>
      <c r="BW5178" s="51"/>
      <c r="BX5178" s="51"/>
      <c r="BY5178" s="51"/>
    </row>
    <row r="5179" spans="1:77" x14ac:dyDescent="0.25">
      <c r="A5179" s="49" t="s">
        <v>960</v>
      </c>
      <c r="B5179" s="50">
        <v>42385</v>
      </c>
      <c r="C5179" s="51" t="s">
        <v>956</v>
      </c>
      <c r="D5179" s="51"/>
      <c r="E5179" s="51">
        <v>522.83578125000008</v>
      </c>
      <c r="F5179" s="51">
        <v>0.26295312500000001</v>
      </c>
      <c r="G5179" s="51">
        <v>0.29044375</v>
      </c>
      <c r="H5179" s="51">
        <v>0.29286875000000001</v>
      </c>
      <c r="I5179" s="51">
        <v>0.27909375000000003</v>
      </c>
      <c r="J5179" s="51">
        <v>0.26909375000000002</v>
      </c>
      <c r="K5179" s="51">
        <v>0.32731250000000001</v>
      </c>
      <c r="L5179" s="51">
        <v>0.29771875000000003</v>
      </c>
      <c r="M5179" s="51"/>
      <c r="N5179" s="51"/>
      <c r="O5179" s="51"/>
      <c r="P5179" s="51"/>
      <c r="Q5179" s="51"/>
      <c r="R5179" s="51"/>
      <c r="S5179" s="51"/>
      <c r="T5179" s="51"/>
      <c r="U5179" s="51"/>
      <c r="V5179" s="51"/>
      <c r="W5179" s="51"/>
      <c r="X5179" s="51"/>
      <c r="Y5179" s="51"/>
      <c r="Z5179" s="51"/>
      <c r="AA5179" s="51"/>
      <c r="AB5179" s="51"/>
      <c r="AC5179" s="51"/>
      <c r="AD5179" s="51"/>
      <c r="AE5179" s="51"/>
      <c r="AF5179" s="51"/>
      <c r="AG5179" s="51"/>
      <c r="AH5179" s="51"/>
      <c r="AI5179" s="51"/>
      <c r="AJ5179" s="51"/>
      <c r="AK5179" s="51"/>
      <c r="AL5179" s="51"/>
      <c r="AM5179" s="51"/>
      <c r="AN5179" s="51"/>
      <c r="AO5179" s="51"/>
      <c r="AP5179" s="51"/>
      <c r="AQ5179" s="51"/>
      <c r="AR5179" s="51"/>
      <c r="AS5179" s="51"/>
      <c r="AT5179" s="51"/>
      <c r="AU5179" s="51"/>
      <c r="AV5179" s="51"/>
      <c r="AW5179" s="51"/>
      <c r="AX5179" s="51"/>
      <c r="AY5179" s="51"/>
      <c r="AZ5179" s="51"/>
      <c r="BA5179" s="51"/>
      <c r="BB5179" s="51"/>
      <c r="BC5179" s="51"/>
      <c r="BD5179" s="51"/>
      <c r="BE5179" s="51"/>
      <c r="BF5179" s="51"/>
      <c r="BG5179" s="51"/>
      <c r="BH5179" s="51"/>
      <c r="BI5179" s="51"/>
      <c r="BJ5179" s="51"/>
      <c r="BK5179" s="51"/>
      <c r="BL5179" s="51"/>
      <c r="BM5179" s="51"/>
      <c r="BN5179" s="51"/>
      <c r="BO5179" s="51"/>
      <c r="BP5179" s="51"/>
      <c r="BQ5179" s="51"/>
      <c r="BR5179" s="51"/>
      <c r="BS5179" s="51"/>
      <c r="BT5179" s="51"/>
      <c r="BU5179" s="51"/>
      <c r="BV5179" s="51"/>
      <c r="BW5179" s="51"/>
      <c r="BX5179" s="51"/>
      <c r="BY5179" s="51"/>
    </row>
    <row r="5180" spans="1:77" x14ac:dyDescent="0.25">
      <c r="A5180" s="49" t="s">
        <v>960</v>
      </c>
      <c r="B5180" s="50">
        <v>42386</v>
      </c>
      <c r="C5180" s="51" t="s">
        <v>956</v>
      </c>
      <c r="D5180" s="51"/>
      <c r="E5180" s="51">
        <v>522.57140625</v>
      </c>
      <c r="F5180" s="51">
        <v>0.259621875</v>
      </c>
      <c r="G5180" s="51">
        <v>0.28943750000000001</v>
      </c>
      <c r="H5180" s="51">
        <v>0.29386250000000003</v>
      </c>
      <c r="I5180" s="51">
        <v>0.27958749999999999</v>
      </c>
      <c r="J5180" s="51">
        <v>0.26908749999999998</v>
      </c>
      <c r="K5180" s="51">
        <v>0.32734375000000004</v>
      </c>
      <c r="L5180" s="51">
        <v>0.29749375</v>
      </c>
      <c r="M5180" s="51"/>
      <c r="N5180" s="51"/>
      <c r="O5180" s="51"/>
      <c r="P5180" s="51"/>
      <c r="Q5180" s="51"/>
      <c r="R5180" s="51"/>
      <c r="S5180" s="51"/>
      <c r="T5180" s="51"/>
      <c r="U5180" s="51"/>
      <c r="V5180" s="51"/>
      <c r="W5180" s="51"/>
      <c r="X5180" s="51"/>
      <c r="Y5180" s="51"/>
      <c r="Z5180" s="51"/>
      <c r="AA5180" s="51"/>
      <c r="AB5180" s="51"/>
      <c r="AC5180" s="51"/>
      <c r="AD5180" s="51"/>
      <c r="AE5180" s="51"/>
      <c r="AF5180" s="51"/>
      <c r="AG5180" s="51"/>
      <c r="AH5180" s="51"/>
      <c r="AI5180" s="51"/>
      <c r="AJ5180" s="51"/>
      <c r="AK5180" s="51"/>
      <c r="AL5180" s="51"/>
      <c r="AM5180" s="51"/>
      <c r="AN5180" s="51"/>
      <c r="AO5180" s="51"/>
      <c r="AP5180" s="51"/>
      <c r="AQ5180" s="51"/>
      <c r="AR5180" s="51"/>
      <c r="AS5180" s="51"/>
      <c r="AT5180" s="51"/>
      <c r="AU5180" s="51"/>
      <c r="AV5180" s="51"/>
      <c r="AW5180" s="51"/>
      <c r="AX5180" s="51"/>
      <c r="AY5180" s="51"/>
      <c r="AZ5180" s="51"/>
      <c r="BA5180" s="51"/>
      <c r="BB5180" s="51"/>
      <c r="BC5180" s="51"/>
      <c r="BD5180" s="51"/>
      <c r="BE5180" s="51"/>
      <c r="BF5180" s="51"/>
      <c r="BG5180" s="51"/>
      <c r="BH5180" s="51"/>
      <c r="BI5180" s="51"/>
      <c r="BJ5180" s="51"/>
      <c r="BK5180" s="51"/>
      <c r="BL5180" s="51"/>
      <c r="BM5180" s="51"/>
      <c r="BN5180" s="51"/>
      <c r="BO5180" s="51"/>
      <c r="BP5180" s="51"/>
      <c r="BQ5180" s="51"/>
      <c r="BR5180" s="51"/>
      <c r="BS5180" s="51"/>
      <c r="BT5180" s="51"/>
      <c r="BU5180" s="51"/>
      <c r="BV5180" s="51"/>
      <c r="BW5180" s="51"/>
      <c r="BX5180" s="51"/>
      <c r="BY5180" s="51"/>
    </row>
    <row r="5181" spans="1:77" x14ac:dyDescent="0.25">
      <c r="A5181" s="49" t="s">
        <v>960</v>
      </c>
      <c r="B5181" s="50">
        <v>42387</v>
      </c>
      <c r="C5181" s="51" t="s">
        <v>956</v>
      </c>
      <c r="D5181" s="51"/>
      <c r="E5181" s="51">
        <v>522.20109374999993</v>
      </c>
      <c r="F5181" s="51">
        <v>0.25677812499999997</v>
      </c>
      <c r="G5181" s="51">
        <v>0.28852500000000003</v>
      </c>
      <c r="H5181" s="51">
        <v>0.29463125000000001</v>
      </c>
      <c r="I5181" s="51">
        <v>0.27985625000000003</v>
      </c>
      <c r="J5181" s="51">
        <v>0.26911875000000002</v>
      </c>
      <c r="K5181" s="51">
        <v>0.32711875000000001</v>
      </c>
      <c r="L5181" s="51">
        <v>0.29729374999999997</v>
      </c>
      <c r="M5181" s="51"/>
      <c r="N5181" s="51"/>
      <c r="O5181" s="51"/>
      <c r="P5181" s="51"/>
      <c r="Q5181" s="51"/>
      <c r="R5181" s="51"/>
      <c r="S5181" s="51"/>
      <c r="T5181" s="51"/>
      <c r="U5181" s="51"/>
      <c r="V5181" s="51"/>
      <c r="W5181" s="51"/>
      <c r="X5181" s="51"/>
      <c r="Y5181" s="51"/>
      <c r="Z5181" s="51"/>
      <c r="AA5181" s="51"/>
      <c r="AB5181" s="51"/>
      <c r="AC5181" s="51"/>
      <c r="AD5181" s="51"/>
      <c r="AE5181" s="51"/>
      <c r="AF5181" s="51"/>
      <c r="AG5181" s="51"/>
      <c r="AH5181" s="51"/>
      <c r="AI5181" s="51"/>
      <c r="AJ5181" s="51"/>
      <c r="AK5181" s="51"/>
      <c r="AL5181" s="51"/>
      <c r="AM5181" s="51"/>
      <c r="AN5181" s="51"/>
      <c r="AO5181" s="51"/>
      <c r="AP5181" s="51"/>
      <c r="AQ5181" s="51"/>
      <c r="AR5181" s="51"/>
      <c r="AS5181" s="51"/>
      <c r="AT5181" s="51"/>
      <c r="AU5181" s="51"/>
      <c r="AV5181" s="51"/>
      <c r="AW5181" s="51"/>
      <c r="AX5181" s="51"/>
      <c r="AY5181" s="51"/>
      <c r="AZ5181" s="51"/>
      <c r="BA5181" s="51"/>
      <c r="BB5181" s="51"/>
      <c r="BC5181" s="51"/>
      <c r="BD5181" s="51"/>
      <c r="BE5181" s="51"/>
      <c r="BF5181" s="51"/>
      <c r="BG5181" s="51"/>
      <c r="BH5181" s="51"/>
      <c r="BI5181" s="51"/>
      <c r="BJ5181" s="51"/>
      <c r="BK5181" s="51"/>
      <c r="BL5181" s="51"/>
      <c r="BM5181" s="51"/>
      <c r="BN5181" s="51"/>
      <c r="BO5181" s="51"/>
      <c r="BP5181" s="51"/>
      <c r="BQ5181" s="51"/>
      <c r="BR5181" s="51"/>
      <c r="BS5181" s="51"/>
      <c r="BT5181" s="51"/>
      <c r="BU5181" s="51"/>
      <c r="BV5181" s="51"/>
      <c r="BW5181" s="51"/>
      <c r="BX5181" s="51"/>
      <c r="BY5181" s="51"/>
    </row>
    <row r="5182" spans="1:77" x14ac:dyDescent="0.25">
      <c r="A5182" s="49" t="s">
        <v>960</v>
      </c>
      <c r="B5182" s="50">
        <v>42388</v>
      </c>
      <c r="C5182" s="51" t="s">
        <v>956</v>
      </c>
      <c r="D5182" s="51"/>
      <c r="E5182" s="51">
        <v>521.30999999999995</v>
      </c>
      <c r="F5182" s="51">
        <v>0.25203750000000003</v>
      </c>
      <c r="G5182" s="51">
        <v>0.28671249999999998</v>
      </c>
      <c r="H5182" s="51">
        <v>0.29504374999999999</v>
      </c>
      <c r="I5182" s="51">
        <v>0.28002499999999997</v>
      </c>
      <c r="J5182" s="51">
        <v>0.26913750000000003</v>
      </c>
      <c r="K5182" s="51">
        <v>0.32698125</v>
      </c>
      <c r="L5182" s="51">
        <v>0.2971375</v>
      </c>
      <c r="M5182" s="51"/>
      <c r="N5182" s="51"/>
      <c r="O5182" s="51"/>
      <c r="P5182" s="51"/>
      <c r="Q5182" s="51"/>
      <c r="R5182" s="51"/>
      <c r="S5182" s="51"/>
      <c r="T5182" s="51"/>
      <c r="U5182" s="51"/>
      <c r="V5182" s="51"/>
      <c r="W5182" s="51"/>
      <c r="X5182" s="51"/>
      <c r="Y5182" s="51"/>
      <c r="Z5182" s="51"/>
      <c r="AA5182" s="51"/>
      <c r="AB5182" s="51">
        <v>8.4</v>
      </c>
      <c r="AC5182" s="51">
        <v>0.62278228931975965</v>
      </c>
      <c r="AD5182" s="51">
        <v>0.20188637918800822</v>
      </c>
      <c r="AE5182" s="51"/>
      <c r="AF5182" s="51"/>
      <c r="AG5182" s="51"/>
      <c r="AH5182" s="51">
        <v>6.4</v>
      </c>
      <c r="AI5182" s="51">
        <v>8.4</v>
      </c>
      <c r="AJ5182" s="51"/>
      <c r="AK5182" s="51"/>
      <c r="AL5182" s="51"/>
      <c r="AM5182" s="51"/>
      <c r="AN5182" s="51"/>
      <c r="AO5182" s="51"/>
      <c r="AP5182" s="51"/>
      <c r="AQ5182" s="51"/>
      <c r="AR5182" s="51"/>
      <c r="AS5182" s="51"/>
      <c r="AT5182" s="51"/>
      <c r="AU5182" s="51"/>
      <c r="AV5182" s="51"/>
      <c r="AW5182" s="51"/>
      <c r="AX5182" s="51"/>
      <c r="AY5182" s="51"/>
      <c r="AZ5182" s="51"/>
      <c r="BA5182" s="51"/>
      <c r="BB5182" s="51"/>
      <c r="BC5182" s="51"/>
      <c r="BD5182" s="51"/>
      <c r="BE5182" s="51"/>
      <c r="BF5182" s="51"/>
      <c r="BG5182" s="51"/>
      <c r="BH5182" s="51"/>
      <c r="BI5182" s="51"/>
      <c r="BJ5182" s="51"/>
      <c r="BK5182" s="51"/>
      <c r="BL5182" s="51"/>
      <c r="BM5182" s="51"/>
      <c r="BN5182" s="51"/>
      <c r="BO5182" s="51"/>
      <c r="BP5182" s="51"/>
      <c r="BQ5182" s="51"/>
      <c r="BR5182" s="51"/>
      <c r="BS5182" s="51"/>
      <c r="BT5182" s="51"/>
      <c r="BU5182" s="51"/>
      <c r="BV5182" s="51"/>
      <c r="BW5182" s="51"/>
      <c r="BX5182" s="51"/>
      <c r="BY5182" s="51"/>
    </row>
    <row r="5183" spans="1:77" x14ac:dyDescent="0.25">
      <c r="A5183" s="49" t="s">
        <v>960</v>
      </c>
      <c r="B5183" s="50">
        <v>42389</v>
      </c>
      <c r="C5183" s="51" t="s">
        <v>956</v>
      </c>
      <c r="D5183" s="51"/>
      <c r="E5183" s="51">
        <v>518.56640625</v>
      </c>
      <c r="F5183" s="51">
        <v>0.24174062499999999</v>
      </c>
      <c r="G5183" s="51">
        <v>0.28233125000000003</v>
      </c>
      <c r="H5183" s="51">
        <v>0.29433750000000003</v>
      </c>
      <c r="I5183" s="51">
        <v>0.27942500000000003</v>
      </c>
      <c r="J5183" s="51">
        <v>0.26899374999999998</v>
      </c>
      <c r="K5183" s="51">
        <v>0.32683125000000002</v>
      </c>
      <c r="L5183" s="51">
        <v>0.29693124999999998</v>
      </c>
      <c r="M5183" s="51"/>
      <c r="N5183" s="51"/>
      <c r="O5183" s="51"/>
      <c r="P5183" s="51"/>
      <c r="Q5183" s="51"/>
      <c r="R5183" s="51"/>
      <c r="S5183" s="51"/>
      <c r="T5183" s="51"/>
      <c r="U5183" s="51"/>
      <c r="V5183" s="51"/>
      <c r="W5183" s="51"/>
      <c r="X5183" s="51"/>
      <c r="Y5183" s="51"/>
      <c r="Z5183" s="51"/>
      <c r="AA5183" s="51"/>
      <c r="AB5183" s="51"/>
      <c r="AC5183" s="51"/>
      <c r="AD5183" s="51"/>
      <c r="AE5183" s="51"/>
      <c r="AF5183" s="51"/>
      <c r="AG5183" s="51"/>
      <c r="AH5183" s="51"/>
      <c r="AI5183" s="51"/>
      <c r="AJ5183" s="51"/>
      <c r="AK5183" s="51"/>
      <c r="AL5183" s="51"/>
      <c r="AM5183" s="51"/>
      <c r="AN5183" s="51"/>
      <c r="AO5183" s="51"/>
      <c r="AP5183" s="51"/>
      <c r="AQ5183" s="51"/>
      <c r="AR5183" s="51"/>
      <c r="AS5183" s="51"/>
      <c r="AT5183" s="51"/>
      <c r="AU5183" s="51"/>
      <c r="AV5183" s="51"/>
      <c r="AW5183" s="51"/>
      <c r="AX5183" s="51"/>
      <c r="AY5183" s="51"/>
      <c r="AZ5183" s="51"/>
      <c r="BA5183" s="51"/>
      <c r="BB5183" s="51"/>
      <c r="BC5183" s="51"/>
      <c r="BD5183" s="51"/>
      <c r="BE5183" s="51"/>
      <c r="BF5183" s="51"/>
      <c r="BG5183" s="51"/>
      <c r="BH5183" s="51"/>
      <c r="BI5183" s="51"/>
      <c r="BJ5183" s="51"/>
      <c r="BK5183" s="51"/>
      <c r="BL5183" s="51"/>
      <c r="BM5183" s="51"/>
      <c r="BN5183" s="51"/>
      <c r="BO5183" s="51"/>
      <c r="BP5183" s="51"/>
      <c r="BQ5183" s="51"/>
      <c r="BR5183" s="51"/>
      <c r="BS5183" s="51"/>
      <c r="BT5183" s="51"/>
      <c r="BU5183" s="51"/>
      <c r="BV5183" s="51"/>
      <c r="BW5183" s="51"/>
      <c r="BX5183" s="51"/>
      <c r="BY5183" s="51"/>
    </row>
    <row r="5184" spans="1:77" x14ac:dyDescent="0.25">
      <c r="A5184" s="49" t="s">
        <v>960</v>
      </c>
      <c r="B5184" s="50">
        <v>42390</v>
      </c>
      <c r="C5184" s="51" t="s">
        <v>956</v>
      </c>
      <c r="D5184" s="51"/>
      <c r="E5184" s="51">
        <v>515.00765625000008</v>
      </c>
      <c r="F5184" s="51">
        <v>0.22895312500000001</v>
      </c>
      <c r="G5184" s="51">
        <v>0.27589375000000005</v>
      </c>
      <c r="H5184" s="51">
        <v>0.29299375</v>
      </c>
      <c r="I5184" s="51">
        <v>0.27884375</v>
      </c>
      <c r="J5184" s="51">
        <v>0.26894375000000004</v>
      </c>
      <c r="K5184" s="51">
        <v>0.32679374999999999</v>
      </c>
      <c r="L5184" s="51">
        <v>0.29669374999999998</v>
      </c>
      <c r="M5184" s="51"/>
      <c r="N5184" s="51"/>
      <c r="O5184" s="51"/>
      <c r="P5184" s="51"/>
      <c r="Q5184" s="51"/>
      <c r="R5184" s="51"/>
      <c r="S5184" s="51"/>
      <c r="T5184" s="51"/>
      <c r="U5184" s="51"/>
      <c r="V5184" s="51"/>
      <c r="W5184" s="51"/>
      <c r="X5184" s="51"/>
      <c r="Y5184" s="51"/>
      <c r="Z5184" s="51"/>
      <c r="AA5184" s="51"/>
      <c r="AB5184" s="51"/>
      <c r="AC5184" s="51"/>
      <c r="AD5184" s="51"/>
      <c r="AE5184" s="51"/>
      <c r="AF5184" s="51"/>
      <c r="AG5184" s="51"/>
      <c r="AH5184" s="51"/>
      <c r="AI5184" s="51"/>
      <c r="AJ5184" s="51"/>
      <c r="AK5184" s="51"/>
      <c r="AL5184" s="51"/>
      <c r="AM5184" s="51"/>
      <c r="AN5184" s="51"/>
      <c r="AO5184" s="51"/>
      <c r="AP5184" s="51"/>
      <c r="AQ5184" s="51"/>
      <c r="AR5184" s="51"/>
      <c r="AS5184" s="51"/>
      <c r="AT5184" s="51"/>
      <c r="AU5184" s="51"/>
      <c r="AV5184" s="51"/>
      <c r="AW5184" s="51"/>
      <c r="AX5184" s="51"/>
      <c r="AY5184" s="51"/>
      <c r="AZ5184" s="51"/>
      <c r="BA5184" s="51"/>
      <c r="BB5184" s="51"/>
      <c r="BC5184" s="51"/>
      <c r="BD5184" s="51"/>
      <c r="BE5184" s="51"/>
      <c r="BF5184" s="51"/>
      <c r="BG5184" s="51"/>
      <c r="BH5184" s="51"/>
      <c r="BI5184" s="51"/>
      <c r="BJ5184" s="51"/>
      <c r="BK5184" s="51"/>
      <c r="BL5184" s="51"/>
      <c r="BM5184" s="51"/>
      <c r="BN5184" s="51"/>
      <c r="BO5184" s="51"/>
      <c r="BP5184" s="51"/>
      <c r="BQ5184" s="51"/>
      <c r="BR5184" s="51"/>
      <c r="BS5184" s="51"/>
      <c r="BT5184" s="51"/>
      <c r="BU5184" s="51"/>
      <c r="BV5184" s="51"/>
      <c r="BW5184" s="51"/>
      <c r="BX5184" s="51"/>
      <c r="BY5184" s="51"/>
    </row>
    <row r="5185" spans="1:77" x14ac:dyDescent="0.25">
      <c r="A5185" s="49" t="s">
        <v>960</v>
      </c>
      <c r="B5185" s="50">
        <v>42391</v>
      </c>
      <c r="C5185" s="51" t="s">
        <v>956</v>
      </c>
      <c r="D5185" s="51"/>
      <c r="E5185" s="51">
        <v>511.06312499999996</v>
      </c>
      <c r="F5185" s="51">
        <v>0.2161875</v>
      </c>
      <c r="G5185" s="51">
        <v>0.26865</v>
      </c>
      <c r="H5185" s="51">
        <v>0.29116249999999999</v>
      </c>
      <c r="I5185" s="51">
        <v>0.27800000000000002</v>
      </c>
      <c r="J5185" s="51">
        <v>0.26882499999999998</v>
      </c>
      <c r="K5185" s="51">
        <v>0.32659375000000002</v>
      </c>
      <c r="L5185" s="51">
        <v>0.29654374999999999</v>
      </c>
      <c r="M5185" s="51"/>
      <c r="N5185" s="51"/>
      <c r="O5185" s="51"/>
      <c r="P5185" s="51"/>
      <c r="Q5185" s="51"/>
      <c r="R5185" s="51"/>
      <c r="S5185" s="51"/>
      <c r="T5185" s="51"/>
      <c r="U5185" s="51"/>
      <c r="V5185" s="51"/>
      <c r="W5185" s="51"/>
      <c r="X5185" s="51"/>
      <c r="Y5185" s="51"/>
      <c r="Z5185" s="51"/>
      <c r="AA5185" s="51"/>
      <c r="AB5185" s="51"/>
      <c r="AC5185" s="51">
        <v>0.53418288528322777</v>
      </c>
      <c r="AD5185" s="51">
        <v>0.12444095611874748</v>
      </c>
      <c r="AE5185" s="51"/>
      <c r="AF5185" s="51"/>
      <c r="AG5185" s="51"/>
      <c r="AH5185" s="51"/>
      <c r="AI5185" s="51"/>
      <c r="AJ5185" s="51"/>
      <c r="AK5185" s="51"/>
      <c r="AL5185" s="51"/>
      <c r="AM5185" s="51"/>
      <c r="AN5185" s="51"/>
      <c r="AO5185" s="51"/>
      <c r="AP5185" s="51"/>
      <c r="AQ5185" s="51"/>
      <c r="AR5185" s="51"/>
      <c r="AS5185" s="51"/>
      <c r="AT5185" s="51"/>
      <c r="AU5185" s="51"/>
      <c r="AV5185" s="51"/>
      <c r="AW5185" s="51"/>
      <c r="AX5185" s="51"/>
      <c r="AY5185" s="51"/>
      <c r="AZ5185" s="51"/>
      <c r="BA5185" s="51"/>
      <c r="BB5185" s="51"/>
      <c r="BC5185" s="51"/>
      <c r="BD5185" s="51"/>
      <c r="BE5185" s="51"/>
      <c r="BF5185" s="51"/>
      <c r="BG5185" s="51"/>
      <c r="BH5185" s="51"/>
      <c r="BI5185" s="51"/>
      <c r="BJ5185" s="51"/>
      <c r="BK5185" s="51"/>
      <c r="BL5185" s="51"/>
      <c r="BM5185" s="51"/>
      <c r="BN5185" s="51"/>
      <c r="BO5185" s="51"/>
      <c r="BP5185" s="51"/>
      <c r="BQ5185" s="51"/>
      <c r="BR5185" s="51"/>
      <c r="BS5185" s="51"/>
      <c r="BT5185" s="51"/>
      <c r="BU5185" s="51"/>
      <c r="BV5185" s="51"/>
      <c r="BW5185" s="51"/>
      <c r="BX5185" s="51"/>
      <c r="BY5185" s="51"/>
    </row>
    <row r="5186" spans="1:77" x14ac:dyDescent="0.25">
      <c r="A5186" s="49" t="s">
        <v>960</v>
      </c>
      <c r="B5186" s="50">
        <v>42392</v>
      </c>
      <c r="C5186" s="51" t="s">
        <v>956</v>
      </c>
      <c r="D5186" s="51"/>
      <c r="E5186" s="51">
        <v>507.98015625000005</v>
      </c>
      <c r="F5186" s="51">
        <v>0.20562812499999999</v>
      </c>
      <c r="G5186" s="51">
        <v>0.26269375</v>
      </c>
      <c r="H5186" s="51">
        <v>0.28987499999999999</v>
      </c>
      <c r="I5186" s="51">
        <v>0.27750624999999995</v>
      </c>
      <c r="J5186" s="51">
        <v>0.26895000000000002</v>
      </c>
      <c r="K5186" s="51">
        <v>0.32645000000000002</v>
      </c>
      <c r="L5186" s="51">
        <v>0.29632500000000001</v>
      </c>
      <c r="M5186" s="51"/>
      <c r="N5186" s="51"/>
      <c r="O5186" s="51"/>
      <c r="P5186" s="51"/>
      <c r="Q5186" s="51"/>
      <c r="R5186" s="51"/>
      <c r="S5186" s="51"/>
      <c r="T5186" s="51"/>
      <c r="U5186" s="51"/>
      <c r="V5186" s="51"/>
      <c r="W5186" s="51"/>
      <c r="X5186" s="51"/>
      <c r="Y5186" s="51"/>
      <c r="Z5186" s="51"/>
      <c r="AA5186" s="51"/>
      <c r="AB5186" s="51"/>
      <c r="AC5186" s="51"/>
      <c r="AD5186" s="51"/>
      <c r="AE5186" s="51"/>
      <c r="AF5186" s="51"/>
      <c r="AG5186" s="51"/>
      <c r="AH5186" s="51"/>
      <c r="AI5186" s="51"/>
      <c r="AJ5186" s="51"/>
      <c r="AK5186" s="51"/>
      <c r="AL5186" s="51"/>
      <c r="AM5186" s="51"/>
      <c r="AN5186" s="51"/>
      <c r="AO5186" s="51"/>
      <c r="AP5186" s="51"/>
      <c r="AQ5186" s="51"/>
      <c r="AR5186" s="51"/>
      <c r="AS5186" s="51"/>
      <c r="AT5186" s="51"/>
      <c r="AU5186" s="51"/>
      <c r="AV5186" s="51"/>
      <c r="AW5186" s="51"/>
      <c r="AX5186" s="51"/>
      <c r="AY5186" s="51"/>
      <c r="AZ5186" s="51"/>
      <c r="BA5186" s="51"/>
      <c r="BB5186" s="51"/>
      <c r="BC5186" s="51"/>
      <c r="BD5186" s="51"/>
      <c r="BE5186" s="51"/>
      <c r="BF5186" s="51"/>
      <c r="BG5186" s="51"/>
      <c r="BH5186" s="51"/>
      <c r="BI5186" s="51"/>
      <c r="BJ5186" s="51"/>
      <c r="BK5186" s="51"/>
      <c r="BL5186" s="51"/>
      <c r="BM5186" s="51"/>
      <c r="BN5186" s="51"/>
      <c r="BO5186" s="51"/>
      <c r="BP5186" s="51"/>
      <c r="BQ5186" s="51"/>
      <c r="BR5186" s="51"/>
      <c r="BS5186" s="51"/>
      <c r="BT5186" s="51"/>
      <c r="BU5186" s="51"/>
      <c r="BV5186" s="51"/>
      <c r="BW5186" s="51"/>
      <c r="BX5186" s="51"/>
      <c r="BY5186" s="51"/>
    </row>
    <row r="5187" spans="1:77" x14ac:dyDescent="0.25">
      <c r="A5187" s="49" t="s">
        <v>960</v>
      </c>
      <c r="B5187" s="50">
        <v>42393</v>
      </c>
      <c r="C5187" s="51" t="s">
        <v>956</v>
      </c>
      <c r="D5187" s="51"/>
      <c r="E5187" s="51">
        <v>506.15625</v>
      </c>
      <c r="F5187" s="51">
        <v>0.19876250000000001</v>
      </c>
      <c r="G5187" s="51">
        <v>0.25847500000000001</v>
      </c>
      <c r="H5187" s="51">
        <v>0.28922500000000001</v>
      </c>
      <c r="I5187" s="51">
        <v>0.27742500000000003</v>
      </c>
      <c r="J5187" s="51">
        <v>0.26906874999999997</v>
      </c>
      <c r="K5187" s="51">
        <v>0.32655000000000001</v>
      </c>
      <c r="L5187" s="51">
        <v>0.29630000000000001</v>
      </c>
      <c r="M5187" s="51"/>
      <c r="N5187" s="51"/>
      <c r="O5187" s="51"/>
      <c r="P5187" s="51"/>
      <c r="Q5187" s="51"/>
      <c r="R5187" s="51"/>
      <c r="S5187" s="51"/>
      <c r="T5187" s="51"/>
      <c r="U5187" s="51"/>
      <c r="V5187" s="51"/>
      <c r="W5187" s="51"/>
      <c r="X5187" s="51"/>
      <c r="Y5187" s="51"/>
      <c r="Z5187" s="51"/>
      <c r="AA5187" s="51"/>
      <c r="AB5187" s="51"/>
      <c r="AC5187" s="51"/>
      <c r="AD5187" s="51"/>
      <c r="AE5187" s="51"/>
      <c r="AF5187" s="51"/>
      <c r="AG5187" s="51"/>
      <c r="AH5187" s="51"/>
      <c r="AI5187" s="51"/>
      <c r="AJ5187" s="51"/>
      <c r="AK5187" s="51"/>
      <c r="AL5187" s="51"/>
      <c r="AM5187" s="51"/>
      <c r="AN5187" s="51"/>
      <c r="AO5187" s="51"/>
      <c r="AP5187" s="51"/>
      <c r="AQ5187" s="51"/>
      <c r="AR5187" s="51"/>
      <c r="AS5187" s="51"/>
      <c r="AT5187" s="51"/>
      <c r="AU5187" s="51"/>
      <c r="AV5187" s="51"/>
      <c r="AW5187" s="51"/>
      <c r="AX5187" s="51"/>
      <c r="AY5187" s="51"/>
      <c r="AZ5187" s="51"/>
      <c r="BA5187" s="51"/>
      <c r="BB5187" s="51"/>
      <c r="BC5187" s="51"/>
      <c r="BD5187" s="51"/>
      <c r="BE5187" s="51"/>
      <c r="BF5187" s="51"/>
      <c r="BG5187" s="51"/>
      <c r="BH5187" s="51"/>
      <c r="BI5187" s="51"/>
      <c r="BJ5187" s="51"/>
      <c r="BK5187" s="51"/>
      <c r="BL5187" s="51"/>
      <c r="BM5187" s="51"/>
      <c r="BN5187" s="51"/>
      <c r="BO5187" s="51"/>
      <c r="BP5187" s="51"/>
      <c r="BQ5187" s="51"/>
      <c r="BR5187" s="51"/>
      <c r="BS5187" s="51"/>
      <c r="BT5187" s="51"/>
      <c r="BU5187" s="51"/>
      <c r="BV5187" s="51"/>
      <c r="BW5187" s="51"/>
      <c r="BX5187" s="51"/>
      <c r="BY5187" s="51"/>
    </row>
    <row r="5188" spans="1:77" x14ac:dyDescent="0.25">
      <c r="A5188" s="49" t="s">
        <v>960</v>
      </c>
      <c r="B5188" s="50">
        <v>42394</v>
      </c>
      <c r="C5188" s="51" t="s">
        <v>956</v>
      </c>
      <c r="D5188" s="51"/>
      <c r="E5188" s="51">
        <v>504.35203124999998</v>
      </c>
      <c r="F5188" s="51">
        <v>0.193478125</v>
      </c>
      <c r="G5188" s="51">
        <v>0.25475625000000002</v>
      </c>
      <c r="H5188" s="51">
        <v>0.28819375000000003</v>
      </c>
      <c r="I5188" s="51">
        <v>0.27694374999999999</v>
      </c>
      <c r="J5188" s="51">
        <v>0.26921249999999997</v>
      </c>
      <c r="K5188" s="51">
        <v>0.32655000000000001</v>
      </c>
      <c r="L5188" s="51">
        <v>0.29615625000000001</v>
      </c>
      <c r="M5188" s="51"/>
      <c r="N5188" s="51"/>
      <c r="O5188" s="51"/>
      <c r="P5188" s="51"/>
      <c r="Q5188" s="51"/>
      <c r="R5188" s="51"/>
      <c r="S5188" s="51"/>
      <c r="T5188" s="51"/>
      <c r="U5188" s="51"/>
      <c r="V5188" s="51"/>
      <c r="W5188" s="51"/>
      <c r="X5188" s="51"/>
      <c r="Y5188" s="51"/>
      <c r="Z5188" s="51"/>
      <c r="AA5188" s="51"/>
      <c r="AB5188" s="51"/>
      <c r="AC5188" s="51">
        <v>0.57309488193719493</v>
      </c>
      <c r="AD5188" s="51">
        <v>6.1674148461922235E-2</v>
      </c>
      <c r="AE5188" s="51"/>
      <c r="AF5188" s="51"/>
      <c r="AG5188" s="51"/>
      <c r="AH5188" s="51"/>
      <c r="AI5188" s="51"/>
      <c r="AJ5188" s="51"/>
      <c r="AK5188" s="51"/>
      <c r="AL5188" s="51"/>
      <c r="AM5188" s="51"/>
      <c r="AN5188" s="51"/>
      <c r="AO5188" s="51"/>
      <c r="AP5188" s="51"/>
      <c r="AQ5188" s="51"/>
      <c r="AR5188" s="51"/>
      <c r="AS5188" s="51"/>
      <c r="AT5188" s="51"/>
      <c r="AU5188" s="51"/>
      <c r="AV5188" s="51"/>
      <c r="AW5188" s="51"/>
      <c r="AX5188" s="51"/>
      <c r="AY5188" s="51"/>
      <c r="AZ5188" s="51"/>
      <c r="BA5188" s="51"/>
      <c r="BB5188" s="51"/>
      <c r="BC5188" s="51"/>
      <c r="BD5188" s="51"/>
      <c r="BE5188" s="51"/>
      <c r="BF5188" s="51"/>
      <c r="BG5188" s="51"/>
      <c r="BH5188" s="51"/>
      <c r="BI5188" s="51"/>
      <c r="BJ5188" s="51"/>
      <c r="BK5188" s="51"/>
      <c r="BL5188" s="51"/>
      <c r="BM5188" s="51"/>
      <c r="BN5188" s="51"/>
      <c r="BO5188" s="51"/>
      <c r="BP5188" s="51"/>
      <c r="BQ5188" s="51"/>
      <c r="BR5188" s="51"/>
      <c r="BS5188" s="51"/>
      <c r="BT5188" s="51"/>
      <c r="BU5188" s="51"/>
      <c r="BV5188" s="51"/>
      <c r="BW5188" s="51"/>
      <c r="BX5188" s="51"/>
      <c r="BY5188" s="51"/>
    </row>
    <row r="5189" spans="1:77" x14ac:dyDescent="0.25">
      <c r="A5189" s="49" t="s">
        <v>960</v>
      </c>
      <c r="B5189" s="50">
        <v>42395</v>
      </c>
      <c r="C5189" s="51" t="s">
        <v>956</v>
      </c>
      <c r="D5189" s="51"/>
      <c r="E5189" s="51">
        <v>503.36203125000009</v>
      </c>
      <c r="F5189" s="51">
        <v>0.19024687499999998</v>
      </c>
      <c r="G5189" s="51">
        <v>0.25212500000000004</v>
      </c>
      <c r="H5189" s="51">
        <v>0.28765625</v>
      </c>
      <c r="I5189" s="51">
        <v>0.27711249999999998</v>
      </c>
      <c r="J5189" s="51">
        <v>0.26941249999999994</v>
      </c>
      <c r="K5189" s="51">
        <v>0.32657499999999995</v>
      </c>
      <c r="L5189" s="51">
        <v>0.29593125000000003</v>
      </c>
      <c r="M5189" s="51"/>
      <c r="N5189" s="51"/>
      <c r="O5189" s="51"/>
      <c r="P5189" s="51"/>
      <c r="Q5189" s="51"/>
      <c r="R5189" s="51"/>
      <c r="S5189" s="51"/>
      <c r="T5189" s="51"/>
      <c r="U5189" s="51"/>
      <c r="V5189" s="51"/>
      <c r="W5189" s="51"/>
      <c r="X5189" s="51"/>
      <c r="Y5189" s="51"/>
      <c r="Z5189" s="51"/>
      <c r="AA5189" s="51"/>
      <c r="AB5189" s="51"/>
      <c r="AC5189" s="51"/>
      <c r="AD5189" s="51"/>
      <c r="AE5189" s="51"/>
      <c r="AF5189" s="51"/>
      <c r="AG5189" s="51"/>
      <c r="AH5189" s="51"/>
      <c r="AI5189" s="51"/>
      <c r="AJ5189" s="51"/>
      <c r="AK5189" s="51"/>
      <c r="AL5189" s="51"/>
      <c r="AM5189" s="51"/>
      <c r="AN5189" s="51"/>
      <c r="AO5189" s="51"/>
      <c r="AP5189" s="51"/>
      <c r="AQ5189" s="51"/>
      <c r="AR5189" s="51"/>
      <c r="AS5189" s="51"/>
      <c r="AT5189" s="51"/>
      <c r="AU5189" s="51"/>
      <c r="AV5189" s="51"/>
      <c r="AW5189" s="51"/>
      <c r="AX5189" s="51"/>
      <c r="AY5189" s="51"/>
      <c r="AZ5189" s="51"/>
      <c r="BA5189" s="51"/>
      <c r="BB5189" s="51"/>
      <c r="BC5189" s="51"/>
      <c r="BD5189" s="51"/>
      <c r="BE5189" s="51"/>
      <c r="BF5189" s="51"/>
      <c r="BG5189" s="51"/>
      <c r="BH5189" s="51"/>
      <c r="BI5189" s="51"/>
      <c r="BJ5189" s="51"/>
      <c r="BK5189" s="51"/>
      <c r="BL5189" s="51"/>
      <c r="BM5189" s="51"/>
      <c r="BN5189" s="51"/>
      <c r="BO5189" s="51"/>
      <c r="BP5189" s="51"/>
      <c r="BQ5189" s="51"/>
      <c r="BR5189" s="51"/>
      <c r="BS5189" s="51"/>
      <c r="BT5189" s="51"/>
      <c r="BU5189" s="51"/>
      <c r="BV5189" s="51"/>
      <c r="BW5189" s="51"/>
      <c r="BX5189" s="51"/>
      <c r="BY5189" s="51"/>
    </row>
    <row r="5190" spans="1:77" x14ac:dyDescent="0.25">
      <c r="A5190" s="49" t="s">
        <v>960</v>
      </c>
      <c r="B5190" s="50">
        <v>42396</v>
      </c>
      <c r="C5190" s="51" t="s">
        <v>956</v>
      </c>
      <c r="D5190" s="51"/>
      <c r="E5190" s="51">
        <v>502.33734375</v>
      </c>
      <c r="F5190" s="51">
        <v>0.18822812500000002</v>
      </c>
      <c r="G5190" s="51">
        <v>0.24992500000000001</v>
      </c>
      <c r="H5190" s="51">
        <v>0.28659999999999997</v>
      </c>
      <c r="I5190" s="51">
        <v>0.27688124999999997</v>
      </c>
      <c r="J5190" s="51">
        <v>0.26954999999999996</v>
      </c>
      <c r="K5190" s="51">
        <v>0.32650625</v>
      </c>
      <c r="L5190" s="51">
        <v>0.29584374999999996</v>
      </c>
      <c r="M5190" s="51"/>
      <c r="N5190" s="51"/>
      <c r="O5190" s="51"/>
      <c r="P5190" s="51">
        <v>2.15</v>
      </c>
      <c r="Q5190" s="51"/>
      <c r="R5190" s="51"/>
      <c r="S5190" s="51"/>
      <c r="T5190" s="51"/>
      <c r="U5190" s="51"/>
      <c r="V5190" s="51"/>
      <c r="W5190" s="51"/>
      <c r="X5190" s="51"/>
      <c r="Y5190" s="51"/>
      <c r="Z5190" s="51"/>
      <c r="AA5190" s="51"/>
      <c r="AB5190" s="51">
        <v>8.4</v>
      </c>
      <c r="AC5190" s="51"/>
      <c r="AD5190" s="51"/>
      <c r="AE5190" s="51"/>
      <c r="AF5190" s="51"/>
      <c r="AG5190" s="51"/>
      <c r="AH5190" s="51">
        <v>7.8</v>
      </c>
      <c r="AI5190" s="51">
        <v>8.4</v>
      </c>
      <c r="AJ5190" s="51"/>
      <c r="AK5190" s="51"/>
      <c r="AL5190" s="51"/>
      <c r="AM5190" s="51"/>
      <c r="AN5190" s="51"/>
      <c r="AO5190" s="51"/>
      <c r="AP5190" s="51"/>
      <c r="AQ5190" s="51"/>
      <c r="AR5190" s="51"/>
      <c r="AS5190" s="51"/>
      <c r="AT5190" s="51"/>
      <c r="AU5190" s="51"/>
      <c r="AV5190" s="51"/>
      <c r="AW5190" s="51"/>
      <c r="AX5190" s="51"/>
      <c r="AY5190" s="51"/>
      <c r="AZ5190" s="51"/>
      <c r="BA5190" s="51"/>
      <c r="BB5190" s="51"/>
      <c r="BC5190" s="51"/>
      <c r="BD5190" s="51"/>
      <c r="BE5190" s="51"/>
      <c r="BF5190" s="51"/>
      <c r="BG5190" s="51"/>
      <c r="BH5190" s="51"/>
      <c r="BI5190" s="51"/>
      <c r="BJ5190" s="51"/>
      <c r="BK5190" s="51"/>
      <c r="BL5190" s="51"/>
      <c r="BM5190" s="51"/>
      <c r="BN5190" s="51"/>
      <c r="BO5190" s="51"/>
      <c r="BP5190" s="51"/>
      <c r="BQ5190" s="51"/>
      <c r="BR5190" s="51"/>
      <c r="BS5190" s="51"/>
      <c r="BT5190" s="51"/>
      <c r="BU5190" s="51"/>
      <c r="BV5190" s="51"/>
      <c r="BW5190" s="51"/>
      <c r="BX5190" s="51"/>
      <c r="BY5190" s="51"/>
    </row>
    <row r="5191" spans="1:77" x14ac:dyDescent="0.25">
      <c r="A5191" s="49" t="s">
        <v>960</v>
      </c>
      <c r="B5191" s="50">
        <v>42397</v>
      </c>
      <c r="C5191" s="51" t="s">
        <v>956</v>
      </c>
      <c r="D5191" s="51"/>
      <c r="E5191" s="51">
        <v>501.27140624999993</v>
      </c>
      <c r="F5191" s="51">
        <v>0.186021875</v>
      </c>
      <c r="G5191" s="51">
        <v>0.2477625</v>
      </c>
      <c r="H5191" s="51">
        <v>0.28551874999999999</v>
      </c>
      <c r="I5191" s="51">
        <v>0.27650000000000002</v>
      </c>
      <c r="J5191" s="51">
        <v>0.269625</v>
      </c>
      <c r="K5191" s="51">
        <v>0.32657499999999995</v>
      </c>
      <c r="L5191" s="51">
        <v>0.29579375000000002</v>
      </c>
      <c r="M5191" s="51"/>
      <c r="N5191" s="51"/>
      <c r="O5191" s="51"/>
      <c r="P5191" s="51"/>
      <c r="Q5191" s="51"/>
      <c r="R5191" s="51"/>
      <c r="S5191" s="51"/>
      <c r="T5191" s="51"/>
      <c r="U5191" s="51"/>
      <c r="V5191" s="51"/>
      <c r="W5191" s="51"/>
      <c r="X5191" s="51"/>
      <c r="Y5191" s="51"/>
      <c r="Z5191" s="51"/>
      <c r="AA5191" s="51"/>
      <c r="AB5191" s="51"/>
      <c r="AC5191" s="51"/>
      <c r="AD5191" s="51"/>
      <c r="AE5191" s="51"/>
      <c r="AF5191" s="51"/>
      <c r="AG5191" s="51"/>
      <c r="AH5191" s="51"/>
      <c r="AI5191" s="51"/>
      <c r="AJ5191" s="51"/>
      <c r="AK5191" s="51"/>
      <c r="AL5191" s="51"/>
      <c r="AM5191" s="51"/>
      <c r="AN5191" s="51"/>
      <c r="AO5191" s="51"/>
      <c r="AP5191" s="51"/>
      <c r="AQ5191" s="51"/>
      <c r="AR5191" s="51"/>
      <c r="AS5191" s="51"/>
      <c r="AT5191" s="51"/>
      <c r="AU5191" s="51"/>
      <c r="AV5191" s="51"/>
      <c r="AW5191" s="51"/>
      <c r="AX5191" s="51"/>
      <c r="AY5191" s="51"/>
      <c r="AZ5191" s="51"/>
      <c r="BA5191" s="51"/>
      <c r="BB5191" s="51"/>
      <c r="BC5191" s="51"/>
      <c r="BD5191" s="51"/>
      <c r="BE5191" s="51"/>
      <c r="BF5191" s="51"/>
      <c r="BG5191" s="51"/>
      <c r="BH5191" s="51"/>
      <c r="BI5191" s="51"/>
      <c r="BJ5191" s="51"/>
      <c r="BK5191" s="51"/>
      <c r="BL5191" s="51"/>
      <c r="BM5191" s="51"/>
      <c r="BN5191" s="51"/>
      <c r="BO5191" s="51"/>
      <c r="BP5191" s="51"/>
      <c r="BQ5191" s="51"/>
      <c r="BR5191" s="51"/>
      <c r="BS5191" s="51"/>
      <c r="BT5191" s="51"/>
      <c r="BU5191" s="51"/>
      <c r="BV5191" s="51"/>
      <c r="BW5191" s="51"/>
      <c r="BX5191" s="51"/>
      <c r="BY5191" s="51"/>
    </row>
    <row r="5192" spans="1:77" x14ac:dyDescent="0.25">
      <c r="A5192" s="49" t="s">
        <v>960</v>
      </c>
      <c r="B5192" s="50">
        <v>42398</v>
      </c>
      <c r="C5192" s="51" t="s">
        <v>956</v>
      </c>
      <c r="D5192" s="51"/>
      <c r="E5192" s="51">
        <v>499.90031249999998</v>
      </c>
      <c r="F5192" s="51">
        <v>0.18319374999999999</v>
      </c>
      <c r="G5192" s="51">
        <v>0.24561250000000001</v>
      </c>
      <c r="H5192" s="51">
        <v>0.28466875000000003</v>
      </c>
      <c r="I5192" s="51">
        <v>0.27569374999999996</v>
      </c>
      <c r="J5192" s="51">
        <v>0.26943125000000001</v>
      </c>
      <c r="K5192" s="51">
        <v>0.32648750000000004</v>
      </c>
      <c r="L5192" s="51">
        <v>0.29564999999999997</v>
      </c>
      <c r="M5192" s="51"/>
      <c r="N5192" s="51"/>
      <c r="O5192" s="51"/>
      <c r="P5192" s="51"/>
      <c r="Q5192" s="51"/>
      <c r="R5192" s="51"/>
      <c r="S5192" s="51"/>
      <c r="T5192" s="51"/>
      <c r="U5192" s="51"/>
      <c r="V5192" s="51"/>
      <c r="W5192" s="51"/>
      <c r="X5192" s="51"/>
      <c r="Y5192" s="51"/>
      <c r="Z5192" s="51"/>
      <c r="AA5192" s="51"/>
      <c r="AB5192" s="51"/>
      <c r="AC5192" s="51"/>
      <c r="AD5192" s="51">
        <v>5.3466817500338423E-2</v>
      </c>
      <c r="AE5192" s="51"/>
      <c r="AF5192" s="51"/>
      <c r="AG5192" s="51"/>
      <c r="AH5192" s="51"/>
      <c r="AI5192" s="51"/>
      <c r="AJ5192" s="51"/>
      <c r="AK5192" s="51"/>
      <c r="AL5192" s="51"/>
      <c r="AM5192" s="51"/>
      <c r="AN5192" s="51"/>
      <c r="AO5192" s="51"/>
      <c r="AP5192" s="51"/>
      <c r="AQ5192" s="51"/>
      <c r="AR5192" s="51"/>
      <c r="AS5192" s="51"/>
      <c r="AT5192" s="51"/>
      <c r="AU5192" s="51"/>
      <c r="AV5192" s="51"/>
      <c r="AW5192" s="51"/>
      <c r="AX5192" s="51"/>
      <c r="AY5192" s="51"/>
      <c r="AZ5192" s="51"/>
      <c r="BA5192" s="51"/>
      <c r="BB5192" s="51"/>
      <c r="BC5192" s="51"/>
      <c r="BD5192" s="51"/>
      <c r="BE5192" s="51"/>
      <c r="BF5192" s="51"/>
      <c r="BG5192" s="51"/>
      <c r="BH5192" s="51"/>
      <c r="BI5192" s="51"/>
      <c r="BJ5192" s="51"/>
      <c r="BK5192" s="51"/>
      <c r="BL5192" s="51"/>
      <c r="BM5192" s="51"/>
      <c r="BN5192" s="51"/>
      <c r="BO5192" s="51"/>
      <c r="BP5192" s="51"/>
      <c r="BQ5192" s="51"/>
      <c r="BR5192" s="51"/>
      <c r="BS5192" s="51"/>
      <c r="BT5192" s="51"/>
      <c r="BU5192" s="51"/>
      <c r="BV5192" s="51"/>
      <c r="BW5192" s="51"/>
      <c r="BX5192" s="51"/>
      <c r="BY5192" s="51"/>
    </row>
    <row r="5193" spans="1:77" x14ac:dyDescent="0.25">
      <c r="A5193" s="49" t="s">
        <v>960</v>
      </c>
      <c r="B5193" s="50">
        <v>42399</v>
      </c>
      <c r="C5193" s="51" t="s">
        <v>956</v>
      </c>
      <c r="D5193" s="51"/>
      <c r="E5193" s="51">
        <v>498.6412499999999</v>
      </c>
      <c r="F5193" s="51">
        <v>0.17981875000000003</v>
      </c>
      <c r="G5193" s="51">
        <v>0.24338125000000002</v>
      </c>
      <c r="H5193" s="51">
        <v>0.2840375</v>
      </c>
      <c r="I5193" s="51">
        <v>0.27534375</v>
      </c>
      <c r="J5193" s="51">
        <v>0.26937500000000003</v>
      </c>
      <c r="K5193" s="51">
        <v>0.32631250000000001</v>
      </c>
      <c r="L5193" s="51">
        <v>0.29546875</v>
      </c>
      <c r="M5193" s="51"/>
      <c r="N5193" s="51"/>
      <c r="O5193" s="51"/>
      <c r="P5193" s="51"/>
      <c r="Q5193" s="51"/>
      <c r="R5193" s="51"/>
      <c r="S5193" s="51"/>
      <c r="T5193" s="51"/>
      <c r="U5193" s="51"/>
      <c r="V5193" s="51"/>
      <c r="W5193" s="51"/>
      <c r="X5193" s="51"/>
      <c r="Y5193" s="51"/>
      <c r="Z5193" s="51"/>
      <c r="AA5193" s="51"/>
      <c r="AB5193" s="51"/>
      <c r="AC5193" s="51"/>
      <c r="AD5193" s="51"/>
      <c r="AE5193" s="51"/>
      <c r="AF5193" s="51"/>
      <c r="AG5193" s="51"/>
      <c r="AH5193" s="51"/>
      <c r="AI5193" s="51"/>
      <c r="AJ5193" s="51"/>
      <c r="AK5193" s="51"/>
      <c r="AL5193" s="51"/>
      <c r="AM5193" s="51"/>
      <c r="AN5193" s="51"/>
      <c r="AO5193" s="51"/>
      <c r="AP5193" s="51"/>
      <c r="AQ5193" s="51"/>
      <c r="AR5193" s="51"/>
      <c r="AS5193" s="51"/>
      <c r="AT5193" s="51"/>
      <c r="AU5193" s="51"/>
      <c r="AV5193" s="51"/>
      <c r="AW5193" s="51"/>
      <c r="AX5193" s="51"/>
      <c r="AY5193" s="51"/>
      <c r="AZ5193" s="51"/>
      <c r="BA5193" s="51"/>
      <c r="BB5193" s="51"/>
      <c r="BC5193" s="51"/>
      <c r="BD5193" s="51"/>
      <c r="BE5193" s="51"/>
      <c r="BF5193" s="51"/>
      <c r="BG5193" s="51"/>
      <c r="BH5193" s="51"/>
      <c r="BI5193" s="51"/>
      <c r="BJ5193" s="51"/>
      <c r="BK5193" s="51"/>
      <c r="BL5193" s="51"/>
      <c r="BM5193" s="51"/>
      <c r="BN5193" s="51"/>
      <c r="BO5193" s="51"/>
      <c r="BP5193" s="51"/>
      <c r="BQ5193" s="51"/>
      <c r="BR5193" s="51"/>
      <c r="BS5193" s="51"/>
      <c r="BT5193" s="51"/>
      <c r="BU5193" s="51"/>
      <c r="BV5193" s="51"/>
      <c r="BW5193" s="51"/>
      <c r="BX5193" s="51"/>
      <c r="BY5193" s="51"/>
    </row>
    <row r="5194" spans="1:77" x14ac:dyDescent="0.25">
      <c r="A5194" s="49" t="s">
        <v>960</v>
      </c>
      <c r="B5194" s="50">
        <v>42400</v>
      </c>
      <c r="C5194" s="51" t="s">
        <v>956</v>
      </c>
      <c r="D5194" s="51"/>
      <c r="E5194" s="51">
        <v>497.37140624999995</v>
      </c>
      <c r="F5194" s="51">
        <v>0.17666562499999999</v>
      </c>
      <c r="G5194" s="51">
        <v>0.24121874999999998</v>
      </c>
      <c r="H5194" s="51">
        <v>0.28320000000000001</v>
      </c>
      <c r="I5194" s="51">
        <v>0.27490625000000002</v>
      </c>
      <c r="J5194" s="51">
        <v>0.26931875</v>
      </c>
      <c r="K5194" s="51">
        <v>0.32625625000000003</v>
      </c>
      <c r="L5194" s="51">
        <v>0.29528125000000005</v>
      </c>
      <c r="M5194" s="51"/>
      <c r="N5194" s="51"/>
      <c r="O5194" s="51"/>
      <c r="P5194" s="51"/>
      <c r="Q5194" s="51"/>
      <c r="R5194" s="51"/>
      <c r="S5194" s="51"/>
      <c r="T5194" s="51"/>
      <c r="U5194" s="51"/>
      <c r="V5194" s="51"/>
      <c r="W5194" s="51"/>
      <c r="X5194" s="51"/>
      <c r="Y5194" s="51"/>
      <c r="Z5194" s="51"/>
      <c r="AA5194" s="51"/>
      <c r="AB5194" s="51"/>
      <c r="AC5194" s="51"/>
      <c r="AD5194" s="51"/>
      <c r="AE5194" s="51"/>
      <c r="AF5194" s="51"/>
      <c r="AG5194" s="51"/>
      <c r="AH5194" s="51"/>
      <c r="AI5194" s="51"/>
      <c r="AJ5194" s="51"/>
      <c r="AK5194" s="51"/>
      <c r="AL5194" s="51"/>
      <c r="AM5194" s="51"/>
      <c r="AN5194" s="51"/>
      <c r="AO5194" s="51"/>
      <c r="AP5194" s="51"/>
      <c r="AQ5194" s="51"/>
      <c r="AR5194" s="51"/>
      <c r="AS5194" s="51"/>
      <c r="AT5194" s="51"/>
      <c r="AU5194" s="51"/>
      <c r="AV5194" s="51"/>
      <c r="AW5194" s="51"/>
      <c r="AX5194" s="51"/>
      <c r="AY5194" s="51"/>
      <c r="AZ5194" s="51"/>
      <c r="BA5194" s="51"/>
      <c r="BB5194" s="51"/>
      <c r="BC5194" s="51"/>
      <c r="BD5194" s="51"/>
      <c r="BE5194" s="51"/>
      <c r="BF5194" s="51"/>
      <c r="BG5194" s="51"/>
      <c r="BH5194" s="51"/>
      <c r="BI5194" s="51"/>
      <c r="BJ5194" s="51"/>
      <c r="BK5194" s="51"/>
      <c r="BL5194" s="51"/>
      <c r="BM5194" s="51"/>
      <c r="BN5194" s="51"/>
      <c r="BO5194" s="51"/>
      <c r="BP5194" s="51"/>
      <c r="BQ5194" s="51"/>
      <c r="BR5194" s="51"/>
      <c r="BS5194" s="51"/>
      <c r="BT5194" s="51"/>
      <c r="BU5194" s="51"/>
      <c r="BV5194" s="51"/>
      <c r="BW5194" s="51"/>
      <c r="BX5194" s="51"/>
      <c r="BY5194" s="51"/>
    </row>
    <row r="5195" spans="1:77" x14ac:dyDescent="0.25">
      <c r="A5195" s="49" t="s">
        <v>960</v>
      </c>
      <c r="B5195" s="50">
        <v>42401</v>
      </c>
      <c r="C5195" s="51" t="s">
        <v>956</v>
      </c>
      <c r="D5195" s="51"/>
      <c r="E5195" s="51">
        <v>496.22109375000002</v>
      </c>
      <c r="F5195" s="51">
        <v>0.17350937499999997</v>
      </c>
      <c r="G5195" s="51">
        <v>0.23930625</v>
      </c>
      <c r="H5195" s="51">
        <v>0.28276875000000001</v>
      </c>
      <c r="I5195" s="51">
        <v>0.27443125000000002</v>
      </c>
      <c r="J5195" s="51">
        <v>0.26916875000000001</v>
      </c>
      <c r="K5195" s="51">
        <v>0.32620000000000005</v>
      </c>
      <c r="L5195" s="51">
        <v>0.29509374999999999</v>
      </c>
      <c r="M5195" s="51"/>
      <c r="N5195" s="51"/>
      <c r="O5195" s="51"/>
      <c r="P5195" s="51"/>
      <c r="Q5195" s="51"/>
      <c r="R5195" s="51"/>
      <c r="S5195" s="51"/>
      <c r="T5195" s="51"/>
      <c r="U5195" s="51"/>
      <c r="V5195" s="51"/>
      <c r="W5195" s="51"/>
      <c r="X5195" s="51"/>
      <c r="Y5195" s="51"/>
      <c r="Z5195" s="51"/>
      <c r="AA5195" s="51"/>
      <c r="AB5195" s="51"/>
      <c r="AC5195" s="51">
        <v>0.52490236121988731</v>
      </c>
      <c r="AD5195" s="51">
        <v>0</v>
      </c>
      <c r="AE5195" s="51"/>
      <c r="AF5195" s="51"/>
      <c r="AG5195" s="51"/>
      <c r="AH5195" s="51"/>
      <c r="AI5195" s="51"/>
      <c r="AJ5195" s="51"/>
      <c r="AK5195" s="51"/>
      <c r="AL5195" s="51"/>
      <c r="AM5195" s="51"/>
      <c r="AN5195" s="51"/>
      <c r="AO5195" s="51"/>
      <c r="AP5195" s="51"/>
      <c r="AQ5195" s="51"/>
      <c r="AR5195" s="51"/>
      <c r="AS5195" s="51"/>
      <c r="AT5195" s="51"/>
      <c r="AU5195" s="51"/>
      <c r="AV5195" s="51"/>
      <c r="AW5195" s="51"/>
      <c r="AX5195" s="51"/>
      <c r="AY5195" s="51"/>
      <c r="AZ5195" s="51"/>
      <c r="BA5195" s="51"/>
      <c r="BB5195" s="51"/>
      <c r="BC5195" s="51"/>
      <c r="BD5195" s="51"/>
      <c r="BE5195" s="51"/>
      <c r="BF5195" s="51"/>
      <c r="BG5195" s="51"/>
      <c r="BH5195" s="51"/>
      <c r="BI5195" s="51"/>
      <c r="BJ5195" s="51"/>
      <c r="BK5195" s="51"/>
      <c r="BL5195" s="51"/>
      <c r="BM5195" s="51"/>
      <c r="BN5195" s="51"/>
      <c r="BO5195" s="51"/>
      <c r="BP5195" s="51"/>
      <c r="BQ5195" s="51"/>
      <c r="BR5195" s="51"/>
      <c r="BS5195" s="51"/>
      <c r="BT5195" s="51"/>
      <c r="BU5195" s="51"/>
      <c r="BV5195" s="51"/>
      <c r="BW5195" s="51"/>
      <c r="BX5195" s="51"/>
      <c r="BY5195" s="51"/>
    </row>
    <row r="5196" spans="1:77" x14ac:dyDescent="0.25">
      <c r="A5196" s="49" t="s">
        <v>960</v>
      </c>
      <c r="B5196" s="50">
        <v>42402</v>
      </c>
      <c r="C5196" s="51" t="s">
        <v>956</v>
      </c>
      <c r="D5196" s="51"/>
      <c r="E5196" s="51">
        <v>495.08671875000005</v>
      </c>
      <c r="F5196" s="51">
        <v>0.17003437499999999</v>
      </c>
      <c r="G5196" s="51">
        <v>0.23746875000000001</v>
      </c>
      <c r="H5196" s="51">
        <v>0.28245624999999996</v>
      </c>
      <c r="I5196" s="51">
        <v>0.27411249999999998</v>
      </c>
      <c r="J5196" s="51">
        <v>0.26905625</v>
      </c>
      <c r="K5196" s="51">
        <v>0.32598749999999999</v>
      </c>
      <c r="L5196" s="51">
        <v>0.29492499999999999</v>
      </c>
      <c r="M5196" s="51"/>
      <c r="N5196" s="51"/>
      <c r="O5196" s="51"/>
      <c r="P5196" s="51"/>
      <c r="Q5196" s="51"/>
      <c r="R5196" s="51"/>
      <c r="S5196" s="51"/>
      <c r="T5196" s="51"/>
      <c r="U5196" s="51"/>
      <c r="V5196" s="51"/>
      <c r="W5196" s="51"/>
      <c r="X5196" s="51"/>
      <c r="Y5196" s="51"/>
      <c r="Z5196" s="51"/>
      <c r="AA5196" s="51"/>
      <c r="AB5196" s="51"/>
      <c r="AC5196" s="51"/>
      <c r="AD5196" s="51"/>
      <c r="AE5196" s="51"/>
      <c r="AF5196" s="51"/>
      <c r="AG5196" s="51"/>
      <c r="AH5196" s="51"/>
      <c r="AI5196" s="51"/>
      <c r="AJ5196" s="51"/>
      <c r="AK5196" s="51"/>
      <c r="AL5196" s="51"/>
      <c r="AM5196" s="51"/>
      <c r="AN5196" s="51"/>
      <c r="AO5196" s="51"/>
      <c r="AP5196" s="51"/>
      <c r="AQ5196" s="51"/>
      <c r="AR5196" s="51"/>
      <c r="AS5196" s="51"/>
      <c r="AT5196" s="51"/>
      <c r="AU5196" s="51"/>
      <c r="AV5196" s="51"/>
      <c r="AW5196" s="51"/>
      <c r="AX5196" s="51"/>
      <c r="AY5196" s="51"/>
      <c r="AZ5196" s="51"/>
      <c r="BA5196" s="51"/>
      <c r="BB5196" s="51"/>
      <c r="BC5196" s="51"/>
      <c r="BD5196" s="51"/>
      <c r="BE5196" s="51"/>
      <c r="BF5196" s="51"/>
      <c r="BG5196" s="51"/>
      <c r="BH5196" s="51"/>
      <c r="BI5196" s="51"/>
      <c r="BJ5196" s="51"/>
      <c r="BK5196" s="51"/>
      <c r="BL5196" s="51"/>
      <c r="BM5196" s="51"/>
      <c r="BN5196" s="51"/>
      <c r="BO5196" s="51"/>
      <c r="BP5196" s="51"/>
      <c r="BQ5196" s="51"/>
      <c r="BR5196" s="51"/>
      <c r="BS5196" s="51"/>
      <c r="BT5196" s="51"/>
      <c r="BU5196" s="51"/>
      <c r="BV5196" s="51"/>
      <c r="BW5196" s="51"/>
      <c r="BX5196" s="51"/>
      <c r="BY5196" s="51"/>
    </row>
    <row r="5197" spans="1:77" x14ac:dyDescent="0.25">
      <c r="A5197" s="49" t="s">
        <v>960</v>
      </c>
      <c r="B5197" s="50">
        <v>42403</v>
      </c>
      <c r="C5197" s="51" t="s">
        <v>956</v>
      </c>
      <c r="D5197" s="51"/>
      <c r="E5197" s="51">
        <v>494.25328124999999</v>
      </c>
      <c r="F5197" s="51">
        <v>0.16631562499999999</v>
      </c>
      <c r="G5197" s="51">
        <v>0.23535624999999999</v>
      </c>
      <c r="H5197" s="51">
        <v>0.28239375</v>
      </c>
      <c r="I5197" s="51">
        <v>0.27429375</v>
      </c>
      <c r="J5197" s="51">
        <v>0.26918750000000002</v>
      </c>
      <c r="K5197" s="51">
        <v>0.32597500000000001</v>
      </c>
      <c r="L5197" s="51">
        <v>0.29482499999999995</v>
      </c>
      <c r="M5197" s="51"/>
      <c r="N5197" s="51"/>
      <c r="O5197" s="51"/>
      <c r="P5197" s="51"/>
      <c r="Q5197" s="51"/>
      <c r="R5197" s="51"/>
      <c r="S5197" s="51"/>
      <c r="T5197" s="51"/>
      <c r="U5197" s="51"/>
      <c r="V5197" s="51"/>
      <c r="W5197" s="51"/>
      <c r="X5197" s="51"/>
      <c r="Y5197" s="51"/>
      <c r="Z5197" s="51"/>
      <c r="AA5197" s="51"/>
      <c r="AB5197" s="51">
        <v>8.4</v>
      </c>
      <c r="AC5197" s="51"/>
      <c r="AD5197" s="51"/>
      <c r="AE5197" s="51"/>
      <c r="AF5197" s="51"/>
      <c r="AG5197" s="51"/>
      <c r="AH5197" s="51">
        <v>8.25</v>
      </c>
      <c r="AI5197" s="51">
        <v>8.4</v>
      </c>
      <c r="AJ5197" s="51"/>
      <c r="AK5197" s="51"/>
      <c r="AL5197" s="51"/>
      <c r="AM5197" s="51"/>
      <c r="AN5197" s="51"/>
      <c r="AO5197" s="51"/>
      <c r="AP5197" s="51"/>
      <c r="AQ5197" s="51"/>
      <c r="AR5197" s="51"/>
      <c r="AS5197" s="51"/>
      <c r="AT5197" s="51"/>
      <c r="AU5197" s="51"/>
      <c r="AV5197" s="51"/>
      <c r="AW5197" s="51"/>
      <c r="AX5197" s="51"/>
      <c r="AY5197" s="51"/>
      <c r="AZ5197" s="51"/>
      <c r="BA5197" s="51"/>
      <c r="BB5197" s="51"/>
      <c r="BC5197" s="51"/>
      <c r="BD5197" s="51"/>
      <c r="BE5197" s="51"/>
      <c r="BF5197" s="51"/>
      <c r="BG5197" s="51"/>
      <c r="BH5197" s="51"/>
      <c r="BI5197" s="51"/>
      <c r="BJ5197" s="51"/>
      <c r="BK5197" s="51"/>
      <c r="BL5197" s="51"/>
      <c r="BM5197" s="51"/>
      <c r="BN5197" s="51"/>
      <c r="BO5197" s="51"/>
      <c r="BP5197" s="51"/>
      <c r="BQ5197" s="51"/>
      <c r="BR5197" s="51"/>
      <c r="BS5197" s="51"/>
      <c r="BT5197" s="51"/>
      <c r="BU5197" s="51"/>
      <c r="BV5197" s="51"/>
      <c r="BW5197" s="51"/>
      <c r="BX5197" s="51"/>
      <c r="BY5197" s="51"/>
    </row>
    <row r="5198" spans="1:77" x14ac:dyDescent="0.25">
      <c r="A5198" s="49" t="s">
        <v>960</v>
      </c>
      <c r="B5198" s="50">
        <v>42404</v>
      </c>
      <c r="C5198" s="51" t="s">
        <v>956</v>
      </c>
      <c r="D5198" s="51"/>
      <c r="E5198" s="51">
        <v>493.12734374999997</v>
      </c>
      <c r="F5198" s="51">
        <v>0.16264062499999998</v>
      </c>
      <c r="G5198" s="51">
        <v>0.23321249999999999</v>
      </c>
      <c r="H5198" s="51">
        <v>0.28190000000000004</v>
      </c>
      <c r="I5198" s="51">
        <v>0.27405625</v>
      </c>
      <c r="J5198" s="51">
        <v>0.26929999999999998</v>
      </c>
      <c r="K5198" s="51">
        <v>0.32596875000000003</v>
      </c>
      <c r="L5198" s="51">
        <v>0.29460624999999996</v>
      </c>
      <c r="M5198" s="51"/>
      <c r="N5198" s="51"/>
      <c r="O5198" s="51"/>
      <c r="P5198" s="51"/>
      <c r="Q5198" s="51"/>
      <c r="R5198" s="51"/>
      <c r="S5198" s="51"/>
      <c r="T5198" s="51"/>
      <c r="U5198" s="51"/>
      <c r="V5198" s="51"/>
      <c r="W5198" s="51"/>
      <c r="X5198" s="51"/>
      <c r="Y5198" s="51"/>
      <c r="Z5198" s="51"/>
      <c r="AA5198" s="51"/>
      <c r="AB5198" s="51"/>
      <c r="AC5198" s="51"/>
      <c r="AD5198" s="51"/>
      <c r="AE5198" s="51"/>
      <c r="AF5198" s="51"/>
      <c r="AG5198" s="51"/>
      <c r="AH5198" s="51"/>
      <c r="AI5198" s="51"/>
      <c r="AJ5198" s="51"/>
      <c r="AK5198" s="51"/>
      <c r="AL5198" s="51"/>
      <c r="AM5198" s="51"/>
      <c r="AN5198" s="51"/>
      <c r="AO5198" s="51"/>
      <c r="AP5198" s="51"/>
      <c r="AQ5198" s="51"/>
      <c r="AR5198" s="51"/>
      <c r="AS5198" s="51"/>
      <c r="AT5198" s="51"/>
      <c r="AU5198" s="51"/>
      <c r="AV5198" s="51"/>
      <c r="AW5198" s="51"/>
      <c r="AX5198" s="51"/>
      <c r="AY5198" s="51"/>
      <c r="AZ5198" s="51"/>
      <c r="BA5198" s="51"/>
      <c r="BB5198" s="51"/>
      <c r="BC5198" s="51"/>
      <c r="BD5198" s="51"/>
      <c r="BE5198" s="51"/>
      <c r="BF5198" s="51"/>
      <c r="BG5198" s="51"/>
      <c r="BH5198" s="51"/>
      <c r="BI5198" s="51"/>
      <c r="BJ5198" s="51"/>
      <c r="BK5198" s="51"/>
      <c r="BL5198" s="51"/>
      <c r="BM5198" s="51"/>
      <c r="BN5198" s="51"/>
      <c r="BO5198" s="51"/>
      <c r="BP5198" s="51"/>
      <c r="BQ5198" s="51"/>
      <c r="BR5198" s="51"/>
      <c r="BS5198" s="51"/>
      <c r="BT5198" s="51"/>
      <c r="BU5198" s="51"/>
      <c r="BV5198" s="51"/>
      <c r="BW5198" s="51"/>
      <c r="BX5198" s="51"/>
      <c r="BY5198" s="51"/>
    </row>
    <row r="5199" spans="1:77" x14ac:dyDescent="0.25">
      <c r="A5199" s="49" t="s">
        <v>960</v>
      </c>
      <c r="B5199" s="50">
        <v>42405</v>
      </c>
      <c r="C5199" s="51" t="s">
        <v>956</v>
      </c>
      <c r="D5199" s="51"/>
      <c r="E5199" s="51">
        <v>492.21703124999999</v>
      </c>
      <c r="F5199" s="51">
        <v>0.158940625</v>
      </c>
      <c r="G5199" s="51">
        <v>0.23063125000000001</v>
      </c>
      <c r="H5199" s="51">
        <v>0.28168124999999999</v>
      </c>
      <c r="I5199" s="51">
        <v>0.27442500000000003</v>
      </c>
      <c r="J5199" s="51">
        <v>0.2694375</v>
      </c>
      <c r="K5199" s="51">
        <v>0.32594374999999998</v>
      </c>
      <c r="L5199" s="51">
        <v>0.29444999999999999</v>
      </c>
      <c r="M5199" s="51"/>
      <c r="N5199" s="51"/>
      <c r="O5199" s="51"/>
      <c r="P5199" s="51"/>
      <c r="Q5199" s="51"/>
      <c r="R5199" s="51"/>
      <c r="S5199" s="51"/>
      <c r="T5199" s="51"/>
      <c r="U5199" s="51"/>
      <c r="V5199" s="51"/>
      <c r="W5199" s="51"/>
      <c r="X5199" s="51"/>
      <c r="Y5199" s="51"/>
      <c r="Z5199" s="51"/>
      <c r="AA5199" s="51"/>
      <c r="AB5199" s="51"/>
      <c r="AC5199" s="51"/>
      <c r="AD5199" s="51"/>
      <c r="AE5199" s="51"/>
      <c r="AF5199" s="51"/>
      <c r="AG5199" s="51"/>
      <c r="AH5199" s="51"/>
      <c r="AI5199" s="51"/>
      <c r="AJ5199" s="51"/>
      <c r="AK5199" s="51"/>
      <c r="AL5199" s="51"/>
      <c r="AM5199" s="51"/>
      <c r="AN5199" s="51"/>
      <c r="AO5199" s="51"/>
      <c r="AP5199" s="51"/>
      <c r="AQ5199" s="51"/>
      <c r="AR5199" s="51"/>
      <c r="AS5199" s="51"/>
      <c r="AT5199" s="51"/>
      <c r="AU5199" s="51"/>
      <c r="AV5199" s="51"/>
      <c r="AW5199" s="51"/>
      <c r="AX5199" s="51"/>
      <c r="AY5199" s="51"/>
      <c r="AZ5199" s="51"/>
      <c r="BA5199" s="51"/>
      <c r="BB5199" s="51"/>
      <c r="BC5199" s="51"/>
      <c r="BD5199" s="51"/>
      <c r="BE5199" s="51"/>
      <c r="BF5199" s="51"/>
      <c r="BG5199" s="51"/>
      <c r="BH5199" s="51"/>
      <c r="BI5199" s="51"/>
      <c r="BJ5199" s="51"/>
      <c r="BK5199" s="51"/>
      <c r="BL5199" s="51"/>
      <c r="BM5199" s="51"/>
      <c r="BN5199" s="51"/>
      <c r="BO5199" s="51"/>
      <c r="BP5199" s="51"/>
      <c r="BQ5199" s="51"/>
      <c r="BR5199" s="51"/>
      <c r="BS5199" s="51"/>
      <c r="BT5199" s="51"/>
      <c r="BU5199" s="51"/>
      <c r="BV5199" s="51"/>
      <c r="BW5199" s="51"/>
      <c r="BX5199" s="51"/>
      <c r="BY5199" s="51"/>
    </row>
    <row r="5200" spans="1:77" x14ac:dyDescent="0.25">
      <c r="A5200" s="49" t="s">
        <v>960</v>
      </c>
      <c r="B5200" s="50">
        <v>42406</v>
      </c>
      <c r="C5200" s="51" t="s">
        <v>956</v>
      </c>
      <c r="D5200" s="51"/>
      <c r="E5200" s="51">
        <v>491.26218750000004</v>
      </c>
      <c r="F5200" s="51">
        <v>0.1565</v>
      </c>
      <c r="G5200" s="51">
        <v>0.22833124999999999</v>
      </c>
      <c r="H5200" s="51">
        <v>0.28074374999999996</v>
      </c>
      <c r="I5200" s="51">
        <v>0.27438750000000001</v>
      </c>
      <c r="J5200" s="51">
        <v>0.26971875000000001</v>
      </c>
      <c r="K5200" s="51">
        <v>0.32594999999999996</v>
      </c>
      <c r="L5200" s="51">
        <v>0.294325</v>
      </c>
      <c r="M5200" s="51"/>
      <c r="N5200" s="51"/>
      <c r="O5200" s="51"/>
      <c r="P5200" s="51"/>
      <c r="Q5200" s="51"/>
      <c r="R5200" s="51"/>
      <c r="S5200" s="51"/>
      <c r="T5200" s="51"/>
      <c r="U5200" s="51"/>
      <c r="V5200" s="51"/>
      <c r="W5200" s="51"/>
      <c r="X5200" s="51"/>
      <c r="Y5200" s="51"/>
      <c r="Z5200" s="51"/>
      <c r="AA5200" s="51"/>
      <c r="AB5200" s="51"/>
      <c r="AC5200" s="51"/>
      <c r="AD5200" s="51"/>
      <c r="AE5200" s="51"/>
      <c r="AF5200" s="51"/>
      <c r="AG5200" s="51"/>
      <c r="AH5200" s="51"/>
      <c r="AI5200" s="51"/>
      <c r="AJ5200" s="51"/>
      <c r="AK5200" s="51"/>
      <c r="AL5200" s="51"/>
      <c r="AM5200" s="51"/>
      <c r="AN5200" s="51"/>
      <c r="AO5200" s="51"/>
      <c r="AP5200" s="51"/>
      <c r="AQ5200" s="51"/>
      <c r="AR5200" s="51"/>
      <c r="AS5200" s="51"/>
      <c r="AT5200" s="51"/>
      <c r="AU5200" s="51"/>
      <c r="AV5200" s="51"/>
      <c r="AW5200" s="51"/>
      <c r="AX5200" s="51"/>
      <c r="AY5200" s="51"/>
      <c r="AZ5200" s="51"/>
      <c r="BA5200" s="51"/>
      <c r="BB5200" s="51"/>
      <c r="BC5200" s="51"/>
      <c r="BD5200" s="51"/>
      <c r="BE5200" s="51"/>
      <c r="BF5200" s="51"/>
      <c r="BG5200" s="51"/>
      <c r="BH5200" s="51"/>
      <c r="BI5200" s="51"/>
      <c r="BJ5200" s="51"/>
      <c r="BK5200" s="51"/>
      <c r="BL5200" s="51"/>
      <c r="BM5200" s="51"/>
      <c r="BN5200" s="51"/>
      <c r="BO5200" s="51"/>
      <c r="BP5200" s="51"/>
      <c r="BQ5200" s="51"/>
      <c r="BR5200" s="51"/>
      <c r="BS5200" s="51"/>
      <c r="BT5200" s="51"/>
      <c r="BU5200" s="51"/>
      <c r="BV5200" s="51"/>
      <c r="BW5200" s="51"/>
      <c r="BX5200" s="51"/>
      <c r="BY5200" s="51"/>
    </row>
    <row r="5201" spans="1:77" x14ac:dyDescent="0.25">
      <c r="A5201" s="49" t="s">
        <v>960</v>
      </c>
      <c r="B5201" s="50">
        <v>42407</v>
      </c>
      <c r="C5201" s="51" t="s">
        <v>956</v>
      </c>
      <c r="D5201" s="51"/>
      <c r="E5201" s="51">
        <v>490.21593749999994</v>
      </c>
      <c r="F5201" s="51">
        <v>0.15457500000000002</v>
      </c>
      <c r="G5201" s="51">
        <v>0.22609375000000001</v>
      </c>
      <c r="H5201" s="51">
        <v>0.27958749999999999</v>
      </c>
      <c r="I5201" s="51">
        <v>0.27423124999999998</v>
      </c>
      <c r="J5201" s="51">
        <v>0.26976875</v>
      </c>
      <c r="K5201" s="51">
        <v>0.32592499999999996</v>
      </c>
      <c r="L5201" s="51">
        <v>0.29420625</v>
      </c>
      <c r="M5201" s="51"/>
      <c r="N5201" s="51"/>
      <c r="O5201" s="51"/>
      <c r="P5201" s="51"/>
      <c r="Q5201" s="51"/>
      <c r="R5201" s="51"/>
      <c r="S5201" s="51"/>
      <c r="T5201" s="51"/>
      <c r="U5201" s="51"/>
      <c r="V5201" s="51"/>
      <c r="W5201" s="51"/>
      <c r="X5201" s="51"/>
      <c r="Y5201" s="51"/>
      <c r="Z5201" s="51"/>
      <c r="AA5201" s="51"/>
      <c r="AB5201" s="51"/>
      <c r="AC5201" s="51"/>
      <c r="AD5201" s="51"/>
      <c r="AE5201" s="51"/>
      <c r="AF5201" s="51"/>
      <c r="AG5201" s="51"/>
      <c r="AH5201" s="51"/>
      <c r="AI5201" s="51"/>
      <c r="AJ5201" s="51"/>
      <c r="AK5201" s="51"/>
      <c r="AL5201" s="51"/>
      <c r="AM5201" s="51"/>
      <c r="AN5201" s="51"/>
      <c r="AO5201" s="51"/>
      <c r="AP5201" s="51"/>
      <c r="AQ5201" s="51"/>
      <c r="AR5201" s="51"/>
      <c r="AS5201" s="51"/>
      <c r="AT5201" s="51"/>
      <c r="AU5201" s="51"/>
      <c r="AV5201" s="51"/>
      <c r="AW5201" s="51"/>
      <c r="AX5201" s="51"/>
      <c r="AY5201" s="51"/>
      <c r="AZ5201" s="51"/>
      <c r="BA5201" s="51"/>
      <c r="BB5201" s="51"/>
      <c r="BC5201" s="51"/>
      <c r="BD5201" s="51"/>
      <c r="BE5201" s="51"/>
      <c r="BF5201" s="51"/>
      <c r="BG5201" s="51"/>
      <c r="BH5201" s="51"/>
      <c r="BI5201" s="51"/>
      <c r="BJ5201" s="51"/>
      <c r="BK5201" s="51"/>
      <c r="BL5201" s="51"/>
      <c r="BM5201" s="51"/>
      <c r="BN5201" s="51"/>
      <c r="BO5201" s="51"/>
      <c r="BP5201" s="51"/>
      <c r="BQ5201" s="51"/>
      <c r="BR5201" s="51"/>
      <c r="BS5201" s="51"/>
      <c r="BT5201" s="51"/>
      <c r="BU5201" s="51"/>
      <c r="BV5201" s="51"/>
      <c r="BW5201" s="51"/>
      <c r="BX5201" s="51"/>
      <c r="BY5201" s="51"/>
    </row>
    <row r="5202" spans="1:77" x14ac:dyDescent="0.25">
      <c r="A5202" s="49" t="s">
        <v>960</v>
      </c>
      <c r="B5202" s="50">
        <v>42408</v>
      </c>
      <c r="C5202" s="51" t="s">
        <v>956</v>
      </c>
      <c r="D5202" s="51"/>
      <c r="E5202" s="51">
        <v>489.42468750000006</v>
      </c>
      <c r="F5202" s="51">
        <v>0.15286875</v>
      </c>
      <c r="G5202" s="51">
        <v>0.22448750000000001</v>
      </c>
      <c r="H5202" s="51">
        <v>0.27887499999999998</v>
      </c>
      <c r="I5202" s="51">
        <v>0.27411874999999997</v>
      </c>
      <c r="J5202" s="51">
        <v>0.2697</v>
      </c>
      <c r="K5202" s="51">
        <v>0.32598749999999999</v>
      </c>
      <c r="L5202" s="51">
        <v>0.29405625000000002</v>
      </c>
      <c r="M5202" s="51"/>
      <c r="N5202" s="51"/>
      <c r="O5202" s="51"/>
      <c r="P5202" s="51"/>
      <c r="Q5202" s="51"/>
      <c r="R5202" s="51"/>
      <c r="S5202" s="51"/>
      <c r="T5202" s="51"/>
      <c r="U5202" s="51"/>
      <c r="V5202" s="51"/>
      <c r="W5202" s="51"/>
      <c r="X5202" s="51"/>
      <c r="Y5202" s="51"/>
      <c r="Z5202" s="51"/>
      <c r="AA5202" s="51"/>
      <c r="AB5202" s="51"/>
      <c r="AC5202" s="51"/>
      <c r="AD5202" s="51"/>
      <c r="AE5202" s="51"/>
      <c r="AF5202" s="51"/>
      <c r="AG5202" s="51"/>
      <c r="AH5202" s="51"/>
      <c r="AI5202" s="51"/>
      <c r="AJ5202" s="51"/>
      <c r="AK5202" s="51"/>
      <c r="AL5202" s="51"/>
      <c r="AM5202" s="51"/>
      <c r="AN5202" s="51"/>
      <c r="AO5202" s="51"/>
      <c r="AP5202" s="51"/>
      <c r="AQ5202" s="51"/>
      <c r="AR5202" s="51"/>
      <c r="AS5202" s="51"/>
      <c r="AT5202" s="51"/>
      <c r="AU5202" s="51"/>
      <c r="AV5202" s="51"/>
      <c r="AW5202" s="51"/>
      <c r="AX5202" s="51"/>
      <c r="AY5202" s="51"/>
      <c r="AZ5202" s="51"/>
      <c r="BA5202" s="51"/>
      <c r="BB5202" s="51"/>
      <c r="BC5202" s="51"/>
      <c r="BD5202" s="51"/>
      <c r="BE5202" s="51"/>
      <c r="BF5202" s="51"/>
      <c r="BG5202" s="51"/>
      <c r="BH5202" s="51"/>
      <c r="BI5202" s="51"/>
      <c r="BJ5202" s="51"/>
      <c r="BK5202" s="51"/>
      <c r="BL5202" s="51"/>
      <c r="BM5202" s="51"/>
      <c r="BN5202" s="51"/>
      <c r="BO5202" s="51"/>
      <c r="BP5202" s="51"/>
      <c r="BQ5202" s="51"/>
      <c r="BR5202" s="51"/>
      <c r="BS5202" s="51"/>
      <c r="BT5202" s="51"/>
      <c r="BU5202" s="51"/>
      <c r="BV5202" s="51"/>
      <c r="BW5202" s="51"/>
      <c r="BX5202" s="51"/>
      <c r="BY5202" s="51"/>
    </row>
    <row r="5203" spans="1:77" x14ac:dyDescent="0.25">
      <c r="A5203" s="49" t="s">
        <v>960</v>
      </c>
      <c r="B5203" s="50">
        <v>42409</v>
      </c>
      <c r="C5203" s="51" t="s">
        <v>956</v>
      </c>
      <c r="D5203" s="51"/>
      <c r="E5203" s="51">
        <v>488.46703124999999</v>
      </c>
      <c r="F5203" s="51">
        <v>0.15056562499999998</v>
      </c>
      <c r="G5203" s="51">
        <v>0.22271874999999997</v>
      </c>
      <c r="H5203" s="51">
        <v>0.27823124999999999</v>
      </c>
      <c r="I5203" s="51">
        <v>0.27379375</v>
      </c>
      <c r="J5203" s="51">
        <v>0.26974375</v>
      </c>
      <c r="K5203" s="51">
        <v>0.32587499999999997</v>
      </c>
      <c r="L5203" s="51">
        <v>0.29393749999999996</v>
      </c>
      <c r="M5203" s="51"/>
      <c r="N5203" s="51"/>
      <c r="O5203" s="51"/>
      <c r="P5203" s="51"/>
      <c r="Q5203" s="51"/>
      <c r="R5203" s="51"/>
      <c r="S5203" s="51"/>
      <c r="T5203" s="51"/>
      <c r="U5203" s="51"/>
      <c r="V5203" s="51"/>
      <c r="W5203" s="51"/>
      <c r="X5203" s="51"/>
      <c r="Y5203" s="51"/>
      <c r="Z5203" s="51"/>
      <c r="AA5203" s="51"/>
      <c r="AB5203" s="51"/>
      <c r="AC5203" s="51">
        <v>0.53645851431935698</v>
      </c>
      <c r="AD5203" s="51">
        <v>1.4070711068818612E-2</v>
      </c>
      <c r="AE5203" s="51"/>
      <c r="AF5203" s="51"/>
      <c r="AG5203" s="51"/>
      <c r="AH5203" s="51"/>
      <c r="AI5203" s="51"/>
      <c r="AJ5203" s="51"/>
      <c r="AK5203" s="51"/>
      <c r="AL5203" s="51"/>
      <c r="AM5203" s="51"/>
      <c r="AN5203" s="51"/>
      <c r="AO5203" s="51"/>
      <c r="AP5203" s="51"/>
      <c r="AQ5203" s="51"/>
      <c r="AR5203" s="51"/>
      <c r="AS5203" s="51"/>
      <c r="AT5203" s="51"/>
      <c r="AU5203" s="51"/>
      <c r="AV5203" s="51"/>
      <c r="AW5203" s="51"/>
      <c r="AX5203" s="51"/>
      <c r="AY5203" s="51"/>
      <c r="AZ5203" s="51"/>
      <c r="BA5203" s="51"/>
      <c r="BB5203" s="51"/>
      <c r="BC5203" s="51"/>
      <c r="BD5203" s="51"/>
      <c r="BE5203" s="51"/>
      <c r="BF5203" s="51"/>
      <c r="BG5203" s="51"/>
      <c r="BH5203" s="51"/>
      <c r="BI5203" s="51"/>
      <c r="BJ5203" s="51"/>
      <c r="BK5203" s="51"/>
      <c r="BL5203" s="51"/>
      <c r="BM5203" s="51"/>
      <c r="BN5203" s="51"/>
      <c r="BO5203" s="51"/>
      <c r="BP5203" s="51"/>
      <c r="BQ5203" s="51"/>
      <c r="BR5203" s="51"/>
      <c r="BS5203" s="51"/>
      <c r="BT5203" s="51"/>
      <c r="BU5203" s="51"/>
      <c r="BV5203" s="51"/>
      <c r="BW5203" s="51"/>
      <c r="BX5203" s="51"/>
      <c r="BY5203" s="51"/>
    </row>
    <row r="5204" spans="1:77" x14ac:dyDescent="0.25">
      <c r="A5204" s="49" t="s">
        <v>960</v>
      </c>
      <c r="B5204" s="50">
        <v>42410</v>
      </c>
      <c r="C5204" s="51" t="s">
        <v>956</v>
      </c>
      <c r="D5204" s="51"/>
      <c r="E5204" s="51">
        <v>487.52578125000002</v>
      </c>
      <c r="F5204" s="51">
        <v>0.148534375</v>
      </c>
      <c r="G5204" s="51">
        <v>0.22088750000000001</v>
      </c>
      <c r="H5204" s="51">
        <v>0.27730624999999998</v>
      </c>
      <c r="I5204" s="51">
        <v>0.27362500000000001</v>
      </c>
      <c r="J5204" s="51">
        <v>0.26974375</v>
      </c>
      <c r="K5204" s="51">
        <v>0.32575624999999997</v>
      </c>
      <c r="L5204" s="51">
        <v>0.29394374999999995</v>
      </c>
      <c r="M5204" s="51"/>
      <c r="N5204" s="51"/>
      <c r="O5204" s="51"/>
      <c r="P5204" s="51"/>
      <c r="Q5204" s="51"/>
      <c r="R5204" s="51"/>
      <c r="S5204" s="51"/>
      <c r="T5204" s="51"/>
      <c r="U5204" s="51"/>
      <c r="V5204" s="51"/>
      <c r="W5204" s="51"/>
      <c r="X5204" s="51"/>
      <c r="Y5204" s="51"/>
      <c r="Z5204" s="51"/>
      <c r="AA5204" s="51"/>
      <c r="AB5204" s="51"/>
      <c r="AC5204" s="51"/>
      <c r="AD5204" s="51"/>
      <c r="AE5204" s="51"/>
      <c r="AF5204" s="51"/>
      <c r="AG5204" s="51"/>
      <c r="AH5204" s="51"/>
      <c r="AI5204" s="51"/>
      <c r="AJ5204" s="51"/>
      <c r="AK5204" s="51"/>
      <c r="AL5204" s="51"/>
      <c r="AM5204" s="51"/>
      <c r="AN5204" s="51"/>
      <c r="AO5204" s="51"/>
      <c r="AP5204" s="51"/>
      <c r="AQ5204" s="51"/>
      <c r="AR5204" s="51"/>
      <c r="AS5204" s="51"/>
      <c r="AT5204" s="51"/>
      <c r="AU5204" s="51"/>
      <c r="AV5204" s="51"/>
      <c r="AW5204" s="51"/>
      <c r="AX5204" s="51"/>
      <c r="AY5204" s="51"/>
      <c r="AZ5204" s="51"/>
      <c r="BA5204" s="51"/>
      <c r="BB5204" s="51"/>
      <c r="BC5204" s="51"/>
      <c r="BD5204" s="51"/>
      <c r="BE5204" s="51"/>
      <c r="BF5204" s="51"/>
      <c r="BG5204" s="51"/>
      <c r="BH5204" s="51"/>
      <c r="BI5204" s="51"/>
      <c r="BJ5204" s="51"/>
      <c r="BK5204" s="51"/>
      <c r="BL5204" s="51"/>
      <c r="BM5204" s="51"/>
      <c r="BN5204" s="51"/>
      <c r="BO5204" s="51"/>
      <c r="BP5204" s="51"/>
      <c r="BQ5204" s="51"/>
      <c r="BR5204" s="51"/>
      <c r="BS5204" s="51"/>
      <c r="BT5204" s="51"/>
      <c r="BU5204" s="51"/>
      <c r="BV5204" s="51"/>
      <c r="BW5204" s="51"/>
      <c r="BX5204" s="51"/>
      <c r="BY5204" s="51"/>
    </row>
    <row r="5205" spans="1:77" x14ac:dyDescent="0.25">
      <c r="A5205" s="49" t="s">
        <v>960</v>
      </c>
      <c r="B5205" s="50">
        <v>42411</v>
      </c>
      <c r="C5205" s="51" t="s">
        <v>956</v>
      </c>
      <c r="D5205" s="51"/>
      <c r="E5205" s="51">
        <v>486.67031250000002</v>
      </c>
      <c r="F5205" s="51">
        <v>0.14671875000000001</v>
      </c>
      <c r="G5205" s="51">
        <v>0.2192875</v>
      </c>
      <c r="H5205" s="51">
        <v>0.27656250000000004</v>
      </c>
      <c r="I5205" s="51">
        <v>0.2734625</v>
      </c>
      <c r="J5205" s="51">
        <v>0.26964374999999996</v>
      </c>
      <c r="K5205" s="51">
        <v>0.32573750000000001</v>
      </c>
      <c r="L5205" s="51">
        <v>0.293825</v>
      </c>
      <c r="M5205" s="51"/>
      <c r="N5205" s="51"/>
      <c r="O5205" s="51"/>
      <c r="P5205" s="51"/>
      <c r="Q5205" s="51"/>
      <c r="R5205" s="51"/>
      <c r="S5205" s="51"/>
      <c r="T5205" s="51"/>
      <c r="U5205" s="51"/>
      <c r="V5205" s="51"/>
      <c r="W5205" s="51"/>
      <c r="X5205" s="51"/>
      <c r="Y5205" s="51"/>
      <c r="Z5205" s="51"/>
      <c r="AA5205" s="51"/>
      <c r="AB5205" s="51"/>
      <c r="AC5205" s="51"/>
      <c r="AD5205" s="51"/>
      <c r="AE5205" s="51"/>
      <c r="AF5205" s="51"/>
      <c r="AG5205" s="51"/>
      <c r="AH5205" s="51"/>
      <c r="AI5205" s="51"/>
      <c r="AJ5205" s="51"/>
      <c r="AK5205" s="51"/>
      <c r="AL5205" s="51"/>
      <c r="AM5205" s="51"/>
      <c r="AN5205" s="51"/>
      <c r="AO5205" s="51"/>
      <c r="AP5205" s="51"/>
      <c r="AQ5205" s="51"/>
      <c r="AR5205" s="51"/>
      <c r="AS5205" s="51"/>
      <c r="AT5205" s="51"/>
      <c r="AU5205" s="51"/>
      <c r="AV5205" s="51"/>
      <c r="AW5205" s="51"/>
      <c r="AX5205" s="51"/>
      <c r="AY5205" s="51"/>
      <c r="AZ5205" s="51"/>
      <c r="BA5205" s="51"/>
      <c r="BB5205" s="51"/>
      <c r="BC5205" s="51"/>
      <c r="BD5205" s="51"/>
      <c r="BE5205" s="51"/>
      <c r="BF5205" s="51"/>
      <c r="BG5205" s="51"/>
      <c r="BH5205" s="51"/>
      <c r="BI5205" s="51"/>
      <c r="BJ5205" s="51"/>
      <c r="BK5205" s="51"/>
      <c r="BL5205" s="51"/>
      <c r="BM5205" s="51"/>
      <c r="BN5205" s="51"/>
      <c r="BO5205" s="51"/>
      <c r="BP5205" s="51"/>
      <c r="BQ5205" s="51"/>
      <c r="BR5205" s="51"/>
      <c r="BS5205" s="51"/>
      <c r="BT5205" s="51"/>
      <c r="BU5205" s="51"/>
      <c r="BV5205" s="51"/>
      <c r="BW5205" s="51"/>
      <c r="BX5205" s="51"/>
      <c r="BY5205" s="51"/>
    </row>
    <row r="5206" spans="1:77" x14ac:dyDescent="0.25">
      <c r="A5206" s="49" t="s">
        <v>960</v>
      </c>
      <c r="B5206" s="50">
        <v>42412</v>
      </c>
      <c r="C5206" s="51" t="s">
        <v>956</v>
      </c>
      <c r="D5206" s="51"/>
      <c r="E5206" s="51">
        <v>486.00187499999993</v>
      </c>
      <c r="F5206" s="51">
        <v>0.14469375000000001</v>
      </c>
      <c r="G5206" s="51">
        <v>0.21800624999999998</v>
      </c>
      <c r="H5206" s="51">
        <v>0.27625624999999998</v>
      </c>
      <c r="I5206" s="51">
        <v>0.27324375000000001</v>
      </c>
      <c r="J5206" s="51">
        <v>0.26971250000000002</v>
      </c>
      <c r="K5206" s="51">
        <v>0.32578750000000001</v>
      </c>
      <c r="L5206" s="51">
        <v>0.29365625000000001</v>
      </c>
      <c r="M5206" s="51"/>
      <c r="N5206" s="51"/>
      <c r="O5206" s="51"/>
      <c r="P5206" s="51"/>
      <c r="Q5206" s="51"/>
      <c r="R5206" s="51"/>
      <c r="S5206" s="51"/>
      <c r="T5206" s="51"/>
      <c r="U5206" s="51"/>
      <c r="V5206" s="51"/>
      <c r="W5206" s="51"/>
      <c r="X5206" s="51"/>
      <c r="Y5206" s="51"/>
      <c r="Z5206" s="51"/>
      <c r="AA5206" s="51"/>
      <c r="AB5206" s="51">
        <v>8.4</v>
      </c>
      <c r="AC5206" s="51"/>
      <c r="AD5206" s="51"/>
      <c r="AE5206" s="51"/>
      <c r="AF5206" s="51"/>
      <c r="AG5206" s="51"/>
      <c r="AH5206" s="51">
        <v>8.3000000000000007</v>
      </c>
      <c r="AI5206" s="51">
        <v>8.4</v>
      </c>
      <c r="AJ5206" s="51"/>
      <c r="AK5206" s="51"/>
      <c r="AL5206" s="51"/>
      <c r="AM5206" s="51"/>
      <c r="AN5206" s="51"/>
      <c r="AO5206" s="51"/>
      <c r="AP5206" s="51"/>
      <c r="AQ5206" s="51"/>
      <c r="AR5206" s="51"/>
      <c r="AS5206" s="51"/>
      <c r="AT5206" s="51"/>
      <c r="AU5206" s="51"/>
      <c r="AV5206" s="51"/>
      <c r="AW5206" s="51"/>
      <c r="AX5206" s="51"/>
      <c r="AY5206" s="51"/>
      <c r="AZ5206" s="51"/>
      <c r="BA5206" s="51"/>
      <c r="BB5206" s="51"/>
      <c r="BC5206" s="51"/>
      <c r="BD5206" s="51"/>
      <c r="BE5206" s="51"/>
      <c r="BF5206" s="51"/>
      <c r="BG5206" s="51"/>
      <c r="BH5206" s="51"/>
      <c r="BI5206" s="51"/>
      <c r="BJ5206" s="51"/>
      <c r="BK5206" s="51"/>
      <c r="BL5206" s="51"/>
      <c r="BM5206" s="51"/>
      <c r="BN5206" s="51"/>
      <c r="BO5206" s="51"/>
      <c r="BP5206" s="51"/>
      <c r="BQ5206" s="51"/>
      <c r="BR5206" s="51"/>
      <c r="BS5206" s="51"/>
      <c r="BT5206" s="51"/>
      <c r="BU5206" s="51"/>
      <c r="BV5206" s="51"/>
      <c r="BW5206" s="51"/>
      <c r="BX5206" s="51"/>
      <c r="BY5206" s="51"/>
    </row>
    <row r="5207" spans="1:77" x14ac:dyDescent="0.25">
      <c r="A5207" s="49" t="s">
        <v>960</v>
      </c>
      <c r="B5207" s="50">
        <v>42413</v>
      </c>
      <c r="C5207" s="51" t="s">
        <v>956</v>
      </c>
      <c r="D5207" s="51"/>
      <c r="E5207" s="51">
        <v>485.22234374999994</v>
      </c>
      <c r="F5207" s="51">
        <v>0.14251562500000001</v>
      </c>
      <c r="G5207" s="51">
        <v>0.21599999999999997</v>
      </c>
      <c r="H5207" s="51">
        <v>0.27586250000000001</v>
      </c>
      <c r="I5207" s="51">
        <v>0.27333750000000001</v>
      </c>
      <c r="J5207" s="51">
        <v>0.2697</v>
      </c>
      <c r="K5207" s="51">
        <v>0.32569999999999999</v>
      </c>
      <c r="L5207" s="51">
        <v>0.29354999999999998</v>
      </c>
      <c r="M5207" s="51"/>
      <c r="N5207" s="51"/>
      <c r="O5207" s="51"/>
      <c r="P5207" s="51"/>
      <c r="Q5207" s="51">
        <v>11.262336975</v>
      </c>
      <c r="R5207" s="51">
        <v>958.89025000000004</v>
      </c>
      <c r="S5207" s="51">
        <v>709.75149999999996</v>
      </c>
      <c r="T5207" s="51"/>
      <c r="U5207" s="51"/>
      <c r="V5207" s="51">
        <v>1.7196522640358355E-2</v>
      </c>
      <c r="W5207" s="51">
        <v>4.7767500000000004E-2</v>
      </c>
      <c r="X5207" s="51">
        <v>9.7106785749999993</v>
      </c>
      <c r="Y5207" s="51">
        <v>11275.125689723933</v>
      </c>
      <c r="Z5207" s="51"/>
      <c r="AA5207" s="51">
        <v>564.68849999999998</v>
      </c>
      <c r="AB5207" s="51"/>
      <c r="AC5207" s="51"/>
      <c r="AD5207" s="51"/>
      <c r="AE5207" s="51"/>
      <c r="AF5207" s="51"/>
      <c r="AG5207" s="51">
        <v>48.894500000000008</v>
      </c>
      <c r="AH5207" s="51"/>
      <c r="AI5207" s="51"/>
      <c r="AJ5207" s="51"/>
      <c r="AK5207" s="51"/>
      <c r="AL5207" s="51"/>
      <c r="AM5207" s="51"/>
      <c r="AN5207" s="51"/>
      <c r="AO5207" s="51"/>
      <c r="AP5207" s="51"/>
      <c r="AQ5207" s="51" t="s">
        <v>925</v>
      </c>
      <c r="AR5207" s="51"/>
      <c r="AS5207" s="51"/>
      <c r="AT5207" s="51"/>
      <c r="AU5207" s="51"/>
      <c r="AV5207" s="51"/>
      <c r="AW5207" s="51"/>
      <c r="AX5207" s="51"/>
      <c r="AY5207" s="51">
        <v>145.06299999999999</v>
      </c>
      <c r="AZ5207" s="51"/>
      <c r="BA5207" s="51"/>
      <c r="BB5207" s="51"/>
      <c r="BC5207" s="51"/>
      <c r="BD5207" s="51">
        <v>200.24424999999999</v>
      </c>
      <c r="BE5207" s="51">
        <v>404.74237444707825</v>
      </c>
      <c r="BF5207" s="51"/>
      <c r="BG5207" s="51"/>
      <c r="BH5207" s="51"/>
      <c r="BI5207" s="51"/>
      <c r="BJ5207" s="51"/>
      <c r="BK5207" s="51"/>
      <c r="BL5207" s="51"/>
      <c r="BM5207" s="51"/>
      <c r="BN5207" s="51"/>
      <c r="BO5207" s="51"/>
      <c r="BP5207" s="51"/>
      <c r="BQ5207" s="51"/>
      <c r="BR5207" s="51"/>
      <c r="BS5207" s="51"/>
      <c r="BT5207" s="51"/>
      <c r="BU5207" s="51"/>
      <c r="BV5207" s="51"/>
      <c r="BW5207" s="51"/>
      <c r="BX5207" s="51"/>
      <c r="BY5207" s="51"/>
    </row>
    <row r="5208" spans="1:77" x14ac:dyDescent="0.25">
      <c r="A5208" s="49" t="s">
        <v>960</v>
      </c>
      <c r="B5208" s="50">
        <v>42414</v>
      </c>
      <c r="C5208" s="51" t="s">
        <v>956</v>
      </c>
      <c r="D5208" s="51"/>
      <c r="E5208" s="51">
        <v>484.52250000000004</v>
      </c>
      <c r="F5208" s="51">
        <v>0.14084999999999998</v>
      </c>
      <c r="G5208" s="51">
        <v>0.21462500000000001</v>
      </c>
      <c r="H5208" s="51">
        <v>0.27505625</v>
      </c>
      <c r="I5208" s="51">
        <v>0.27324999999999999</v>
      </c>
      <c r="J5208" s="51">
        <v>0.26979375</v>
      </c>
      <c r="K5208" s="51">
        <v>0.32566875000000001</v>
      </c>
      <c r="L5208" s="51">
        <v>0.29356874999999999</v>
      </c>
      <c r="M5208" s="51"/>
      <c r="N5208" s="51"/>
      <c r="O5208" s="51"/>
      <c r="P5208" s="51"/>
      <c r="Q5208" s="51"/>
      <c r="R5208" s="51"/>
      <c r="S5208" s="51"/>
      <c r="T5208" s="51"/>
      <c r="U5208" s="51"/>
      <c r="V5208" s="51"/>
      <c r="W5208" s="51"/>
      <c r="X5208" s="51"/>
      <c r="Y5208" s="51"/>
      <c r="Z5208" s="51"/>
      <c r="AA5208" s="51"/>
      <c r="AB5208" s="51"/>
      <c r="AC5208" s="51"/>
      <c r="AD5208" s="51"/>
      <c r="AE5208" s="51"/>
      <c r="AF5208" s="51"/>
      <c r="AG5208" s="51"/>
      <c r="AH5208" s="51"/>
      <c r="AI5208" s="51"/>
      <c r="AJ5208" s="51"/>
      <c r="AK5208" s="51"/>
      <c r="AL5208" s="51"/>
      <c r="AM5208" s="51"/>
      <c r="AN5208" s="51"/>
      <c r="AO5208" s="51"/>
      <c r="AP5208" s="51"/>
      <c r="AQ5208" s="51"/>
      <c r="AR5208" s="51"/>
      <c r="AS5208" s="51"/>
      <c r="AT5208" s="51"/>
      <c r="AU5208" s="51"/>
      <c r="AV5208" s="51"/>
      <c r="AW5208" s="51"/>
      <c r="AX5208" s="51"/>
      <c r="AY5208" s="51"/>
      <c r="AZ5208" s="51"/>
      <c r="BA5208" s="51"/>
      <c r="BB5208" s="51"/>
      <c r="BC5208" s="51"/>
      <c r="BD5208" s="51"/>
      <c r="BE5208" s="51"/>
      <c r="BF5208" s="51"/>
      <c r="BG5208" s="51"/>
      <c r="BH5208" s="51"/>
      <c r="BI5208" s="51"/>
      <c r="BJ5208" s="51"/>
      <c r="BK5208" s="51"/>
      <c r="BL5208" s="51"/>
      <c r="BM5208" s="51"/>
      <c r="BN5208" s="51"/>
      <c r="BO5208" s="51"/>
      <c r="BP5208" s="51"/>
      <c r="BQ5208" s="51"/>
      <c r="BR5208" s="51"/>
      <c r="BS5208" s="51"/>
      <c r="BT5208" s="51"/>
      <c r="BU5208" s="51"/>
      <c r="BV5208" s="51"/>
      <c r="BW5208" s="51"/>
      <c r="BX5208" s="51"/>
      <c r="BY5208" s="51"/>
    </row>
    <row r="5209" spans="1:77" x14ac:dyDescent="0.25">
      <c r="A5209" s="49" t="s">
        <v>960</v>
      </c>
      <c r="B5209" s="50">
        <v>42415</v>
      </c>
      <c r="C5209" s="51" t="s">
        <v>956</v>
      </c>
      <c r="D5209" s="51"/>
      <c r="E5209" s="51">
        <v>483.63515625000002</v>
      </c>
      <c r="F5209" s="51">
        <v>0.13824687499999999</v>
      </c>
      <c r="G5209" s="51">
        <v>0.21309999999999998</v>
      </c>
      <c r="H5209" s="51">
        <v>0.27432499999999999</v>
      </c>
      <c r="I5209" s="51">
        <v>0.27305625</v>
      </c>
      <c r="J5209" s="51">
        <v>0.26990000000000003</v>
      </c>
      <c r="K5209" s="51">
        <v>0.32569999999999999</v>
      </c>
      <c r="L5209" s="51">
        <v>0.29346250000000002</v>
      </c>
      <c r="M5209" s="51"/>
      <c r="N5209" s="51"/>
      <c r="O5209" s="51"/>
      <c r="P5209" s="51"/>
      <c r="Q5209" s="51"/>
      <c r="R5209" s="51"/>
      <c r="S5209" s="51"/>
      <c r="T5209" s="51"/>
      <c r="U5209" s="51"/>
      <c r="V5209" s="51"/>
      <c r="W5209" s="51"/>
      <c r="X5209" s="51"/>
      <c r="Y5209" s="51"/>
      <c r="Z5209" s="51"/>
      <c r="AA5209" s="51"/>
      <c r="AB5209" s="51"/>
      <c r="AC5209" s="51"/>
      <c r="AD5209" s="51"/>
      <c r="AE5209" s="51"/>
      <c r="AF5209" s="51"/>
      <c r="AG5209" s="51"/>
      <c r="AH5209" s="51"/>
      <c r="AI5209" s="51"/>
      <c r="AJ5209" s="51"/>
      <c r="AK5209" s="51"/>
      <c r="AL5209" s="51"/>
      <c r="AM5209" s="51"/>
      <c r="AN5209" s="51"/>
      <c r="AO5209" s="51"/>
      <c r="AP5209" s="51"/>
      <c r="AQ5209" s="51"/>
      <c r="AR5209" s="51"/>
      <c r="AS5209" s="51"/>
      <c r="AT5209" s="51"/>
      <c r="AU5209" s="51"/>
      <c r="AV5209" s="51"/>
      <c r="AW5209" s="51"/>
      <c r="AX5209" s="51"/>
      <c r="AY5209" s="51"/>
      <c r="AZ5209" s="51"/>
      <c r="BA5209" s="51"/>
      <c r="BB5209" s="51"/>
      <c r="BC5209" s="51"/>
      <c r="BD5209" s="51"/>
      <c r="BE5209" s="51"/>
      <c r="BF5209" s="51"/>
      <c r="BG5209" s="51"/>
      <c r="BH5209" s="51"/>
      <c r="BI5209" s="51"/>
      <c r="BJ5209" s="51"/>
      <c r="BK5209" s="51"/>
      <c r="BL5209" s="51"/>
      <c r="BM5209" s="51"/>
      <c r="BN5209" s="51"/>
      <c r="BO5209" s="51"/>
      <c r="BP5209" s="51"/>
      <c r="BQ5209" s="51"/>
      <c r="BR5209" s="51"/>
      <c r="BS5209" s="51"/>
      <c r="BT5209" s="51"/>
      <c r="BU5209" s="51"/>
      <c r="BV5209" s="51"/>
      <c r="BW5209" s="51"/>
      <c r="BX5209" s="51"/>
      <c r="BY5209" s="51"/>
    </row>
    <row r="5210" spans="1:77" x14ac:dyDescent="0.25">
      <c r="A5210" s="49" t="s">
        <v>960</v>
      </c>
      <c r="B5210" s="50">
        <v>42416</v>
      </c>
      <c r="C5210" s="51" t="s">
        <v>956</v>
      </c>
      <c r="D5210" s="51"/>
      <c r="E5210" s="51"/>
      <c r="F5210" s="51"/>
      <c r="G5210" s="51"/>
      <c r="H5210" s="51"/>
      <c r="I5210" s="51"/>
      <c r="J5210" s="51"/>
      <c r="K5210" s="51"/>
      <c r="L5210" s="51"/>
      <c r="M5210" s="51"/>
      <c r="N5210" s="51"/>
      <c r="O5210" s="51"/>
      <c r="P5210" s="51"/>
      <c r="Q5210" s="51"/>
      <c r="R5210" s="51"/>
      <c r="S5210" s="51"/>
      <c r="T5210" s="51"/>
      <c r="U5210" s="51"/>
      <c r="V5210" s="51"/>
      <c r="W5210" s="51"/>
      <c r="X5210" s="51"/>
      <c r="Y5210" s="51"/>
      <c r="Z5210" s="51"/>
      <c r="AA5210" s="51"/>
      <c r="AB5210" s="51">
        <v>8.4</v>
      </c>
      <c r="AC5210" s="51"/>
      <c r="AD5210" s="51"/>
      <c r="AE5210" s="51"/>
      <c r="AF5210" s="51"/>
      <c r="AG5210" s="51"/>
      <c r="AH5210" s="51">
        <v>8.4</v>
      </c>
      <c r="AI5210" s="51">
        <v>8.4</v>
      </c>
      <c r="AJ5210" s="51"/>
      <c r="AK5210" s="51"/>
      <c r="AL5210" s="51"/>
      <c r="AM5210" s="51"/>
      <c r="AN5210" s="51"/>
      <c r="AO5210" s="51"/>
      <c r="AP5210" s="51"/>
      <c r="AQ5210" s="51"/>
      <c r="AR5210" s="51"/>
      <c r="AS5210" s="51"/>
      <c r="AT5210" s="51"/>
      <c r="AU5210" s="51"/>
      <c r="AV5210" s="51"/>
      <c r="AW5210" s="51"/>
      <c r="AX5210" s="51"/>
      <c r="AY5210" s="51"/>
      <c r="AZ5210" s="51"/>
      <c r="BA5210" s="51"/>
      <c r="BB5210" s="51"/>
      <c r="BC5210" s="51"/>
      <c r="BD5210" s="51"/>
      <c r="BE5210" s="51"/>
      <c r="BF5210" s="51"/>
      <c r="BG5210" s="51"/>
      <c r="BH5210" s="51"/>
      <c r="BI5210" s="51"/>
      <c r="BJ5210" s="51"/>
      <c r="BK5210" s="51"/>
      <c r="BL5210" s="51"/>
      <c r="BM5210" s="51"/>
      <c r="BN5210" s="51"/>
      <c r="BO5210" s="51"/>
      <c r="BP5210" s="51"/>
      <c r="BQ5210" s="51"/>
      <c r="BR5210" s="51"/>
      <c r="BS5210" s="51"/>
      <c r="BT5210" s="51"/>
      <c r="BU5210" s="51"/>
      <c r="BV5210" s="51"/>
      <c r="BW5210" s="51"/>
      <c r="BX5210" s="51"/>
      <c r="BY5210" s="51"/>
    </row>
    <row r="5211" spans="1:77" x14ac:dyDescent="0.25">
      <c r="A5211" s="49" t="s">
        <v>957</v>
      </c>
      <c r="B5211" s="50">
        <v>42284</v>
      </c>
      <c r="C5211" s="51" t="s">
        <v>956</v>
      </c>
      <c r="D5211" s="51"/>
      <c r="E5211" s="51"/>
      <c r="F5211" s="51"/>
      <c r="G5211" s="51"/>
      <c r="H5211" s="51"/>
      <c r="I5211" s="51"/>
      <c r="J5211" s="51"/>
      <c r="K5211" s="51"/>
      <c r="L5211" s="51"/>
      <c r="M5211" s="51"/>
      <c r="N5211" s="51"/>
      <c r="O5211" s="51"/>
      <c r="P5211" s="51"/>
      <c r="Q5211" s="51"/>
      <c r="R5211" s="51"/>
      <c r="S5211" s="51"/>
      <c r="T5211" s="51"/>
      <c r="U5211" s="51"/>
      <c r="V5211" s="51"/>
      <c r="W5211" s="51"/>
      <c r="X5211" s="51"/>
      <c r="Y5211" s="51"/>
      <c r="Z5211" s="51"/>
      <c r="AA5211" s="51"/>
      <c r="AB5211" s="51">
        <v>2</v>
      </c>
      <c r="AC5211" s="51"/>
      <c r="AD5211" s="51"/>
      <c r="AE5211" s="51"/>
      <c r="AF5211" s="51"/>
      <c r="AG5211" s="51"/>
      <c r="AH5211" s="51">
        <v>0</v>
      </c>
      <c r="AI5211" s="51">
        <v>1</v>
      </c>
      <c r="AJ5211" s="51"/>
      <c r="AK5211" s="51"/>
      <c r="AL5211" s="51"/>
      <c r="AM5211" s="51"/>
      <c r="AN5211" s="51"/>
      <c r="AO5211" s="51"/>
      <c r="AP5211" s="51"/>
      <c r="AQ5211" s="51"/>
      <c r="AR5211" s="51"/>
      <c r="AS5211" s="51"/>
      <c r="AT5211" s="51"/>
      <c r="AU5211" s="51"/>
      <c r="AV5211" s="51"/>
      <c r="AW5211" s="51"/>
      <c r="AX5211" s="51"/>
      <c r="AY5211" s="51"/>
      <c r="AZ5211" s="51"/>
      <c r="BA5211" s="51"/>
      <c r="BB5211" s="51"/>
      <c r="BC5211" s="51"/>
      <c r="BD5211" s="51"/>
      <c r="BE5211" s="51"/>
      <c r="BF5211" s="51"/>
      <c r="BG5211" s="51"/>
      <c r="BH5211" s="51"/>
      <c r="BI5211" s="51"/>
      <c r="BJ5211" s="51"/>
      <c r="BK5211" s="51"/>
      <c r="BL5211" s="51"/>
      <c r="BM5211" s="51"/>
      <c r="BN5211" s="51"/>
      <c r="BO5211" s="51"/>
      <c r="BP5211" s="51"/>
      <c r="BQ5211" s="51"/>
      <c r="BR5211" s="51"/>
      <c r="BS5211" s="51"/>
      <c r="BT5211" s="51"/>
      <c r="BU5211" s="51"/>
      <c r="BV5211" s="51"/>
      <c r="BW5211" s="51"/>
      <c r="BX5211" s="51"/>
      <c r="BY5211" s="51"/>
    </row>
    <row r="5212" spans="1:77" x14ac:dyDescent="0.25">
      <c r="A5212" s="49" t="s">
        <v>957</v>
      </c>
      <c r="B5212" s="50">
        <v>42286</v>
      </c>
      <c r="C5212" s="51" t="s">
        <v>956</v>
      </c>
      <c r="D5212" s="51"/>
      <c r="E5212" s="51"/>
      <c r="F5212" s="51"/>
      <c r="G5212" s="51"/>
      <c r="H5212" s="51"/>
      <c r="I5212" s="51"/>
      <c r="J5212" s="51"/>
      <c r="K5212" s="51"/>
      <c r="L5212" s="51"/>
      <c r="M5212" s="51"/>
      <c r="N5212" s="51"/>
      <c r="O5212" s="51"/>
      <c r="P5212" s="51"/>
      <c r="Q5212" s="51"/>
      <c r="R5212" s="51"/>
      <c r="S5212" s="51"/>
      <c r="T5212" s="51"/>
      <c r="U5212" s="51"/>
      <c r="V5212" s="51"/>
      <c r="W5212" s="51"/>
      <c r="X5212" s="51"/>
      <c r="Y5212" s="51"/>
      <c r="Z5212" s="51"/>
      <c r="AA5212" s="51"/>
      <c r="AB5212" s="51"/>
      <c r="AC5212" s="51"/>
      <c r="AD5212" s="51">
        <v>0</v>
      </c>
      <c r="AE5212" s="51"/>
      <c r="AF5212" s="51"/>
      <c r="AG5212" s="51"/>
      <c r="AH5212" s="51"/>
      <c r="AI5212" s="51"/>
      <c r="AJ5212" s="51"/>
      <c r="AK5212" s="51"/>
      <c r="AL5212" s="51"/>
      <c r="AM5212" s="51"/>
      <c r="AN5212" s="51"/>
      <c r="AO5212" s="51"/>
      <c r="AP5212" s="51"/>
      <c r="AQ5212" s="51"/>
      <c r="AR5212" s="51"/>
      <c r="AS5212" s="51"/>
      <c r="AT5212" s="51"/>
      <c r="AU5212" s="51"/>
      <c r="AV5212" s="51"/>
      <c r="AW5212" s="51"/>
      <c r="AX5212" s="51"/>
      <c r="AY5212" s="51"/>
      <c r="AZ5212" s="51"/>
      <c r="BA5212" s="51"/>
      <c r="BB5212" s="51"/>
      <c r="BC5212" s="51"/>
      <c r="BD5212" s="51"/>
      <c r="BE5212" s="51"/>
      <c r="BF5212" s="51"/>
      <c r="BG5212" s="51"/>
      <c r="BH5212" s="51"/>
      <c r="BI5212" s="51"/>
      <c r="BJ5212" s="51"/>
      <c r="BK5212" s="51"/>
      <c r="BL5212" s="51"/>
      <c r="BM5212" s="51"/>
      <c r="BN5212" s="51"/>
      <c r="BO5212" s="51"/>
      <c r="BP5212" s="51"/>
      <c r="BQ5212" s="51"/>
      <c r="BR5212" s="51"/>
      <c r="BS5212" s="51"/>
      <c r="BT5212" s="51"/>
      <c r="BU5212" s="51"/>
      <c r="BV5212" s="51"/>
      <c r="BW5212" s="51"/>
      <c r="BX5212" s="51"/>
      <c r="BY5212" s="51"/>
    </row>
    <row r="5213" spans="1:77" x14ac:dyDescent="0.25">
      <c r="A5213" s="49" t="s">
        <v>957</v>
      </c>
      <c r="B5213" s="50">
        <v>42289</v>
      </c>
      <c r="C5213" s="51" t="s">
        <v>956</v>
      </c>
      <c r="D5213" s="51"/>
      <c r="E5213" s="51"/>
      <c r="F5213" s="51"/>
      <c r="G5213" s="51"/>
      <c r="H5213" s="51"/>
      <c r="I5213" s="51"/>
      <c r="J5213" s="51"/>
      <c r="K5213" s="51"/>
      <c r="L5213" s="51"/>
      <c r="M5213" s="51"/>
      <c r="N5213" s="51"/>
      <c r="O5213" s="51"/>
      <c r="P5213" s="51"/>
      <c r="Q5213" s="51"/>
      <c r="R5213" s="51"/>
      <c r="S5213" s="51"/>
      <c r="T5213" s="51"/>
      <c r="U5213" s="51"/>
      <c r="V5213" s="51"/>
      <c r="W5213" s="51"/>
      <c r="X5213" s="51"/>
      <c r="Y5213" s="51"/>
      <c r="Z5213" s="51"/>
      <c r="AA5213" s="51"/>
      <c r="AB5213" s="51">
        <v>3.3</v>
      </c>
      <c r="AC5213" s="51"/>
      <c r="AD5213" s="51">
        <v>6.8206990851704475E-3</v>
      </c>
      <c r="AE5213" s="51"/>
      <c r="AF5213" s="51"/>
      <c r="AG5213" s="51"/>
      <c r="AH5213" s="51">
        <v>0</v>
      </c>
      <c r="AI5213" s="51">
        <v>2</v>
      </c>
      <c r="AJ5213" s="51"/>
      <c r="AK5213" s="51"/>
      <c r="AL5213" s="51"/>
      <c r="AM5213" s="51"/>
      <c r="AN5213" s="51"/>
      <c r="AO5213" s="51"/>
      <c r="AP5213" s="51"/>
      <c r="AQ5213" s="51"/>
      <c r="AR5213" s="51"/>
      <c r="AS5213" s="51"/>
      <c r="AT5213" s="51"/>
      <c r="AU5213" s="51"/>
      <c r="AV5213" s="51"/>
      <c r="AW5213" s="51"/>
      <c r="AX5213" s="51"/>
      <c r="AY5213" s="51"/>
      <c r="AZ5213" s="51"/>
      <c r="BA5213" s="51"/>
      <c r="BB5213" s="51"/>
      <c r="BC5213" s="51"/>
      <c r="BD5213" s="51"/>
      <c r="BE5213" s="51"/>
      <c r="BF5213" s="51"/>
      <c r="BG5213" s="51"/>
      <c r="BH5213" s="51"/>
      <c r="BI5213" s="51"/>
      <c r="BJ5213" s="51"/>
      <c r="BK5213" s="51"/>
      <c r="BL5213" s="51"/>
      <c r="BM5213" s="51"/>
      <c r="BN5213" s="51"/>
      <c r="BO5213" s="51"/>
      <c r="BP5213" s="51"/>
      <c r="BQ5213" s="51"/>
      <c r="BR5213" s="51"/>
      <c r="BS5213" s="51"/>
      <c r="BT5213" s="51"/>
      <c r="BU5213" s="51"/>
      <c r="BV5213" s="51"/>
      <c r="BW5213" s="51"/>
      <c r="BX5213" s="51"/>
      <c r="BY5213" s="51"/>
    </row>
    <row r="5214" spans="1:77" x14ac:dyDescent="0.25">
      <c r="A5214" s="49" t="s">
        <v>957</v>
      </c>
      <c r="B5214" s="50">
        <v>42291</v>
      </c>
      <c r="C5214" s="51" t="s">
        <v>956</v>
      </c>
      <c r="D5214" s="51"/>
      <c r="E5214" s="51">
        <v>462.65156250000001</v>
      </c>
      <c r="F5214" s="51">
        <v>0.17406874999999999</v>
      </c>
      <c r="G5214" s="51">
        <v>0.24641250000000001</v>
      </c>
      <c r="H5214" s="51">
        <v>0.25964375000000001</v>
      </c>
      <c r="I5214" s="51">
        <v>0.22544375</v>
      </c>
      <c r="J5214" s="51">
        <v>0.28404374999999998</v>
      </c>
      <c r="K5214" s="51">
        <v>0.29286875000000001</v>
      </c>
      <c r="L5214" s="51">
        <v>0.26993125000000001</v>
      </c>
      <c r="M5214" s="51"/>
      <c r="N5214" s="51"/>
      <c r="O5214" s="51"/>
      <c r="P5214" s="51"/>
      <c r="Q5214" s="51"/>
      <c r="R5214" s="51"/>
      <c r="S5214" s="51"/>
      <c r="T5214" s="51"/>
      <c r="U5214" s="51"/>
      <c r="V5214" s="51"/>
      <c r="W5214" s="51"/>
      <c r="X5214" s="51"/>
      <c r="Y5214" s="51"/>
      <c r="Z5214" s="51"/>
      <c r="AA5214" s="51"/>
      <c r="AB5214" s="51"/>
      <c r="AC5214" s="51"/>
      <c r="AD5214" s="51"/>
      <c r="AE5214" s="51"/>
      <c r="AF5214" s="51"/>
      <c r="AG5214" s="51"/>
      <c r="AH5214" s="51"/>
      <c r="AI5214" s="51"/>
      <c r="AJ5214" s="51"/>
      <c r="AK5214" s="51"/>
      <c r="AL5214" s="51"/>
      <c r="AM5214" s="51"/>
      <c r="AN5214" s="51"/>
      <c r="AO5214" s="51"/>
      <c r="AP5214" s="51"/>
      <c r="AQ5214" s="51"/>
      <c r="AR5214" s="51"/>
      <c r="AS5214" s="51"/>
      <c r="AT5214" s="51"/>
      <c r="AU5214" s="51"/>
      <c r="AV5214" s="51"/>
      <c r="AW5214" s="51"/>
      <c r="AX5214" s="51"/>
      <c r="AY5214" s="51"/>
      <c r="AZ5214" s="51"/>
      <c r="BA5214" s="51"/>
      <c r="BB5214" s="51"/>
      <c r="BC5214" s="51"/>
      <c r="BD5214" s="51"/>
      <c r="BE5214" s="51"/>
      <c r="BF5214" s="51"/>
      <c r="BG5214" s="51"/>
      <c r="BH5214" s="51"/>
      <c r="BI5214" s="51"/>
      <c r="BJ5214" s="51"/>
      <c r="BK5214" s="51"/>
      <c r="BL5214" s="51"/>
      <c r="BM5214" s="51"/>
      <c r="BN5214" s="51"/>
      <c r="BO5214" s="51"/>
      <c r="BP5214" s="51"/>
      <c r="BQ5214" s="51"/>
      <c r="BR5214" s="51"/>
      <c r="BS5214" s="51"/>
      <c r="BT5214" s="51"/>
      <c r="BU5214" s="51"/>
      <c r="BV5214" s="51"/>
      <c r="BW5214" s="51"/>
      <c r="BX5214" s="51"/>
      <c r="BY5214" s="51"/>
    </row>
    <row r="5215" spans="1:77" x14ac:dyDescent="0.25">
      <c r="A5215" s="49" t="s">
        <v>957</v>
      </c>
      <c r="B5215" s="50">
        <v>42292</v>
      </c>
      <c r="C5215" s="51" t="s">
        <v>956</v>
      </c>
      <c r="D5215" s="51"/>
      <c r="E5215" s="51">
        <v>461.76749999999998</v>
      </c>
      <c r="F5215" s="51">
        <v>0.16993750000000002</v>
      </c>
      <c r="G5215" s="51">
        <v>0.24453750000000002</v>
      </c>
      <c r="H5215" s="51">
        <v>0.25920624999999997</v>
      </c>
      <c r="I5215" s="51">
        <v>0.22555</v>
      </c>
      <c r="J5215" s="51">
        <v>0.28420000000000001</v>
      </c>
      <c r="K5215" s="51">
        <v>0.29299999999999998</v>
      </c>
      <c r="L5215" s="51">
        <v>0.27003125</v>
      </c>
      <c r="M5215" s="51"/>
      <c r="N5215" s="51"/>
      <c r="O5215" s="51"/>
      <c r="P5215" s="51"/>
      <c r="Q5215" s="51"/>
      <c r="R5215" s="51"/>
      <c r="S5215" s="51"/>
      <c r="T5215" s="51"/>
      <c r="U5215" s="51"/>
      <c r="V5215" s="51"/>
      <c r="W5215" s="51"/>
      <c r="X5215" s="51"/>
      <c r="Y5215" s="51"/>
      <c r="Z5215" s="51"/>
      <c r="AA5215" s="51"/>
      <c r="AB5215" s="51"/>
      <c r="AC5215" s="51">
        <v>0.16014418643786515</v>
      </c>
      <c r="AD5215" s="51">
        <v>4.7387070469570837E-2</v>
      </c>
      <c r="AE5215" s="51"/>
      <c r="AF5215" s="51"/>
      <c r="AG5215" s="51"/>
      <c r="AH5215" s="51"/>
      <c r="AI5215" s="51"/>
      <c r="AJ5215" s="51"/>
      <c r="AK5215" s="51"/>
      <c r="AL5215" s="51"/>
      <c r="AM5215" s="51"/>
      <c r="AN5215" s="51"/>
      <c r="AO5215" s="51"/>
      <c r="AP5215" s="51"/>
      <c r="AQ5215" s="51"/>
      <c r="AR5215" s="51"/>
      <c r="AS5215" s="51"/>
      <c r="AT5215" s="51"/>
      <c r="AU5215" s="51"/>
      <c r="AV5215" s="51"/>
      <c r="AW5215" s="51"/>
      <c r="AX5215" s="51"/>
      <c r="AY5215" s="51"/>
      <c r="AZ5215" s="51"/>
      <c r="BA5215" s="51"/>
      <c r="BB5215" s="51"/>
      <c r="BC5215" s="51"/>
      <c r="BD5215" s="51"/>
      <c r="BE5215" s="51"/>
      <c r="BF5215" s="51"/>
      <c r="BG5215" s="51"/>
      <c r="BH5215" s="51"/>
      <c r="BI5215" s="51"/>
      <c r="BJ5215" s="51"/>
      <c r="BK5215" s="51"/>
      <c r="BL5215" s="51"/>
      <c r="BM5215" s="51"/>
      <c r="BN5215" s="51"/>
      <c r="BO5215" s="51"/>
      <c r="BP5215" s="51"/>
      <c r="BQ5215" s="51"/>
      <c r="BR5215" s="51"/>
      <c r="BS5215" s="51"/>
      <c r="BT5215" s="51"/>
      <c r="BU5215" s="51"/>
      <c r="BV5215" s="51"/>
      <c r="BW5215" s="51"/>
      <c r="BX5215" s="51"/>
      <c r="BY5215" s="51"/>
    </row>
    <row r="5216" spans="1:77" x14ac:dyDescent="0.25">
      <c r="A5216" s="49" t="s">
        <v>957</v>
      </c>
      <c r="B5216" s="50">
        <v>42293</v>
      </c>
      <c r="C5216" s="51" t="s">
        <v>956</v>
      </c>
      <c r="D5216" s="51"/>
      <c r="E5216" s="51">
        <v>461.22234375000005</v>
      </c>
      <c r="F5216" s="51">
        <v>0.16726562499999997</v>
      </c>
      <c r="G5216" s="51">
        <v>0.24308750000000001</v>
      </c>
      <c r="H5216" s="51">
        <v>0.25911250000000002</v>
      </c>
      <c r="I5216" s="51">
        <v>0.225575</v>
      </c>
      <c r="J5216" s="51">
        <v>0.28434375000000001</v>
      </c>
      <c r="K5216" s="51">
        <v>0.29304374999999999</v>
      </c>
      <c r="L5216" s="51">
        <v>0.27015624999999999</v>
      </c>
      <c r="M5216" s="51"/>
      <c r="N5216" s="51"/>
      <c r="O5216" s="51"/>
      <c r="P5216" s="51"/>
      <c r="Q5216" s="51"/>
      <c r="R5216" s="51"/>
      <c r="S5216" s="51"/>
      <c r="T5216" s="51"/>
      <c r="U5216" s="51"/>
      <c r="V5216" s="51"/>
      <c r="W5216" s="51"/>
      <c r="X5216" s="51"/>
      <c r="Y5216" s="51"/>
      <c r="Z5216" s="51"/>
      <c r="AA5216" s="51"/>
      <c r="AB5216" s="51"/>
      <c r="AC5216" s="51"/>
      <c r="AD5216" s="51"/>
      <c r="AE5216" s="51"/>
      <c r="AF5216" s="51"/>
      <c r="AG5216" s="51"/>
      <c r="AH5216" s="51"/>
      <c r="AI5216" s="51"/>
      <c r="AJ5216" s="51"/>
      <c r="AK5216" s="51"/>
      <c r="AL5216" s="51"/>
      <c r="AM5216" s="51"/>
      <c r="AN5216" s="51"/>
      <c r="AO5216" s="51"/>
      <c r="AP5216" s="51"/>
      <c r="AQ5216" s="51"/>
      <c r="AR5216" s="51"/>
      <c r="AS5216" s="51"/>
      <c r="AT5216" s="51"/>
      <c r="AU5216" s="51"/>
      <c r="AV5216" s="51"/>
      <c r="AW5216" s="51"/>
      <c r="AX5216" s="51"/>
      <c r="AY5216" s="51"/>
      <c r="AZ5216" s="51"/>
      <c r="BA5216" s="51"/>
      <c r="BB5216" s="51"/>
      <c r="BC5216" s="51"/>
      <c r="BD5216" s="51"/>
      <c r="BE5216" s="51"/>
      <c r="BF5216" s="51"/>
      <c r="BG5216" s="51"/>
      <c r="BH5216" s="51"/>
      <c r="BI5216" s="51"/>
      <c r="BJ5216" s="51"/>
      <c r="BK5216" s="51"/>
      <c r="BL5216" s="51"/>
      <c r="BM5216" s="51"/>
      <c r="BN5216" s="51"/>
      <c r="BO5216" s="51"/>
      <c r="BP5216" s="51"/>
      <c r="BQ5216" s="51"/>
      <c r="BR5216" s="51"/>
      <c r="BS5216" s="51"/>
      <c r="BT5216" s="51"/>
      <c r="BU5216" s="51"/>
      <c r="BV5216" s="51"/>
      <c r="BW5216" s="51"/>
      <c r="BX5216" s="51"/>
      <c r="BY5216" s="51"/>
    </row>
    <row r="5217" spans="1:77" x14ac:dyDescent="0.25">
      <c r="A5217" s="49" t="s">
        <v>957</v>
      </c>
      <c r="B5217" s="50">
        <v>42294</v>
      </c>
      <c r="C5217" s="51" t="s">
        <v>956</v>
      </c>
      <c r="D5217" s="51"/>
      <c r="E5217" s="51">
        <v>460.49296874999999</v>
      </c>
      <c r="F5217" s="51">
        <v>0.16378437500000001</v>
      </c>
      <c r="G5217" s="51">
        <v>0.24105625000000003</v>
      </c>
      <c r="H5217" s="51">
        <v>0.2588375</v>
      </c>
      <c r="I5217" s="51">
        <v>0.22589999999999999</v>
      </c>
      <c r="J5217" s="51">
        <v>0.2845125</v>
      </c>
      <c r="K5217" s="51">
        <v>0.29315625000000001</v>
      </c>
      <c r="L5217" s="51">
        <v>0.27015</v>
      </c>
      <c r="M5217" s="51"/>
      <c r="N5217" s="51"/>
      <c r="O5217" s="51"/>
      <c r="P5217" s="51"/>
      <c r="Q5217" s="51"/>
      <c r="R5217" s="51"/>
      <c r="S5217" s="51"/>
      <c r="T5217" s="51"/>
      <c r="U5217" s="51"/>
      <c r="V5217" s="51"/>
      <c r="W5217" s="51"/>
      <c r="X5217" s="51"/>
      <c r="Y5217" s="51"/>
      <c r="Z5217" s="51"/>
      <c r="AA5217" s="51"/>
      <c r="AB5217" s="51"/>
      <c r="AC5217" s="51"/>
      <c r="AD5217" s="51"/>
      <c r="AE5217" s="51"/>
      <c r="AF5217" s="51"/>
      <c r="AG5217" s="51"/>
      <c r="AH5217" s="51"/>
      <c r="AI5217" s="51"/>
      <c r="AJ5217" s="51"/>
      <c r="AK5217" s="51"/>
      <c r="AL5217" s="51"/>
      <c r="AM5217" s="51"/>
      <c r="AN5217" s="51"/>
      <c r="AO5217" s="51"/>
      <c r="AP5217" s="51"/>
      <c r="AQ5217" s="51"/>
      <c r="AR5217" s="51"/>
      <c r="AS5217" s="51"/>
      <c r="AT5217" s="51"/>
      <c r="AU5217" s="51"/>
      <c r="AV5217" s="51"/>
      <c r="AW5217" s="51"/>
      <c r="AX5217" s="51"/>
      <c r="AY5217" s="51"/>
      <c r="AZ5217" s="51"/>
      <c r="BA5217" s="51"/>
      <c r="BB5217" s="51"/>
      <c r="BC5217" s="51"/>
      <c r="BD5217" s="51"/>
      <c r="BE5217" s="51"/>
      <c r="BF5217" s="51"/>
      <c r="BG5217" s="51"/>
      <c r="BH5217" s="51"/>
      <c r="BI5217" s="51"/>
      <c r="BJ5217" s="51"/>
      <c r="BK5217" s="51"/>
      <c r="BL5217" s="51"/>
      <c r="BM5217" s="51"/>
      <c r="BN5217" s="51"/>
      <c r="BO5217" s="51"/>
      <c r="BP5217" s="51"/>
      <c r="BQ5217" s="51"/>
      <c r="BR5217" s="51"/>
      <c r="BS5217" s="51"/>
      <c r="BT5217" s="51"/>
      <c r="BU5217" s="51"/>
      <c r="BV5217" s="51"/>
      <c r="BW5217" s="51"/>
      <c r="BX5217" s="51"/>
      <c r="BY5217" s="51"/>
    </row>
    <row r="5218" spans="1:77" x14ac:dyDescent="0.25">
      <c r="A5218" s="49" t="s">
        <v>957</v>
      </c>
      <c r="B5218" s="50">
        <v>42295</v>
      </c>
      <c r="C5218" s="51" t="s">
        <v>956</v>
      </c>
      <c r="D5218" s="51"/>
      <c r="E5218" s="51">
        <v>459.2779687499999</v>
      </c>
      <c r="F5218" s="51">
        <v>0.15856562499999999</v>
      </c>
      <c r="G5218" s="51">
        <v>0.23853750000000001</v>
      </c>
      <c r="H5218" s="51">
        <v>0.25808750000000003</v>
      </c>
      <c r="I5218" s="51">
        <v>0.22598125000000002</v>
      </c>
      <c r="J5218" s="51">
        <v>0.28469375000000002</v>
      </c>
      <c r="K5218" s="51">
        <v>0.29326874999999997</v>
      </c>
      <c r="L5218" s="51">
        <v>0.27034374999999999</v>
      </c>
      <c r="M5218" s="51"/>
      <c r="N5218" s="51"/>
      <c r="O5218" s="51"/>
      <c r="P5218" s="51"/>
      <c r="Q5218" s="51"/>
      <c r="R5218" s="51"/>
      <c r="S5218" s="51"/>
      <c r="T5218" s="51"/>
      <c r="U5218" s="51"/>
      <c r="V5218" s="51"/>
      <c r="W5218" s="51"/>
      <c r="X5218" s="51"/>
      <c r="Y5218" s="51"/>
      <c r="Z5218" s="51"/>
      <c r="AA5218" s="51"/>
      <c r="AB5218" s="51"/>
      <c r="AC5218" s="51"/>
      <c r="AD5218" s="51"/>
      <c r="AE5218" s="51"/>
      <c r="AF5218" s="51"/>
      <c r="AG5218" s="51"/>
      <c r="AH5218" s="51"/>
      <c r="AI5218" s="51"/>
      <c r="AJ5218" s="51"/>
      <c r="AK5218" s="51"/>
      <c r="AL5218" s="51"/>
      <c r="AM5218" s="51"/>
      <c r="AN5218" s="51"/>
      <c r="AO5218" s="51"/>
      <c r="AP5218" s="51"/>
      <c r="AQ5218" s="51"/>
      <c r="AR5218" s="51"/>
      <c r="AS5218" s="51"/>
      <c r="AT5218" s="51"/>
      <c r="AU5218" s="51"/>
      <c r="AV5218" s="51"/>
      <c r="AW5218" s="51"/>
      <c r="AX5218" s="51"/>
      <c r="AY5218" s="51"/>
      <c r="AZ5218" s="51"/>
      <c r="BA5218" s="51"/>
      <c r="BB5218" s="51"/>
      <c r="BC5218" s="51"/>
      <c r="BD5218" s="51"/>
      <c r="BE5218" s="51"/>
      <c r="BF5218" s="51"/>
      <c r="BG5218" s="51"/>
      <c r="BH5218" s="51"/>
      <c r="BI5218" s="51"/>
      <c r="BJ5218" s="51"/>
      <c r="BK5218" s="51"/>
      <c r="BL5218" s="51"/>
      <c r="BM5218" s="51"/>
      <c r="BN5218" s="51"/>
      <c r="BO5218" s="51"/>
      <c r="BP5218" s="51"/>
      <c r="BQ5218" s="51"/>
      <c r="BR5218" s="51"/>
      <c r="BS5218" s="51"/>
      <c r="BT5218" s="51"/>
      <c r="BU5218" s="51"/>
      <c r="BV5218" s="51"/>
      <c r="BW5218" s="51"/>
      <c r="BX5218" s="51"/>
      <c r="BY5218" s="51"/>
    </row>
    <row r="5219" spans="1:77" x14ac:dyDescent="0.25">
      <c r="A5219" s="49" t="s">
        <v>957</v>
      </c>
      <c r="B5219" s="50">
        <v>42296</v>
      </c>
      <c r="C5219" s="51" t="s">
        <v>956</v>
      </c>
      <c r="D5219" s="51"/>
      <c r="E5219" s="51">
        <v>458.05453124999997</v>
      </c>
      <c r="F5219" s="51">
        <v>0.153903125</v>
      </c>
      <c r="G5219" s="51">
        <v>0.23549375</v>
      </c>
      <c r="H5219" s="51">
        <v>0.25738749999999999</v>
      </c>
      <c r="I5219" s="51">
        <v>0.22620625</v>
      </c>
      <c r="J5219" s="51">
        <v>0.28485625000000003</v>
      </c>
      <c r="K5219" s="51">
        <v>0.29339999999999999</v>
      </c>
      <c r="L5219" s="51">
        <v>0.27029999999999998</v>
      </c>
      <c r="M5219" s="51"/>
      <c r="N5219" s="51"/>
      <c r="O5219" s="51"/>
      <c r="P5219" s="51"/>
      <c r="Q5219" s="51"/>
      <c r="R5219" s="51"/>
      <c r="S5219" s="51"/>
      <c r="T5219" s="51"/>
      <c r="U5219" s="51"/>
      <c r="V5219" s="51"/>
      <c r="W5219" s="51"/>
      <c r="X5219" s="51"/>
      <c r="Y5219" s="51"/>
      <c r="Z5219" s="51"/>
      <c r="AA5219" s="51"/>
      <c r="AB5219" s="51"/>
      <c r="AC5219" s="51"/>
      <c r="AD5219" s="51"/>
      <c r="AE5219" s="51"/>
      <c r="AF5219" s="51"/>
      <c r="AG5219" s="51"/>
      <c r="AH5219" s="51"/>
      <c r="AI5219" s="51"/>
      <c r="AJ5219" s="51"/>
      <c r="AK5219" s="51"/>
      <c r="AL5219" s="51"/>
      <c r="AM5219" s="51"/>
      <c r="AN5219" s="51"/>
      <c r="AO5219" s="51"/>
      <c r="AP5219" s="51"/>
      <c r="AQ5219" s="51"/>
      <c r="AR5219" s="51"/>
      <c r="AS5219" s="51"/>
      <c r="AT5219" s="51"/>
      <c r="AU5219" s="51"/>
      <c r="AV5219" s="51"/>
      <c r="AW5219" s="51"/>
      <c r="AX5219" s="51"/>
      <c r="AY5219" s="51"/>
      <c r="AZ5219" s="51"/>
      <c r="BA5219" s="51"/>
      <c r="BB5219" s="51"/>
      <c r="BC5219" s="51"/>
      <c r="BD5219" s="51"/>
      <c r="BE5219" s="51"/>
      <c r="BF5219" s="51"/>
      <c r="BG5219" s="51"/>
      <c r="BH5219" s="51"/>
      <c r="BI5219" s="51"/>
      <c r="BJ5219" s="51"/>
      <c r="BK5219" s="51"/>
      <c r="BL5219" s="51"/>
      <c r="BM5219" s="51"/>
      <c r="BN5219" s="51"/>
      <c r="BO5219" s="51"/>
      <c r="BP5219" s="51"/>
      <c r="BQ5219" s="51"/>
      <c r="BR5219" s="51"/>
      <c r="BS5219" s="51"/>
      <c r="BT5219" s="51"/>
      <c r="BU5219" s="51"/>
      <c r="BV5219" s="51"/>
      <c r="BW5219" s="51"/>
      <c r="BX5219" s="51"/>
      <c r="BY5219" s="51"/>
    </row>
    <row r="5220" spans="1:77" x14ac:dyDescent="0.25">
      <c r="A5220" s="49" t="s">
        <v>957</v>
      </c>
      <c r="B5220" s="50">
        <v>42297</v>
      </c>
      <c r="C5220" s="51" t="s">
        <v>956</v>
      </c>
      <c r="D5220" s="51"/>
      <c r="E5220" s="51">
        <v>456.63890624999999</v>
      </c>
      <c r="F5220" s="51">
        <v>0.14967187499999998</v>
      </c>
      <c r="G5220" s="51">
        <v>0.2323875</v>
      </c>
      <c r="H5220" s="51">
        <v>0.25613124999999998</v>
      </c>
      <c r="I5220" s="51">
        <v>0.22625000000000001</v>
      </c>
      <c r="J5220" s="51">
        <v>0.28490624999999997</v>
      </c>
      <c r="K5220" s="51">
        <v>0.29334375000000001</v>
      </c>
      <c r="L5220" s="51">
        <v>0.27046875000000004</v>
      </c>
      <c r="M5220" s="51"/>
      <c r="N5220" s="51"/>
      <c r="O5220" s="51"/>
      <c r="P5220" s="51"/>
      <c r="Q5220" s="51"/>
      <c r="R5220" s="51"/>
      <c r="S5220" s="51"/>
      <c r="T5220" s="51"/>
      <c r="U5220" s="51"/>
      <c r="V5220" s="51"/>
      <c r="W5220" s="51"/>
      <c r="X5220" s="51"/>
      <c r="Y5220" s="51"/>
      <c r="Z5220" s="51"/>
      <c r="AA5220" s="51"/>
      <c r="AB5220" s="51">
        <v>4.55</v>
      </c>
      <c r="AC5220" s="51">
        <v>0.21535635271650727</v>
      </c>
      <c r="AD5220" s="51">
        <v>7.7081478624028615E-2</v>
      </c>
      <c r="AE5220" s="51"/>
      <c r="AF5220" s="51"/>
      <c r="AG5220" s="51"/>
      <c r="AH5220" s="51">
        <v>0</v>
      </c>
      <c r="AI5220" s="51">
        <v>3.05</v>
      </c>
      <c r="AJ5220" s="51"/>
      <c r="AK5220" s="51"/>
      <c r="AL5220" s="51"/>
      <c r="AM5220" s="51"/>
      <c r="AN5220" s="51"/>
      <c r="AO5220" s="51"/>
      <c r="AP5220" s="51"/>
      <c r="AQ5220" s="51"/>
      <c r="AR5220" s="51"/>
      <c r="AS5220" s="51"/>
      <c r="AT5220" s="51"/>
      <c r="AU5220" s="51"/>
      <c r="AV5220" s="51"/>
      <c r="AW5220" s="51"/>
      <c r="AX5220" s="51"/>
      <c r="AY5220" s="51"/>
      <c r="AZ5220" s="51"/>
      <c r="BA5220" s="51"/>
      <c r="BB5220" s="51"/>
      <c r="BC5220" s="51"/>
      <c r="BD5220" s="51"/>
      <c r="BE5220" s="51"/>
      <c r="BF5220" s="51"/>
      <c r="BG5220" s="51"/>
      <c r="BH5220" s="51"/>
      <c r="BI5220" s="51"/>
      <c r="BJ5220" s="51"/>
      <c r="BK5220" s="51"/>
      <c r="BL5220" s="51"/>
      <c r="BM5220" s="51"/>
      <c r="BN5220" s="51"/>
      <c r="BO5220" s="51"/>
      <c r="BP5220" s="51"/>
      <c r="BQ5220" s="51"/>
      <c r="BR5220" s="51"/>
      <c r="BS5220" s="51"/>
      <c r="BT5220" s="51"/>
      <c r="BU5220" s="51"/>
      <c r="BV5220" s="51"/>
      <c r="BW5220" s="51"/>
      <c r="BX5220" s="51"/>
      <c r="BY5220" s="51"/>
    </row>
    <row r="5221" spans="1:77" x14ac:dyDescent="0.25">
      <c r="A5221" s="49" t="s">
        <v>957</v>
      </c>
      <c r="B5221" s="50">
        <v>42298</v>
      </c>
      <c r="C5221" s="51" t="s">
        <v>956</v>
      </c>
      <c r="D5221" s="51"/>
      <c r="E5221" s="51">
        <v>455.16281250000003</v>
      </c>
      <c r="F5221" s="51">
        <v>0.14490624999999999</v>
      </c>
      <c r="G5221" s="51">
        <v>0.22888750000000002</v>
      </c>
      <c r="H5221" s="51">
        <v>0.25509999999999999</v>
      </c>
      <c r="I5221" s="51">
        <v>0.22620000000000001</v>
      </c>
      <c r="J5221" s="51">
        <v>0.28501874999999999</v>
      </c>
      <c r="K5221" s="51">
        <v>0.29344999999999999</v>
      </c>
      <c r="L5221" s="51">
        <v>0.27054375000000003</v>
      </c>
      <c r="M5221" s="51"/>
      <c r="N5221" s="51"/>
      <c r="O5221" s="51"/>
      <c r="P5221" s="51"/>
      <c r="Q5221" s="51"/>
      <c r="R5221" s="51"/>
      <c r="S5221" s="51"/>
      <c r="T5221" s="51"/>
      <c r="U5221" s="51"/>
      <c r="V5221" s="51"/>
      <c r="W5221" s="51"/>
      <c r="X5221" s="51"/>
      <c r="Y5221" s="51"/>
      <c r="Z5221" s="51"/>
      <c r="AA5221" s="51"/>
      <c r="AB5221" s="51"/>
      <c r="AC5221" s="51"/>
      <c r="AD5221" s="51"/>
      <c r="AE5221" s="51"/>
      <c r="AF5221" s="51"/>
      <c r="AG5221" s="51"/>
      <c r="AH5221" s="51"/>
      <c r="AI5221" s="51"/>
      <c r="AJ5221" s="51"/>
      <c r="AK5221" s="51"/>
      <c r="AL5221" s="51"/>
      <c r="AM5221" s="51"/>
      <c r="AN5221" s="51"/>
      <c r="AO5221" s="51"/>
      <c r="AP5221" s="51"/>
      <c r="AQ5221" s="51"/>
      <c r="AR5221" s="51"/>
      <c r="AS5221" s="51"/>
      <c r="AT5221" s="51"/>
      <c r="AU5221" s="51"/>
      <c r="AV5221" s="51"/>
      <c r="AW5221" s="51"/>
      <c r="AX5221" s="51"/>
      <c r="AY5221" s="51"/>
      <c r="AZ5221" s="51"/>
      <c r="BA5221" s="51"/>
      <c r="BB5221" s="51"/>
      <c r="BC5221" s="51"/>
      <c r="BD5221" s="51"/>
      <c r="BE5221" s="51"/>
      <c r="BF5221" s="51"/>
      <c r="BG5221" s="51"/>
      <c r="BH5221" s="51"/>
      <c r="BI5221" s="51"/>
      <c r="BJ5221" s="51"/>
      <c r="BK5221" s="51"/>
      <c r="BL5221" s="51"/>
      <c r="BM5221" s="51"/>
      <c r="BN5221" s="51"/>
      <c r="BO5221" s="51"/>
      <c r="BP5221" s="51"/>
      <c r="BQ5221" s="51"/>
      <c r="BR5221" s="51"/>
      <c r="BS5221" s="51"/>
      <c r="BT5221" s="51"/>
      <c r="BU5221" s="51"/>
      <c r="BV5221" s="51"/>
      <c r="BW5221" s="51"/>
      <c r="BX5221" s="51"/>
      <c r="BY5221" s="51"/>
    </row>
    <row r="5222" spans="1:77" x14ac:dyDescent="0.25">
      <c r="A5222" s="49" t="s">
        <v>957</v>
      </c>
      <c r="B5222" s="50">
        <v>42299</v>
      </c>
      <c r="C5222" s="51" t="s">
        <v>956</v>
      </c>
      <c r="D5222" s="51"/>
      <c r="E5222" s="51">
        <v>454.00359374999999</v>
      </c>
      <c r="F5222" s="51">
        <v>0.14087812500000002</v>
      </c>
      <c r="G5222" s="51">
        <v>0.22586249999999999</v>
      </c>
      <c r="H5222" s="51">
        <v>0.25439375000000003</v>
      </c>
      <c r="I5222" s="51">
        <v>0.22630624999999999</v>
      </c>
      <c r="J5222" s="51">
        <v>0.28513124999999995</v>
      </c>
      <c r="K5222" s="51">
        <v>0.29357499999999997</v>
      </c>
      <c r="L5222" s="51">
        <v>0.27056875000000002</v>
      </c>
      <c r="M5222" s="51"/>
      <c r="N5222" s="51"/>
      <c r="O5222" s="51"/>
      <c r="P5222" s="51"/>
      <c r="Q5222" s="51"/>
      <c r="R5222" s="51"/>
      <c r="S5222" s="51"/>
      <c r="T5222" s="51"/>
      <c r="U5222" s="51"/>
      <c r="V5222" s="51"/>
      <c r="W5222" s="51"/>
      <c r="X5222" s="51"/>
      <c r="Y5222" s="51"/>
      <c r="Z5222" s="51"/>
      <c r="AA5222" s="51"/>
      <c r="AB5222" s="51"/>
      <c r="AC5222" s="51"/>
      <c r="AD5222" s="51">
        <v>0.1225147624946836</v>
      </c>
      <c r="AE5222" s="51"/>
      <c r="AF5222" s="51"/>
      <c r="AG5222" s="51"/>
      <c r="AH5222" s="51"/>
      <c r="AI5222" s="51"/>
      <c r="AJ5222" s="51"/>
      <c r="AK5222" s="51"/>
      <c r="AL5222" s="51"/>
      <c r="AM5222" s="51"/>
      <c r="AN5222" s="51"/>
      <c r="AO5222" s="51"/>
      <c r="AP5222" s="51"/>
      <c r="AQ5222" s="51"/>
      <c r="AR5222" s="51"/>
      <c r="AS5222" s="51"/>
      <c r="AT5222" s="51"/>
      <c r="AU5222" s="51"/>
      <c r="AV5222" s="51"/>
      <c r="AW5222" s="51"/>
      <c r="AX5222" s="51"/>
      <c r="AY5222" s="51"/>
      <c r="AZ5222" s="51"/>
      <c r="BA5222" s="51"/>
      <c r="BB5222" s="51"/>
      <c r="BC5222" s="51"/>
      <c r="BD5222" s="51"/>
      <c r="BE5222" s="51"/>
      <c r="BF5222" s="51"/>
      <c r="BG5222" s="51"/>
      <c r="BH5222" s="51"/>
      <c r="BI5222" s="51"/>
      <c r="BJ5222" s="51"/>
      <c r="BK5222" s="51"/>
      <c r="BL5222" s="51"/>
      <c r="BM5222" s="51"/>
      <c r="BN5222" s="51"/>
      <c r="BO5222" s="51"/>
      <c r="BP5222" s="51"/>
      <c r="BQ5222" s="51"/>
      <c r="BR5222" s="51"/>
      <c r="BS5222" s="51"/>
      <c r="BT5222" s="51"/>
      <c r="BU5222" s="51"/>
      <c r="BV5222" s="51"/>
      <c r="BW5222" s="51"/>
      <c r="BX5222" s="51"/>
      <c r="BY5222" s="51"/>
    </row>
    <row r="5223" spans="1:77" x14ac:dyDescent="0.25">
      <c r="A5223" s="49" t="s">
        <v>957</v>
      </c>
      <c r="B5223" s="50">
        <v>42300</v>
      </c>
      <c r="C5223" s="51" t="s">
        <v>956</v>
      </c>
      <c r="D5223" s="51"/>
      <c r="E5223" s="51">
        <v>453.00562499999995</v>
      </c>
      <c r="F5223" s="51">
        <v>0.138325</v>
      </c>
      <c r="G5223" s="51">
        <v>0.22289999999999999</v>
      </c>
      <c r="H5223" s="51">
        <v>0.25322499999999998</v>
      </c>
      <c r="I5223" s="51">
        <v>0.22650625000000002</v>
      </c>
      <c r="J5223" s="51">
        <v>0.28521875000000002</v>
      </c>
      <c r="K5223" s="51">
        <v>0.29376249999999998</v>
      </c>
      <c r="L5223" s="51">
        <v>0.27069375000000001</v>
      </c>
      <c r="M5223" s="51"/>
      <c r="N5223" s="51"/>
      <c r="O5223" s="51"/>
      <c r="P5223" s="51"/>
      <c r="Q5223" s="51"/>
      <c r="R5223" s="51"/>
      <c r="S5223" s="51"/>
      <c r="T5223" s="51"/>
      <c r="U5223" s="51"/>
      <c r="V5223" s="51"/>
      <c r="W5223" s="51"/>
      <c r="X5223" s="51"/>
      <c r="Y5223" s="51"/>
      <c r="Z5223" s="51"/>
      <c r="AA5223" s="51"/>
      <c r="AB5223" s="51"/>
      <c r="AC5223" s="51"/>
      <c r="AD5223" s="51"/>
      <c r="AE5223" s="51"/>
      <c r="AF5223" s="51"/>
      <c r="AG5223" s="51"/>
      <c r="AH5223" s="51"/>
      <c r="AI5223" s="51"/>
      <c r="AJ5223" s="51"/>
      <c r="AK5223" s="51"/>
      <c r="AL5223" s="51"/>
      <c r="AM5223" s="51"/>
      <c r="AN5223" s="51"/>
      <c r="AO5223" s="51"/>
      <c r="AP5223" s="51"/>
      <c r="AQ5223" s="51"/>
      <c r="AR5223" s="51"/>
      <c r="AS5223" s="51"/>
      <c r="AT5223" s="51"/>
      <c r="AU5223" s="51"/>
      <c r="AV5223" s="51"/>
      <c r="AW5223" s="51"/>
      <c r="AX5223" s="51"/>
      <c r="AY5223" s="51"/>
      <c r="AZ5223" s="51"/>
      <c r="BA5223" s="51"/>
      <c r="BB5223" s="51"/>
      <c r="BC5223" s="51"/>
      <c r="BD5223" s="51"/>
      <c r="BE5223" s="51"/>
      <c r="BF5223" s="51"/>
      <c r="BG5223" s="51"/>
      <c r="BH5223" s="51"/>
      <c r="BI5223" s="51"/>
      <c r="BJ5223" s="51"/>
      <c r="BK5223" s="51"/>
      <c r="BL5223" s="51"/>
      <c r="BM5223" s="51"/>
      <c r="BN5223" s="51"/>
      <c r="BO5223" s="51"/>
      <c r="BP5223" s="51"/>
      <c r="BQ5223" s="51"/>
      <c r="BR5223" s="51"/>
      <c r="BS5223" s="51"/>
      <c r="BT5223" s="51"/>
      <c r="BU5223" s="51"/>
      <c r="BV5223" s="51"/>
      <c r="BW5223" s="51"/>
      <c r="BX5223" s="51"/>
      <c r="BY5223" s="51"/>
    </row>
    <row r="5224" spans="1:77" x14ac:dyDescent="0.25">
      <c r="A5224" s="49" t="s">
        <v>957</v>
      </c>
      <c r="B5224" s="50">
        <v>42301</v>
      </c>
      <c r="C5224" s="51" t="s">
        <v>956</v>
      </c>
      <c r="D5224" s="51"/>
      <c r="E5224" s="51">
        <v>451.68890624999995</v>
      </c>
      <c r="F5224" s="51">
        <v>0.13537812500000002</v>
      </c>
      <c r="G5224" s="51">
        <v>0.21968124999999999</v>
      </c>
      <c r="H5224" s="51">
        <v>0.25163749999999996</v>
      </c>
      <c r="I5224" s="51">
        <v>0.22635000000000002</v>
      </c>
      <c r="J5224" s="51">
        <v>0.28544375</v>
      </c>
      <c r="K5224" s="51">
        <v>0.29379375000000002</v>
      </c>
      <c r="L5224" s="51">
        <v>0.27087499999999998</v>
      </c>
      <c r="M5224" s="51"/>
      <c r="N5224" s="51"/>
      <c r="O5224" s="51"/>
      <c r="P5224" s="51"/>
      <c r="Q5224" s="51"/>
      <c r="R5224" s="51"/>
      <c r="S5224" s="51"/>
      <c r="T5224" s="51"/>
      <c r="U5224" s="51"/>
      <c r="V5224" s="51"/>
      <c r="W5224" s="51"/>
      <c r="X5224" s="51"/>
      <c r="Y5224" s="51"/>
      <c r="Z5224" s="51"/>
      <c r="AA5224" s="51"/>
      <c r="AB5224" s="51"/>
      <c r="AC5224" s="51"/>
      <c r="AD5224" s="51"/>
      <c r="AE5224" s="51"/>
      <c r="AF5224" s="51"/>
      <c r="AG5224" s="51"/>
      <c r="AH5224" s="51"/>
      <c r="AI5224" s="51"/>
      <c r="AJ5224" s="51"/>
      <c r="AK5224" s="51"/>
      <c r="AL5224" s="51"/>
      <c r="AM5224" s="51"/>
      <c r="AN5224" s="51"/>
      <c r="AO5224" s="51"/>
      <c r="AP5224" s="51"/>
      <c r="AQ5224" s="51"/>
      <c r="AR5224" s="51"/>
      <c r="AS5224" s="51"/>
      <c r="AT5224" s="51"/>
      <c r="AU5224" s="51"/>
      <c r="AV5224" s="51"/>
      <c r="AW5224" s="51"/>
      <c r="AX5224" s="51"/>
      <c r="AY5224" s="51"/>
      <c r="AZ5224" s="51"/>
      <c r="BA5224" s="51"/>
      <c r="BB5224" s="51"/>
      <c r="BC5224" s="51"/>
      <c r="BD5224" s="51"/>
      <c r="BE5224" s="51"/>
      <c r="BF5224" s="51"/>
      <c r="BG5224" s="51"/>
      <c r="BH5224" s="51"/>
      <c r="BI5224" s="51"/>
      <c r="BJ5224" s="51"/>
      <c r="BK5224" s="51"/>
      <c r="BL5224" s="51"/>
      <c r="BM5224" s="51"/>
      <c r="BN5224" s="51"/>
      <c r="BO5224" s="51"/>
      <c r="BP5224" s="51"/>
      <c r="BQ5224" s="51"/>
      <c r="BR5224" s="51"/>
      <c r="BS5224" s="51"/>
      <c r="BT5224" s="51"/>
      <c r="BU5224" s="51"/>
      <c r="BV5224" s="51"/>
      <c r="BW5224" s="51"/>
      <c r="BX5224" s="51"/>
      <c r="BY5224" s="51"/>
    </row>
    <row r="5225" spans="1:77" x14ac:dyDescent="0.25">
      <c r="A5225" s="49" t="s">
        <v>957</v>
      </c>
      <c r="B5225" s="50">
        <v>42302</v>
      </c>
      <c r="C5225" s="51" t="s">
        <v>956</v>
      </c>
      <c r="D5225" s="51"/>
      <c r="E5225" s="51">
        <v>450.40406249999995</v>
      </c>
      <c r="F5225" s="51">
        <v>0.13267499999999999</v>
      </c>
      <c r="G5225" s="51">
        <v>0.21670625000000002</v>
      </c>
      <c r="H5225" s="51">
        <v>0.25018750000000001</v>
      </c>
      <c r="I5225" s="51">
        <v>0.22622499999999998</v>
      </c>
      <c r="J5225" s="51">
        <v>0.28542500000000004</v>
      </c>
      <c r="K5225" s="51">
        <v>0.29395625000000003</v>
      </c>
      <c r="L5225" s="51">
        <v>0.27086250000000001</v>
      </c>
      <c r="M5225" s="51"/>
      <c r="N5225" s="51"/>
      <c r="O5225" s="51"/>
      <c r="P5225" s="51"/>
      <c r="Q5225" s="51"/>
      <c r="R5225" s="51"/>
      <c r="S5225" s="51"/>
      <c r="T5225" s="51"/>
      <c r="U5225" s="51"/>
      <c r="V5225" s="51"/>
      <c r="W5225" s="51"/>
      <c r="X5225" s="51"/>
      <c r="Y5225" s="51"/>
      <c r="Z5225" s="51"/>
      <c r="AA5225" s="51"/>
      <c r="AB5225" s="51"/>
      <c r="AC5225" s="51"/>
      <c r="AD5225" s="51"/>
      <c r="AE5225" s="51"/>
      <c r="AF5225" s="51"/>
      <c r="AG5225" s="51"/>
      <c r="AH5225" s="51"/>
      <c r="AI5225" s="51"/>
      <c r="AJ5225" s="51"/>
      <c r="AK5225" s="51"/>
      <c r="AL5225" s="51"/>
      <c r="AM5225" s="51"/>
      <c r="AN5225" s="51"/>
      <c r="AO5225" s="51"/>
      <c r="AP5225" s="51"/>
      <c r="AQ5225" s="51"/>
      <c r="AR5225" s="51"/>
      <c r="AS5225" s="51"/>
      <c r="AT5225" s="51"/>
      <c r="AU5225" s="51"/>
      <c r="AV5225" s="51"/>
      <c r="AW5225" s="51"/>
      <c r="AX5225" s="51"/>
      <c r="AY5225" s="51"/>
      <c r="AZ5225" s="51"/>
      <c r="BA5225" s="51"/>
      <c r="BB5225" s="51"/>
      <c r="BC5225" s="51"/>
      <c r="BD5225" s="51"/>
      <c r="BE5225" s="51"/>
      <c r="BF5225" s="51"/>
      <c r="BG5225" s="51"/>
      <c r="BH5225" s="51"/>
      <c r="BI5225" s="51"/>
      <c r="BJ5225" s="51"/>
      <c r="BK5225" s="51"/>
      <c r="BL5225" s="51"/>
      <c r="BM5225" s="51"/>
      <c r="BN5225" s="51"/>
      <c r="BO5225" s="51"/>
      <c r="BP5225" s="51"/>
      <c r="BQ5225" s="51"/>
      <c r="BR5225" s="51"/>
      <c r="BS5225" s="51"/>
      <c r="BT5225" s="51"/>
      <c r="BU5225" s="51"/>
      <c r="BV5225" s="51"/>
      <c r="BW5225" s="51"/>
      <c r="BX5225" s="51"/>
      <c r="BY5225" s="51"/>
    </row>
    <row r="5226" spans="1:77" x14ac:dyDescent="0.25">
      <c r="A5226" s="49" t="s">
        <v>957</v>
      </c>
      <c r="B5226" s="50">
        <v>42303</v>
      </c>
      <c r="C5226" s="51" t="s">
        <v>956</v>
      </c>
      <c r="D5226" s="51"/>
      <c r="E5226" s="51">
        <v>448.86187499999994</v>
      </c>
      <c r="F5226" s="51">
        <v>0.12969375</v>
      </c>
      <c r="G5226" s="51">
        <v>0.21333125000000003</v>
      </c>
      <c r="H5226" s="51">
        <v>0.24829999999999997</v>
      </c>
      <c r="I5226" s="51">
        <v>0.22595000000000001</v>
      </c>
      <c r="J5226" s="51">
        <v>0.28543125000000003</v>
      </c>
      <c r="K5226" s="51">
        <v>0.29404374999999994</v>
      </c>
      <c r="L5226" s="51">
        <v>0.27096874999999998</v>
      </c>
      <c r="M5226" s="51"/>
      <c r="N5226" s="51"/>
      <c r="O5226" s="51"/>
      <c r="P5226" s="51"/>
      <c r="Q5226" s="51"/>
      <c r="R5226" s="51"/>
      <c r="S5226" s="51"/>
      <c r="T5226" s="51"/>
      <c r="U5226" s="51"/>
      <c r="V5226" s="51"/>
      <c r="W5226" s="51"/>
      <c r="X5226" s="51"/>
      <c r="Y5226" s="51"/>
      <c r="Z5226" s="51"/>
      <c r="AA5226" s="51"/>
      <c r="AB5226" s="51"/>
      <c r="AC5226" s="51"/>
      <c r="AD5226" s="51"/>
      <c r="AE5226" s="51"/>
      <c r="AF5226" s="51"/>
      <c r="AG5226" s="51"/>
      <c r="AH5226" s="51"/>
      <c r="AI5226" s="51"/>
      <c r="AJ5226" s="51"/>
      <c r="AK5226" s="51"/>
      <c r="AL5226" s="51"/>
      <c r="AM5226" s="51"/>
      <c r="AN5226" s="51"/>
      <c r="AO5226" s="51"/>
      <c r="AP5226" s="51"/>
      <c r="AQ5226" s="51"/>
      <c r="AR5226" s="51"/>
      <c r="AS5226" s="51"/>
      <c r="AT5226" s="51"/>
      <c r="AU5226" s="51"/>
      <c r="AV5226" s="51"/>
      <c r="AW5226" s="51"/>
      <c r="AX5226" s="51"/>
      <c r="AY5226" s="51"/>
      <c r="AZ5226" s="51"/>
      <c r="BA5226" s="51"/>
      <c r="BB5226" s="51"/>
      <c r="BC5226" s="51"/>
      <c r="BD5226" s="51"/>
      <c r="BE5226" s="51"/>
      <c r="BF5226" s="51"/>
      <c r="BG5226" s="51"/>
      <c r="BH5226" s="51"/>
      <c r="BI5226" s="51"/>
      <c r="BJ5226" s="51"/>
      <c r="BK5226" s="51"/>
      <c r="BL5226" s="51"/>
      <c r="BM5226" s="51"/>
      <c r="BN5226" s="51"/>
      <c r="BO5226" s="51"/>
      <c r="BP5226" s="51"/>
      <c r="BQ5226" s="51"/>
      <c r="BR5226" s="51"/>
      <c r="BS5226" s="51"/>
      <c r="BT5226" s="51"/>
      <c r="BU5226" s="51"/>
      <c r="BV5226" s="51"/>
      <c r="BW5226" s="51"/>
      <c r="BX5226" s="51"/>
      <c r="BY5226" s="51"/>
    </row>
    <row r="5227" spans="1:77" x14ac:dyDescent="0.25">
      <c r="A5227" s="49" t="s">
        <v>957</v>
      </c>
      <c r="B5227" s="50">
        <v>42304</v>
      </c>
      <c r="C5227" s="51" t="s">
        <v>956</v>
      </c>
      <c r="D5227" s="51"/>
      <c r="E5227" s="51">
        <v>447.78187500000001</v>
      </c>
      <c r="F5227" s="51">
        <v>0.12743749999999998</v>
      </c>
      <c r="G5227" s="51">
        <v>0.21099999999999999</v>
      </c>
      <c r="H5227" s="51">
        <v>0.24686249999999998</v>
      </c>
      <c r="I5227" s="51">
        <v>0.22585</v>
      </c>
      <c r="J5227" s="51">
        <v>0.28551874999999999</v>
      </c>
      <c r="K5227" s="51">
        <v>0.29404374999999999</v>
      </c>
      <c r="L5227" s="51">
        <v>0.27111249999999998</v>
      </c>
      <c r="M5227" s="51"/>
      <c r="N5227" s="51"/>
      <c r="O5227" s="51"/>
      <c r="P5227" s="51"/>
      <c r="Q5227" s="51"/>
      <c r="R5227" s="51"/>
      <c r="S5227" s="51"/>
      <c r="T5227" s="51"/>
      <c r="U5227" s="51"/>
      <c r="V5227" s="51"/>
      <c r="W5227" s="51"/>
      <c r="X5227" s="51"/>
      <c r="Y5227" s="51"/>
      <c r="Z5227" s="51"/>
      <c r="AA5227" s="51"/>
      <c r="AB5227" s="51"/>
      <c r="AC5227" s="51"/>
      <c r="AD5227" s="51">
        <v>0.17621848194788614</v>
      </c>
      <c r="AE5227" s="51"/>
      <c r="AF5227" s="51"/>
      <c r="AG5227" s="51"/>
      <c r="AH5227" s="51"/>
      <c r="AI5227" s="51"/>
      <c r="AJ5227" s="51"/>
      <c r="AK5227" s="51"/>
      <c r="AL5227" s="51"/>
      <c r="AM5227" s="51"/>
      <c r="AN5227" s="51"/>
      <c r="AO5227" s="51"/>
      <c r="AP5227" s="51"/>
      <c r="AQ5227" s="51"/>
      <c r="AR5227" s="51"/>
      <c r="AS5227" s="51"/>
      <c r="AT5227" s="51"/>
      <c r="AU5227" s="51"/>
      <c r="AV5227" s="51"/>
      <c r="AW5227" s="51"/>
      <c r="AX5227" s="51"/>
      <c r="AY5227" s="51"/>
      <c r="AZ5227" s="51"/>
      <c r="BA5227" s="51"/>
      <c r="BB5227" s="51"/>
      <c r="BC5227" s="51"/>
      <c r="BD5227" s="51"/>
      <c r="BE5227" s="51"/>
      <c r="BF5227" s="51"/>
      <c r="BG5227" s="51"/>
      <c r="BH5227" s="51"/>
      <c r="BI5227" s="51"/>
      <c r="BJ5227" s="51"/>
      <c r="BK5227" s="51"/>
      <c r="BL5227" s="51"/>
      <c r="BM5227" s="51"/>
      <c r="BN5227" s="51"/>
      <c r="BO5227" s="51"/>
      <c r="BP5227" s="51"/>
      <c r="BQ5227" s="51"/>
      <c r="BR5227" s="51"/>
      <c r="BS5227" s="51"/>
      <c r="BT5227" s="51"/>
      <c r="BU5227" s="51"/>
      <c r="BV5227" s="51"/>
      <c r="BW5227" s="51"/>
      <c r="BX5227" s="51"/>
      <c r="BY5227" s="51"/>
    </row>
    <row r="5228" spans="1:77" x14ac:dyDescent="0.25">
      <c r="A5228" s="49" t="s">
        <v>957</v>
      </c>
      <c r="B5228" s="50">
        <v>42305</v>
      </c>
      <c r="C5228" s="51" t="s">
        <v>956</v>
      </c>
      <c r="D5228" s="51"/>
      <c r="E5228" s="51">
        <v>447.05015624999999</v>
      </c>
      <c r="F5228" s="51">
        <v>0.12723437500000001</v>
      </c>
      <c r="G5228" s="51">
        <v>0.209675</v>
      </c>
      <c r="H5228" s="51">
        <v>0.24545624999999999</v>
      </c>
      <c r="I5228" s="51">
        <v>0.22551874999999999</v>
      </c>
      <c r="J5228" s="51">
        <v>0.28558125000000001</v>
      </c>
      <c r="K5228" s="51">
        <v>0.29408124999999996</v>
      </c>
      <c r="L5228" s="51">
        <v>0.27107500000000001</v>
      </c>
      <c r="M5228" s="51"/>
      <c r="N5228" s="51"/>
      <c r="O5228" s="51"/>
      <c r="P5228" s="51"/>
      <c r="Q5228" s="51"/>
      <c r="R5228" s="51"/>
      <c r="S5228" s="51"/>
      <c r="T5228" s="51"/>
      <c r="U5228" s="51"/>
      <c r="V5228" s="51"/>
      <c r="W5228" s="51"/>
      <c r="X5228" s="51"/>
      <c r="Y5228" s="51"/>
      <c r="Z5228" s="51"/>
      <c r="AA5228" s="51"/>
      <c r="AB5228" s="51"/>
      <c r="AC5228" s="51"/>
      <c r="AD5228" s="51"/>
      <c r="AE5228" s="51"/>
      <c r="AF5228" s="51"/>
      <c r="AG5228" s="51"/>
      <c r="AH5228" s="51"/>
      <c r="AI5228" s="51"/>
      <c r="AJ5228" s="51"/>
      <c r="AK5228" s="51"/>
      <c r="AL5228" s="51"/>
      <c r="AM5228" s="51"/>
      <c r="AN5228" s="51"/>
      <c r="AO5228" s="51"/>
      <c r="AP5228" s="51"/>
      <c r="AQ5228" s="51"/>
      <c r="AR5228" s="51"/>
      <c r="AS5228" s="51"/>
      <c r="AT5228" s="51"/>
      <c r="AU5228" s="51"/>
      <c r="AV5228" s="51"/>
      <c r="AW5228" s="51"/>
      <c r="AX5228" s="51"/>
      <c r="AY5228" s="51"/>
      <c r="AZ5228" s="51"/>
      <c r="BA5228" s="51"/>
      <c r="BB5228" s="51"/>
      <c r="BC5228" s="51"/>
      <c r="BD5228" s="51"/>
      <c r="BE5228" s="51"/>
      <c r="BF5228" s="51"/>
      <c r="BG5228" s="51"/>
      <c r="BH5228" s="51"/>
      <c r="BI5228" s="51"/>
      <c r="BJ5228" s="51"/>
      <c r="BK5228" s="51"/>
      <c r="BL5228" s="51"/>
      <c r="BM5228" s="51"/>
      <c r="BN5228" s="51"/>
      <c r="BO5228" s="51"/>
      <c r="BP5228" s="51"/>
      <c r="BQ5228" s="51"/>
      <c r="BR5228" s="51"/>
      <c r="BS5228" s="51"/>
      <c r="BT5228" s="51"/>
      <c r="BU5228" s="51"/>
      <c r="BV5228" s="51"/>
      <c r="BW5228" s="51"/>
      <c r="BX5228" s="51"/>
      <c r="BY5228" s="51"/>
    </row>
    <row r="5229" spans="1:77" x14ac:dyDescent="0.25">
      <c r="A5229" s="49" t="s">
        <v>957</v>
      </c>
      <c r="B5229" s="50">
        <v>42306</v>
      </c>
      <c r="C5229" s="51" t="s">
        <v>956</v>
      </c>
      <c r="D5229" s="51"/>
      <c r="E5229" s="51">
        <v>446.2528125</v>
      </c>
      <c r="F5229" s="51">
        <v>0.12645000000000001</v>
      </c>
      <c r="G5229" s="51">
        <v>0.20850624999999998</v>
      </c>
      <c r="H5229" s="51">
        <v>0.24400624999999998</v>
      </c>
      <c r="I5229" s="51">
        <v>0.22511874999999998</v>
      </c>
      <c r="J5229" s="51">
        <v>0.28558749999999999</v>
      </c>
      <c r="K5229" s="51">
        <v>0.29420625</v>
      </c>
      <c r="L5229" s="51">
        <v>0.27111249999999998</v>
      </c>
      <c r="M5229" s="51"/>
      <c r="N5229" s="51"/>
      <c r="O5229" s="51"/>
      <c r="P5229" s="51"/>
      <c r="Q5229" s="51">
        <v>1.6731304250000001</v>
      </c>
      <c r="R5229" s="51">
        <v>48.196250000000006</v>
      </c>
      <c r="S5229" s="51">
        <v>0</v>
      </c>
      <c r="T5229" s="51"/>
      <c r="U5229" s="51"/>
      <c r="V5229" s="51"/>
      <c r="W5229" s="51"/>
      <c r="X5229" s="51"/>
      <c r="Y5229" s="51"/>
      <c r="Z5229" s="51"/>
      <c r="AA5229" s="51">
        <v>0</v>
      </c>
      <c r="AB5229" s="51">
        <v>6</v>
      </c>
      <c r="AC5229" s="51"/>
      <c r="AD5229" s="51"/>
      <c r="AE5229" s="51"/>
      <c r="AF5229" s="51"/>
      <c r="AG5229" s="51">
        <v>0</v>
      </c>
      <c r="AH5229" s="51">
        <v>0</v>
      </c>
      <c r="AI5229" s="51">
        <v>4.95</v>
      </c>
      <c r="AJ5229" s="51">
        <v>0.66249999999999998</v>
      </c>
      <c r="AK5229" s="51">
        <v>3.9311919717779219E-2</v>
      </c>
      <c r="AL5229" s="51">
        <v>1.43473765</v>
      </c>
      <c r="AM5229" s="51">
        <v>36.496250000000003</v>
      </c>
      <c r="AN5229" s="51"/>
      <c r="AO5229" s="51"/>
      <c r="AP5229" s="51"/>
      <c r="AQ5229" s="51"/>
      <c r="AR5229" s="51"/>
      <c r="AS5229" s="51"/>
      <c r="AT5229" s="51"/>
      <c r="AU5229" s="51"/>
      <c r="AV5229" s="51"/>
      <c r="AW5229" s="51"/>
      <c r="AX5229" s="51"/>
      <c r="AY5229" s="51">
        <v>0</v>
      </c>
      <c r="AZ5229" s="51"/>
      <c r="BA5229" s="51">
        <v>2.0375450854700859E-2</v>
      </c>
      <c r="BB5229" s="51">
        <v>0.23839277500000003</v>
      </c>
      <c r="BC5229" s="51"/>
      <c r="BD5229" s="51">
        <v>11.7</v>
      </c>
      <c r="BE5229" s="51"/>
      <c r="BF5229" s="51"/>
      <c r="BG5229" s="51"/>
      <c r="BH5229" s="51"/>
      <c r="BI5229" s="51"/>
      <c r="BJ5229" s="51"/>
      <c r="BK5229" s="51"/>
      <c r="BL5229" s="51"/>
      <c r="BM5229" s="51"/>
      <c r="BN5229" s="51"/>
      <c r="BO5229" s="51"/>
      <c r="BP5229" s="51"/>
      <c r="BQ5229" s="51"/>
      <c r="BR5229" s="51"/>
      <c r="BS5229" s="51"/>
      <c r="BT5229" s="51"/>
      <c r="BU5229" s="51"/>
      <c r="BV5229" s="51"/>
      <c r="BW5229" s="51"/>
      <c r="BX5229" s="51"/>
      <c r="BY5229" s="51"/>
    </row>
    <row r="5230" spans="1:77" x14ac:dyDescent="0.25">
      <c r="A5230" s="49" t="s">
        <v>957</v>
      </c>
      <c r="B5230" s="50">
        <v>42307</v>
      </c>
      <c r="C5230" s="51" t="s">
        <v>956</v>
      </c>
      <c r="D5230" s="51"/>
      <c r="E5230" s="51">
        <v>444.71906249999995</v>
      </c>
      <c r="F5230" s="51">
        <v>0.1247625</v>
      </c>
      <c r="G5230" s="51">
        <v>0.20591874999999998</v>
      </c>
      <c r="H5230" s="51">
        <v>0.24155625</v>
      </c>
      <c r="I5230" s="51">
        <v>0.2245625</v>
      </c>
      <c r="J5230" s="51">
        <v>0.28544999999999998</v>
      </c>
      <c r="K5230" s="51">
        <v>0.29422500000000001</v>
      </c>
      <c r="L5230" s="51">
        <v>0.27126249999999996</v>
      </c>
      <c r="M5230" s="51"/>
      <c r="N5230" s="51"/>
      <c r="O5230" s="51"/>
      <c r="P5230" s="51"/>
      <c r="Q5230" s="51"/>
      <c r="R5230" s="51"/>
      <c r="S5230" s="51"/>
      <c r="T5230" s="51"/>
      <c r="U5230" s="51"/>
      <c r="V5230" s="51"/>
      <c r="W5230" s="51"/>
      <c r="X5230" s="51"/>
      <c r="Y5230" s="51"/>
      <c r="Z5230" s="51"/>
      <c r="AA5230" s="51"/>
      <c r="AB5230" s="51"/>
      <c r="AC5230" s="51">
        <v>0.24226193645438959</v>
      </c>
      <c r="AD5230" s="51">
        <v>0.16147674406048024</v>
      </c>
      <c r="AE5230" s="51"/>
      <c r="AF5230" s="51"/>
      <c r="AG5230" s="51"/>
      <c r="AH5230" s="51"/>
      <c r="AI5230" s="51"/>
      <c r="AJ5230" s="51"/>
      <c r="AK5230" s="51"/>
      <c r="AL5230" s="51"/>
      <c r="AM5230" s="51"/>
      <c r="AN5230" s="51"/>
      <c r="AO5230" s="51"/>
      <c r="AP5230" s="51"/>
      <c r="AQ5230" s="51"/>
      <c r="AR5230" s="51"/>
      <c r="AS5230" s="51"/>
      <c r="AT5230" s="51"/>
      <c r="AU5230" s="51"/>
      <c r="AV5230" s="51"/>
      <c r="AW5230" s="51"/>
      <c r="AX5230" s="51"/>
      <c r="AY5230" s="51"/>
      <c r="AZ5230" s="51"/>
      <c r="BA5230" s="51"/>
      <c r="BB5230" s="51"/>
      <c r="BC5230" s="51"/>
      <c r="BD5230" s="51"/>
      <c r="BE5230" s="51"/>
      <c r="BF5230" s="51"/>
      <c r="BG5230" s="51"/>
      <c r="BH5230" s="51"/>
      <c r="BI5230" s="51"/>
      <c r="BJ5230" s="51"/>
      <c r="BK5230" s="51"/>
      <c r="BL5230" s="51"/>
      <c r="BM5230" s="51"/>
      <c r="BN5230" s="51"/>
      <c r="BO5230" s="51"/>
      <c r="BP5230" s="51"/>
      <c r="BQ5230" s="51"/>
      <c r="BR5230" s="51"/>
      <c r="BS5230" s="51"/>
      <c r="BT5230" s="51"/>
      <c r="BU5230" s="51"/>
      <c r="BV5230" s="51"/>
      <c r="BW5230" s="51"/>
      <c r="BX5230" s="51"/>
      <c r="BY5230" s="51"/>
    </row>
    <row r="5231" spans="1:77" x14ac:dyDescent="0.25">
      <c r="A5231" s="49" t="s">
        <v>957</v>
      </c>
      <c r="B5231" s="50">
        <v>42308</v>
      </c>
      <c r="C5231" s="51" t="s">
        <v>956</v>
      </c>
      <c r="D5231" s="51"/>
      <c r="E5231" s="51">
        <v>443.24250000000001</v>
      </c>
      <c r="F5231" s="51">
        <v>0.12252500000000001</v>
      </c>
      <c r="G5231" s="51">
        <v>0.20305000000000001</v>
      </c>
      <c r="H5231" s="51">
        <v>0.23938124999999999</v>
      </c>
      <c r="I5231" s="51">
        <v>0.22428124999999999</v>
      </c>
      <c r="J5231" s="51">
        <v>0.28548125000000002</v>
      </c>
      <c r="K5231" s="51">
        <v>0.29422500000000001</v>
      </c>
      <c r="L5231" s="51">
        <v>0.27131875</v>
      </c>
      <c r="M5231" s="51"/>
      <c r="N5231" s="51"/>
      <c r="O5231" s="51"/>
      <c r="P5231" s="51"/>
      <c r="Q5231" s="51"/>
      <c r="R5231" s="51"/>
      <c r="S5231" s="51"/>
      <c r="T5231" s="51"/>
      <c r="U5231" s="51"/>
      <c r="V5231" s="51"/>
      <c r="W5231" s="51"/>
      <c r="X5231" s="51"/>
      <c r="Y5231" s="51"/>
      <c r="Z5231" s="51"/>
      <c r="AA5231" s="51"/>
      <c r="AB5231" s="51"/>
      <c r="AC5231" s="51"/>
      <c r="AD5231" s="51"/>
      <c r="AE5231" s="51"/>
      <c r="AF5231" s="51"/>
      <c r="AG5231" s="51"/>
      <c r="AH5231" s="51"/>
      <c r="AI5231" s="51"/>
      <c r="AJ5231" s="51"/>
      <c r="AK5231" s="51"/>
      <c r="AL5231" s="51"/>
      <c r="AM5231" s="51"/>
      <c r="AN5231" s="51"/>
      <c r="AO5231" s="51"/>
      <c r="AP5231" s="51"/>
      <c r="AQ5231" s="51"/>
      <c r="AR5231" s="51"/>
      <c r="AS5231" s="51"/>
      <c r="AT5231" s="51"/>
      <c r="AU5231" s="51"/>
      <c r="AV5231" s="51"/>
      <c r="AW5231" s="51"/>
      <c r="AX5231" s="51"/>
      <c r="AY5231" s="51"/>
      <c r="AZ5231" s="51"/>
      <c r="BA5231" s="51"/>
      <c r="BB5231" s="51"/>
      <c r="BC5231" s="51"/>
      <c r="BD5231" s="51"/>
      <c r="BE5231" s="51"/>
      <c r="BF5231" s="51"/>
      <c r="BG5231" s="51"/>
      <c r="BH5231" s="51"/>
      <c r="BI5231" s="51"/>
      <c r="BJ5231" s="51"/>
      <c r="BK5231" s="51"/>
      <c r="BL5231" s="51"/>
      <c r="BM5231" s="51"/>
      <c r="BN5231" s="51"/>
      <c r="BO5231" s="51"/>
      <c r="BP5231" s="51"/>
      <c r="BQ5231" s="51"/>
      <c r="BR5231" s="51"/>
      <c r="BS5231" s="51"/>
      <c r="BT5231" s="51"/>
      <c r="BU5231" s="51"/>
      <c r="BV5231" s="51"/>
      <c r="BW5231" s="51"/>
      <c r="BX5231" s="51"/>
      <c r="BY5231" s="51"/>
    </row>
    <row r="5232" spans="1:77" x14ac:dyDescent="0.25">
      <c r="A5232" s="49" t="s">
        <v>957</v>
      </c>
      <c r="B5232" s="50">
        <v>42309</v>
      </c>
      <c r="C5232" s="51" t="s">
        <v>956</v>
      </c>
      <c r="D5232" s="51"/>
      <c r="E5232" s="51">
        <v>441.72328125000001</v>
      </c>
      <c r="F5232" s="51">
        <v>0.12019687499999999</v>
      </c>
      <c r="G5232" s="51">
        <v>0.20017499999999999</v>
      </c>
      <c r="H5232" s="51">
        <v>0.23726875000000003</v>
      </c>
      <c r="I5232" s="51">
        <v>0.22411875000000001</v>
      </c>
      <c r="J5232" s="51">
        <v>0.28533125000000004</v>
      </c>
      <c r="K5232" s="51">
        <v>0.29419375000000003</v>
      </c>
      <c r="L5232" s="51">
        <v>0.27131250000000001</v>
      </c>
      <c r="M5232" s="51"/>
      <c r="N5232" s="51"/>
      <c r="O5232" s="51"/>
      <c r="P5232" s="51"/>
      <c r="Q5232" s="51"/>
      <c r="R5232" s="51"/>
      <c r="S5232" s="51"/>
      <c r="T5232" s="51"/>
      <c r="U5232" s="51"/>
      <c r="V5232" s="51"/>
      <c r="W5232" s="51"/>
      <c r="X5232" s="51"/>
      <c r="Y5232" s="51"/>
      <c r="Z5232" s="51"/>
      <c r="AA5232" s="51"/>
      <c r="AB5232" s="51"/>
      <c r="AC5232" s="51"/>
      <c r="AD5232" s="51"/>
      <c r="AE5232" s="51"/>
      <c r="AF5232" s="51"/>
      <c r="AG5232" s="51"/>
      <c r="AH5232" s="51"/>
      <c r="AI5232" s="51"/>
      <c r="AJ5232" s="51"/>
      <c r="AK5232" s="51"/>
      <c r="AL5232" s="51"/>
      <c r="AM5232" s="51"/>
      <c r="AN5232" s="51"/>
      <c r="AO5232" s="51"/>
      <c r="AP5232" s="51"/>
      <c r="AQ5232" s="51"/>
      <c r="AR5232" s="51"/>
      <c r="AS5232" s="51"/>
      <c r="AT5232" s="51"/>
      <c r="AU5232" s="51"/>
      <c r="AV5232" s="51"/>
      <c r="AW5232" s="51"/>
      <c r="AX5232" s="51"/>
      <c r="AY5232" s="51"/>
      <c r="AZ5232" s="51"/>
      <c r="BA5232" s="51"/>
      <c r="BB5232" s="51"/>
      <c r="BC5232" s="51"/>
      <c r="BD5232" s="51"/>
      <c r="BE5232" s="51"/>
      <c r="BF5232" s="51"/>
      <c r="BG5232" s="51"/>
      <c r="BH5232" s="51"/>
      <c r="BI5232" s="51"/>
      <c r="BJ5232" s="51"/>
      <c r="BK5232" s="51"/>
      <c r="BL5232" s="51"/>
      <c r="BM5232" s="51"/>
      <c r="BN5232" s="51"/>
      <c r="BO5232" s="51"/>
      <c r="BP5232" s="51"/>
      <c r="BQ5232" s="51"/>
      <c r="BR5232" s="51"/>
      <c r="BS5232" s="51"/>
      <c r="BT5232" s="51"/>
      <c r="BU5232" s="51"/>
      <c r="BV5232" s="51"/>
      <c r="BW5232" s="51"/>
      <c r="BX5232" s="51"/>
      <c r="BY5232" s="51"/>
    </row>
    <row r="5233" spans="1:77" x14ac:dyDescent="0.25">
      <c r="A5233" s="49" t="s">
        <v>957</v>
      </c>
      <c r="B5233" s="50">
        <v>42310</v>
      </c>
      <c r="C5233" s="51" t="s">
        <v>956</v>
      </c>
      <c r="D5233" s="51"/>
      <c r="E5233" s="51">
        <v>447.79218749999995</v>
      </c>
      <c r="F5233" s="51">
        <v>0.16255625000000001</v>
      </c>
      <c r="G5233" s="51">
        <v>0.20106250000000001</v>
      </c>
      <c r="H5233" s="51">
        <v>0.23598750000000002</v>
      </c>
      <c r="I5233" s="51">
        <v>0.22388124999999998</v>
      </c>
      <c r="J5233" s="51">
        <v>0.28530624999999998</v>
      </c>
      <c r="K5233" s="51">
        <v>0.29428124999999999</v>
      </c>
      <c r="L5233" s="51">
        <v>0.27137499999999998</v>
      </c>
      <c r="M5233" s="51"/>
      <c r="N5233" s="51"/>
      <c r="O5233" s="51"/>
      <c r="P5233" s="51"/>
      <c r="Q5233" s="51"/>
      <c r="R5233" s="51"/>
      <c r="S5233" s="51"/>
      <c r="T5233" s="51"/>
      <c r="U5233" s="51"/>
      <c r="V5233" s="51"/>
      <c r="W5233" s="51"/>
      <c r="X5233" s="51"/>
      <c r="Y5233" s="51"/>
      <c r="Z5233" s="51"/>
      <c r="AA5233" s="51"/>
      <c r="AB5233" s="51"/>
      <c r="AC5233" s="51">
        <v>0.26966857873065669</v>
      </c>
      <c r="AD5233" s="51">
        <v>0.3813093035509274</v>
      </c>
      <c r="AE5233" s="51"/>
      <c r="AF5233" s="51"/>
      <c r="AG5233" s="51"/>
      <c r="AH5233" s="51"/>
      <c r="AI5233" s="51"/>
      <c r="AJ5233" s="51"/>
      <c r="AK5233" s="51"/>
      <c r="AL5233" s="51"/>
      <c r="AM5233" s="51"/>
      <c r="AN5233" s="51"/>
      <c r="AO5233" s="51"/>
      <c r="AP5233" s="51"/>
      <c r="AQ5233" s="51"/>
      <c r="AR5233" s="51"/>
      <c r="AS5233" s="51"/>
      <c r="AT5233" s="51"/>
      <c r="AU5233" s="51"/>
      <c r="AV5233" s="51"/>
      <c r="AW5233" s="51"/>
      <c r="AX5233" s="51"/>
      <c r="AY5233" s="51"/>
      <c r="AZ5233" s="51"/>
      <c r="BA5233" s="51"/>
      <c r="BB5233" s="51"/>
      <c r="BC5233" s="51"/>
      <c r="BD5233" s="51"/>
      <c r="BE5233" s="51"/>
      <c r="BF5233" s="51"/>
      <c r="BG5233" s="51"/>
      <c r="BH5233" s="51"/>
      <c r="BI5233" s="51"/>
      <c r="BJ5233" s="51"/>
      <c r="BK5233" s="51"/>
      <c r="BL5233" s="51"/>
      <c r="BM5233" s="51"/>
      <c r="BN5233" s="51"/>
      <c r="BO5233" s="51"/>
      <c r="BP5233" s="51"/>
      <c r="BQ5233" s="51"/>
      <c r="BR5233" s="51"/>
      <c r="BS5233" s="51"/>
      <c r="BT5233" s="51"/>
      <c r="BU5233" s="51"/>
      <c r="BV5233" s="51"/>
      <c r="BW5233" s="51"/>
      <c r="BX5233" s="51"/>
      <c r="BY5233" s="51"/>
    </row>
    <row r="5234" spans="1:77" x14ac:dyDescent="0.25">
      <c r="A5234" s="49" t="s">
        <v>957</v>
      </c>
      <c r="B5234" s="50">
        <v>42311</v>
      </c>
      <c r="C5234" s="51" t="s">
        <v>956</v>
      </c>
      <c r="D5234" s="51"/>
      <c r="E5234" s="51">
        <v>445.75546874999998</v>
      </c>
      <c r="F5234" s="51">
        <v>0.152703125</v>
      </c>
      <c r="G5234" s="51">
        <v>0.20005000000000001</v>
      </c>
      <c r="H5234" s="51">
        <v>0.23473749999999999</v>
      </c>
      <c r="I5234" s="51">
        <v>0.22376875000000002</v>
      </c>
      <c r="J5234" s="51">
        <v>0.28536250000000002</v>
      </c>
      <c r="K5234" s="51">
        <v>0.29423750000000004</v>
      </c>
      <c r="L5234" s="51">
        <v>0.27136874999999999</v>
      </c>
      <c r="M5234" s="51"/>
      <c r="N5234" s="51"/>
      <c r="O5234" s="51"/>
      <c r="P5234" s="51"/>
      <c r="Q5234" s="51"/>
      <c r="R5234" s="51"/>
      <c r="S5234" s="51"/>
      <c r="T5234" s="51"/>
      <c r="U5234" s="51"/>
      <c r="V5234" s="51"/>
      <c r="W5234" s="51"/>
      <c r="X5234" s="51"/>
      <c r="Y5234" s="51"/>
      <c r="Z5234" s="51"/>
      <c r="AA5234" s="51"/>
      <c r="AB5234" s="51"/>
      <c r="AC5234" s="51"/>
      <c r="AD5234" s="51"/>
      <c r="AE5234" s="51"/>
      <c r="AF5234" s="51"/>
      <c r="AG5234" s="51"/>
      <c r="AH5234" s="51"/>
      <c r="AI5234" s="51"/>
      <c r="AJ5234" s="51"/>
      <c r="AK5234" s="51"/>
      <c r="AL5234" s="51"/>
      <c r="AM5234" s="51"/>
      <c r="AN5234" s="51"/>
      <c r="AO5234" s="51"/>
      <c r="AP5234" s="51"/>
      <c r="AQ5234" s="51"/>
      <c r="AR5234" s="51"/>
      <c r="AS5234" s="51"/>
      <c r="AT5234" s="51"/>
      <c r="AU5234" s="51"/>
      <c r="AV5234" s="51"/>
      <c r="AW5234" s="51"/>
      <c r="AX5234" s="51"/>
      <c r="AY5234" s="51"/>
      <c r="AZ5234" s="51"/>
      <c r="BA5234" s="51"/>
      <c r="BB5234" s="51"/>
      <c r="BC5234" s="51"/>
      <c r="BD5234" s="51"/>
      <c r="BE5234" s="51"/>
      <c r="BF5234" s="51"/>
      <c r="BG5234" s="51"/>
      <c r="BH5234" s="51"/>
      <c r="BI5234" s="51"/>
      <c r="BJ5234" s="51"/>
      <c r="BK5234" s="51"/>
      <c r="BL5234" s="51"/>
      <c r="BM5234" s="51"/>
      <c r="BN5234" s="51"/>
      <c r="BO5234" s="51"/>
      <c r="BP5234" s="51"/>
      <c r="BQ5234" s="51"/>
      <c r="BR5234" s="51"/>
      <c r="BS5234" s="51"/>
      <c r="BT5234" s="51"/>
      <c r="BU5234" s="51"/>
      <c r="BV5234" s="51"/>
      <c r="BW5234" s="51"/>
      <c r="BX5234" s="51"/>
      <c r="BY5234" s="51"/>
    </row>
    <row r="5235" spans="1:77" x14ac:dyDescent="0.25">
      <c r="A5235" s="49" t="s">
        <v>957</v>
      </c>
      <c r="B5235" s="50">
        <v>42312</v>
      </c>
      <c r="C5235" s="51" t="s">
        <v>956</v>
      </c>
      <c r="D5235" s="51"/>
      <c r="E5235" s="51">
        <v>444.34359374999997</v>
      </c>
      <c r="F5235" s="51">
        <v>0.14725312499999998</v>
      </c>
      <c r="G5235" s="51">
        <v>0.19952500000000001</v>
      </c>
      <c r="H5235" s="51">
        <v>0.23333750000000003</v>
      </c>
      <c r="I5235" s="51">
        <v>0.22328125000000001</v>
      </c>
      <c r="J5235" s="51">
        <v>0.28536250000000002</v>
      </c>
      <c r="K5235" s="51">
        <v>0.29435</v>
      </c>
      <c r="L5235" s="51">
        <v>0.27142499999999997</v>
      </c>
      <c r="M5235" s="51"/>
      <c r="N5235" s="51"/>
      <c r="O5235" s="51"/>
      <c r="P5235" s="51"/>
      <c r="Q5235" s="51"/>
      <c r="R5235" s="51"/>
      <c r="S5235" s="51"/>
      <c r="T5235" s="51"/>
      <c r="U5235" s="51"/>
      <c r="V5235" s="51"/>
      <c r="W5235" s="51"/>
      <c r="X5235" s="51"/>
      <c r="Y5235" s="51"/>
      <c r="Z5235" s="51"/>
      <c r="AA5235" s="51"/>
      <c r="AB5235" s="51"/>
      <c r="AC5235" s="51"/>
      <c r="AD5235" s="51"/>
      <c r="AE5235" s="51"/>
      <c r="AF5235" s="51"/>
      <c r="AG5235" s="51"/>
      <c r="AH5235" s="51"/>
      <c r="AI5235" s="51"/>
      <c r="AJ5235" s="51"/>
      <c r="AK5235" s="51"/>
      <c r="AL5235" s="51"/>
      <c r="AM5235" s="51"/>
      <c r="AN5235" s="51"/>
      <c r="AO5235" s="51"/>
      <c r="AP5235" s="51"/>
      <c r="AQ5235" s="51"/>
      <c r="AR5235" s="51"/>
      <c r="AS5235" s="51"/>
      <c r="AT5235" s="51"/>
      <c r="AU5235" s="51"/>
      <c r="AV5235" s="51"/>
      <c r="AW5235" s="51"/>
      <c r="AX5235" s="51"/>
      <c r="AY5235" s="51"/>
      <c r="AZ5235" s="51"/>
      <c r="BA5235" s="51"/>
      <c r="BB5235" s="51"/>
      <c r="BC5235" s="51"/>
      <c r="BD5235" s="51"/>
      <c r="BE5235" s="51"/>
      <c r="BF5235" s="51"/>
      <c r="BG5235" s="51"/>
      <c r="BH5235" s="51"/>
      <c r="BI5235" s="51"/>
      <c r="BJ5235" s="51"/>
      <c r="BK5235" s="51"/>
      <c r="BL5235" s="51"/>
      <c r="BM5235" s="51"/>
      <c r="BN5235" s="51"/>
      <c r="BO5235" s="51"/>
      <c r="BP5235" s="51"/>
      <c r="BQ5235" s="51"/>
      <c r="BR5235" s="51"/>
      <c r="BS5235" s="51"/>
      <c r="BT5235" s="51"/>
      <c r="BU5235" s="51"/>
      <c r="BV5235" s="51"/>
      <c r="BW5235" s="51"/>
      <c r="BX5235" s="51"/>
      <c r="BY5235" s="51"/>
    </row>
    <row r="5236" spans="1:77" x14ac:dyDescent="0.25">
      <c r="A5236" s="49" t="s">
        <v>957</v>
      </c>
      <c r="B5236" s="50">
        <v>42313</v>
      </c>
      <c r="C5236" s="51" t="s">
        <v>956</v>
      </c>
      <c r="D5236" s="51"/>
      <c r="E5236" s="51">
        <v>442.84078125000002</v>
      </c>
      <c r="F5236" s="51">
        <v>0.142921875</v>
      </c>
      <c r="G5236" s="51">
        <v>0.19901250000000001</v>
      </c>
      <c r="H5236" s="51">
        <v>0.23141875000000001</v>
      </c>
      <c r="I5236" s="51">
        <v>0.22255624999999998</v>
      </c>
      <c r="J5236" s="51">
        <v>0.28529375000000001</v>
      </c>
      <c r="K5236" s="51">
        <v>0.29441249999999997</v>
      </c>
      <c r="L5236" s="51">
        <v>0.27148749999999999</v>
      </c>
      <c r="M5236" s="51"/>
      <c r="N5236" s="51"/>
      <c r="O5236" s="51"/>
      <c r="P5236" s="51"/>
      <c r="Q5236" s="51"/>
      <c r="R5236" s="51"/>
      <c r="S5236" s="51"/>
      <c r="T5236" s="51"/>
      <c r="U5236" s="51"/>
      <c r="V5236" s="51"/>
      <c r="W5236" s="51"/>
      <c r="X5236" s="51"/>
      <c r="Y5236" s="51"/>
      <c r="Z5236" s="51"/>
      <c r="AA5236" s="51"/>
      <c r="AB5236" s="51"/>
      <c r="AC5236" s="51"/>
      <c r="AD5236" s="51">
        <v>0.10193687928361393</v>
      </c>
      <c r="AE5236" s="51"/>
      <c r="AF5236" s="51"/>
      <c r="AG5236" s="51"/>
      <c r="AH5236" s="51"/>
      <c r="AI5236" s="51"/>
      <c r="AJ5236" s="51"/>
      <c r="AK5236" s="51"/>
      <c r="AL5236" s="51"/>
      <c r="AM5236" s="51"/>
      <c r="AN5236" s="51"/>
      <c r="AO5236" s="51"/>
      <c r="AP5236" s="51"/>
      <c r="AQ5236" s="51"/>
      <c r="AR5236" s="51"/>
      <c r="AS5236" s="51"/>
      <c r="AT5236" s="51"/>
      <c r="AU5236" s="51"/>
      <c r="AV5236" s="51"/>
      <c r="AW5236" s="51"/>
      <c r="AX5236" s="51"/>
      <c r="AY5236" s="51"/>
      <c r="AZ5236" s="51"/>
      <c r="BA5236" s="51"/>
      <c r="BB5236" s="51"/>
      <c r="BC5236" s="51"/>
      <c r="BD5236" s="51"/>
      <c r="BE5236" s="51"/>
      <c r="BF5236" s="51"/>
      <c r="BG5236" s="51"/>
      <c r="BH5236" s="51"/>
      <c r="BI5236" s="51"/>
      <c r="BJ5236" s="51"/>
      <c r="BK5236" s="51"/>
      <c r="BL5236" s="51"/>
      <c r="BM5236" s="51"/>
      <c r="BN5236" s="51"/>
      <c r="BO5236" s="51"/>
      <c r="BP5236" s="51"/>
      <c r="BQ5236" s="51"/>
      <c r="BR5236" s="51"/>
      <c r="BS5236" s="51"/>
      <c r="BT5236" s="51"/>
      <c r="BU5236" s="51"/>
      <c r="BV5236" s="51"/>
      <c r="BW5236" s="51"/>
      <c r="BX5236" s="51"/>
      <c r="BY5236" s="51"/>
    </row>
    <row r="5237" spans="1:77" x14ac:dyDescent="0.25">
      <c r="A5237" s="49" t="s">
        <v>957</v>
      </c>
      <c r="B5237" s="50">
        <v>42314</v>
      </c>
      <c r="C5237" s="51" t="s">
        <v>956</v>
      </c>
      <c r="D5237" s="51"/>
      <c r="E5237" s="51">
        <v>441.38203125000001</v>
      </c>
      <c r="F5237" s="51">
        <v>0.13832187499999998</v>
      </c>
      <c r="G5237" s="51">
        <v>0.19827500000000001</v>
      </c>
      <c r="H5237" s="51">
        <v>0.23001249999999998</v>
      </c>
      <c r="I5237" s="51">
        <v>0.22204374999999998</v>
      </c>
      <c r="J5237" s="51">
        <v>0.28508125000000001</v>
      </c>
      <c r="K5237" s="51">
        <v>0.29436875000000001</v>
      </c>
      <c r="L5237" s="51">
        <v>0.27146874999999998</v>
      </c>
      <c r="M5237" s="51"/>
      <c r="N5237" s="51"/>
      <c r="O5237" s="51"/>
      <c r="P5237" s="51"/>
      <c r="Q5237" s="51"/>
      <c r="R5237" s="51"/>
      <c r="S5237" s="51"/>
      <c r="T5237" s="51"/>
      <c r="U5237" s="51"/>
      <c r="V5237" s="51"/>
      <c r="W5237" s="51"/>
      <c r="X5237" s="51"/>
      <c r="Y5237" s="51"/>
      <c r="Z5237" s="51"/>
      <c r="AA5237" s="51"/>
      <c r="AB5237" s="51"/>
      <c r="AC5237" s="51"/>
      <c r="AD5237" s="51"/>
      <c r="AE5237" s="51"/>
      <c r="AF5237" s="51"/>
      <c r="AG5237" s="51"/>
      <c r="AH5237" s="51"/>
      <c r="AI5237" s="51"/>
      <c r="AJ5237" s="51"/>
      <c r="AK5237" s="51"/>
      <c r="AL5237" s="51"/>
      <c r="AM5237" s="51"/>
      <c r="AN5237" s="51"/>
      <c r="AO5237" s="51"/>
      <c r="AP5237" s="51"/>
      <c r="AQ5237" s="51"/>
      <c r="AR5237" s="51"/>
      <c r="AS5237" s="51"/>
      <c r="AT5237" s="51"/>
      <c r="AU5237" s="51"/>
      <c r="AV5237" s="51"/>
      <c r="AW5237" s="51"/>
      <c r="AX5237" s="51"/>
      <c r="AY5237" s="51"/>
      <c r="AZ5237" s="51"/>
      <c r="BA5237" s="51"/>
      <c r="BB5237" s="51"/>
      <c r="BC5237" s="51"/>
      <c r="BD5237" s="51"/>
      <c r="BE5237" s="51"/>
      <c r="BF5237" s="51"/>
      <c r="BG5237" s="51"/>
      <c r="BH5237" s="51"/>
      <c r="BI5237" s="51"/>
      <c r="BJ5237" s="51"/>
      <c r="BK5237" s="51"/>
      <c r="BL5237" s="51"/>
      <c r="BM5237" s="51"/>
      <c r="BN5237" s="51"/>
      <c r="BO5237" s="51"/>
      <c r="BP5237" s="51"/>
      <c r="BQ5237" s="51"/>
      <c r="BR5237" s="51"/>
      <c r="BS5237" s="51"/>
      <c r="BT5237" s="51"/>
      <c r="BU5237" s="51"/>
      <c r="BV5237" s="51"/>
      <c r="BW5237" s="51"/>
      <c r="BX5237" s="51"/>
      <c r="BY5237" s="51"/>
    </row>
    <row r="5238" spans="1:77" x14ac:dyDescent="0.25">
      <c r="A5238" s="49" t="s">
        <v>957</v>
      </c>
      <c r="B5238" s="50">
        <v>42315</v>
      </c>
      <c r="C5238" s="51" t="s">
        <v>956</v>
      </c>
      <c r="D5238" s="51"/>
      <c r="E5238" s="51">
        <v>440.26359375000004</v>
      </c>
      <c r="F5238" s="51">
        <v>0.134528125</v>
      </c>
      <c r="G5238" s="51">
        <v>0.1976125</v>
      </c>
      <c r="H5238" s="51">
        <v>0.22898125</v>
      </c>
      <c r="I5238" s="51">
        <v>0.22162500000000002</v>
      </c>
      <c r="J5238" s="51">
        <v>0.28491249999999996</v>
      </c>
      <c r="K5238" s="51">
        <v>0.294375</v>
      </c>
      <c r="L5238" s="51">
        <v>0.27158125</v>
      </c>
      <c r="M5238" s="51"/>
      <c r="N5238" s="51"/>
      <c r="O5238" s="51"/>
      <c r="P5238" s="51"/>
      <c r="Q5238" s="51"/>
      <c r="R5238" s="51"/>
      <c r="S5238" s="51"/>
      <c r="T5238" s="51"/>
      <c r="U5238" s="51"/>
      <c r="V5238" s="51"/>
      <c r="W5238" s="51"/>
      <c r="X5238" s="51"/>
      <c r="Y5238" s="51"/>
      <c r="Z5238" s="51"/>
      <c r="AA5238" s="51"/>
      <c r="AB5238" s="51"/>
      <c r="AC5238" s="51"/>
      <c r="AD5238" s="51"/>
      <c r="AE5238" s="51"/>
      <c r="AF5238" s="51"/>
      <c r="AG5238" s="51"/>
      <c r="AH5238" s="51"/>
      <c r="AI5238" s="51"/>
      <c r="AJ5238" s="51"/>
      <c r="AK5238" s="51"/>
      <c r="AL5238" s="51"/>
      <c r="AM5238" s="51"/>
      <c r="AN5238" s="51"/>
      <c r="AO5238" s="51"/>
      <c r="AP5238" s="51"/>
      <c r="AQ5238" s="51"/>
      <c r="AR5238" s="51"/>
      <c r="AS5238" s="51"/>
      <c r="AT5238" s="51"/>
      <c r="AU5238" s="51"/>
      <c r="AV5238" s="51"/>
      <c r="AW5238" s="51"/>
      <c r="AX5238" s="51"/>
      <c r="AY5238" s="51"/>
      <c r="AZ5238" s="51"/>
      <c r="BA5238" s="51"/>
      <c r="BB5238" s="51"/>
      <c r="BC5238" s="51"/>
      <c r="BD5238" s="51"/>
      <c r="BE5238" s="51"/>
      <c r="BF5238" s="51"/>
      <c r="BG5238" s="51"/>
      <c r="BH5238" s="51"/>
      <c r="BI5238" s="51"/>
      <c r="BJ5238" s="51"/>
      <c r="BK5238" s="51"/>
      <c r="BL5238" s="51"/>
      <c r="BM5238" s="51"/>
      <c r="BN5238" s="51"/>
      <c r="BO5238" s="51"/>
      <c r="BP5238" s="51"/>
      <c r="BQ5238" s="51"/>
      <c r="BR5238" s="51"/>
      <c r="BS5238" s="51"/>
      <c r="BT5238" s="51"/>
      <c r="BU5238" s="51"/>
      <c r="BV5238" s="51"/>
      <c r="BW5238" s="51"/>
      <c r="BX5238" s="51"/>
      <c r="BY5238" s="51"/>
    </row>
    <row r="5239" spans="1:77" x14ac:dyDescent="0.25">
      <c r="A5239" s="49" t="s">
        <v>957</v>
      </c>
      <c r="B5239" s="50">
        <v>42316</v>
      </c>
      <c r="C5239" s="51" t="s">
        <v>956</v>
      </c>
      <c r="D5239" s="51"/>
      <c r="E5239" s="51">
        <v>439.239375</v>
      </c>
      <c r="F5239" s="51">
        <v>0.1315375</v>
      </c>
      <c r="G5239" s="51">
        <v>0.19645000000000001</v>
      </c>
      <c r="H5239" s="51">
        <v>0.2280625</v>
      </c>
      <c r="I5239" s="51">
        <v>0.22136875</v>
      </c>
      <c r="J5239" s="51">
        <v>0.28481875000000001</v>
      </c>
      <c r="K5239" s="51">
        <v>0.29430000000000001</v>
      </c>
      <c r="L5239" s="51">
        <v>0.27158749999999998</v>
      </c>
      <c r="M5239" s="51"/>
      <c r="N5239" s="51"/>
      <c r="O5239" s="51"/>
      <c r="P5239" s="51"/>
      <c r="Q5239" s="51"/>
      <c r="R5239" s="51"/>
      <c r="S5239" s="51"/>
      <c r="T5239" s="51"/>
      <c r="U5239" s="51"/>
      <c r="V5239" s="51"/>
      <c r="W5239" s="51"/>
      <c r="X5239" s="51"/>
      <c r="Y5239" s="51"/>
      <c r="Z5239" s="51"/>
      <c r="AA5239" s="51"/>
      <c r="AB5239" s="51"/>
      <c r="AC5239" s="51"/>
      <c r="AD5239" s="51"/>
      <c r="AE5239" s="51"/>
      <c r="AF5239" s="51"/>
      <c r="AG5239" s="51"/>
      <c r="AH5239" s="51"/>
      <c r="AI5239" s="51"/>
      <c r="AJ5239" s="51"/>
      <c r="AK5239" s="51"/>
      <c r="AL5239" s="51"/>
      <c r="AM5239" s="51"/>
      <c r="AN5239" s="51"/>
      <c r="AO5239" s="51"/>
      <c r="AP5239" s="51"/>
      <c r="AQ5239" s="51"/>
      <c r="AR5239" s="51"/>
      <c r="AS5239" s="51"/>
      <c r="AT5239" s="51"/>
      <c r="AU5239" s="51"/>
      <c r="AV5239" s="51"/>
      <c r="AW5239" s="51"/>
      <c r="AX5239" s="51"/>
      <c r="AY5239" s="51"/>
      <c r="AZ5239" s="51"/>
      <c r="BA5239" s="51"/>
      <c r="BB5239" s="51"/>
      <c r="BC5239" s="51"/>
      <c r="BD5239" s="51"/>
      <c r="BE5239" s="51"/>
      <c r="BF5239" s="51"/>
      <c r="BG5239" s="51"/>
      <c r="BH5239" s="51"/>
      <c r="BI5239" s="51"/>
      <c r="BJ5239" s="51"/>
      <c r="BK5239" s="51"/>
      <c r="BL5239" s="51"/>
      <c r="BM5239" s="51"/>
      <c r="BN5239" s="51"/>
      <c r="BO5239" s="51"/>
      <c r="BP5239" s="51"/>
      <c r="BQ5239" s="51"/>
      <c r="BR5239" s="51"/>
      <c r="BS5239" s="51"/>
      <c r="BT5239" s="51"/>
      <c r="BU5239" s="51"/>
      <c r="BV5239" s="51"/>
      <c r="BW5239" s="51"/>
      <c r="BX5239" s="51"/>
      <c r="BY5239" s="51"/>
    </row>
    <row r="5240" spans="1:77" x14ac:dyDescent="0.25">
      <c r="A5240" s="49" t="s">
        <v>957</v>
      </c>
      <c r="B5240" s="50">
        <v>42317</v>
      </c>
      <c r="C5240" s="51" t="s">
        <v>956</v>
      </c>
      <c r="D5240" s="51"/>
      <c r="E5240" s="51">
        <v>437.87390624999995</v>
      </c>
      <c r="F5240" s="51">
        <v>0.128003125</v>
      </c>
      <c r="G5240" s="51">
        <v>0.19490625</v>
      </c>
      <c r="H5240" s="51">
        <v>0.22632499999999997</v>
      </c>
      <c r="I5240" s="51">
        <v>0.22104374999999998</v>
      </c>
      <c r="J5240" s="51">
        <v>0.2848</v>
      </c>
      <c r="K5240" s="51">
        <v>0.29436874999999996</v>
      </c>
      <c r="L5240" s="51">
        <v>0.27158749999999998</v>
      </c>
      <c r="M5240" s="51"/>
      <c r="N5240" s="51"/>
      <c r="O5240" s="51"/>
      <c r="P5240" s="51"/>
      <c r="Q5240" s="51"/>
      <c r="R5240" s="51"/>
      <c r="S5240" s="51"/>
      <c r="T5240" s="51"/>
      <c r="U5240" s="51"/>
      <c r="V5240" s="51"/>
      <c r="W5240" s="51"/>
      <c r="X5240" s="51"/>
      <c r="Y5240" s="51"/>
      <c r="Z5240" s="51"/>
      <c r="AA5240" s="51"/>
      <c r="AB5240" s="51"/>
      <c r="AC5240" s="51"/>
      <c r="AD5240" s="51"/>
      <c r="AE5240" s="51"/>
      <c r="AF5240" s="51"/>
      <c r="AG5240" s="51"/>
      <c r="AH5240" s="51"/>
      <c r="AI5240" s="51"/>
      <c r="AJ5240" s="51"/>
      <c r="AK5240" s="51"/>
      <c r="AL5240" s="51"/>
      <c r="AM5240" s="51"/>
      <c r="AN5240" s="51"/>
      <c r="AO5240" s="51"/>
      <c r="AP5240" s="51"/>
      <c r="AQ5240" s="51"/>
      <c r="AR5240" s="51"/>
      <c r="AS5240" s="51"/>
      <c r="AT5240" s="51"/>
      <c r="AU5240" s="51"/>
      <c r="AV5240" s="51"/>
      <c r="AW5240" s="51"/>
      <c r="AX5240" s="51"/>
      <c r="AY5240" s="51"/>
      <c r="AZ5240" s="51"/>
      <c r="BA5240" s="51"/>
      <c r="BB5240" s="51"/>
      <c r="BC5240" s="51"/>
      <c r="BD5240" s="51"/>
      <c r="BE5240" s="51"/>
      <c r="BF5240" s="51"/>
      <c r="BG5240" s="51"/>
      <c r="BH5240" s="51"/>
      <c r="BI5240" s="51"/>
      <c r="BJ5240" s="51"/>
      <c r="BK5240" s="51"/>
      <c r="BL5240" s="51"/>
      <c r="BM5240" s="51"/>
      <c r="BN5240" s="51"/>
      <c r="BO5240" s="51"/>
      <c r="BP5240" s="51"/>
      <c r="BQ5240" s="51"/>
      <c r="BR5240" s="51"/>
      <c r="BS5240" s="51"/>
      <c r="BT5240" s="51"/>
      <c r="BU5240" s="51"/>
      <c r="BV5240" s="51"/>
      <c r="BW5240" s="51"/>
      <c r="BX5240" s="51"/>
      <c r="BY5240" s="51"/>
    </row>
    <row r="5241" spans="1:77" x14ac:dyDescent="0.25">
      <c r="A5241" s="49" t="s">
        <v>957</v>
      </c>
      <c r="B5241" s="50">
        <v>42318</v>
      </c>
      <c r="C5241" s="51" t="s">
        <v>956</v>
      </c>
      <c r="D5241" s="51"/>
      <c r="E5241" s="51">
        <v>436.35421875000003</v>
      </c>
      <c r="F5241" s="51">
        <v>0.124703125</v>
      </c>
      <c r="G5241" s="51">
        <v>0.19255</v>
      </c>
      <c r="H5241" s="51">
        <v>0.224525</v>
      </c>
      <c r="I5241" s="51">
        <v>0.22070000000000001</v>
      </c>
      <c r="J5241" s="51">
        <v>0.28473124999999999</v>
      </c>
      <c r="K5241" s="51">
        <v>0.29436875000000001</v>
      </c>
      <c r="L5241" s="51">
        <v>0.27156250000000004</v>
      </c>
      <c r="M5241" s="51"/>
      <c r="N5241" s="51"/>
      <c r="O5241" s="51"/>
      <c r="P5241" s="51"/>
      <c r="Q5241" s="51"/>
      <c r="R5241" s="51"/>
      <c r="S5241" s="51"/>
      <c r="T5241" s="51"/>
      <c r="U5241" s="51"/>
      <c r="V5241" s="51"/>
      <c r="W5241" s="51"/>
      <c r="X5241" s="51"/>
      <c r="Y5241" s="51"/>
      <c r="Z5241" s="51"/>
      <c r="AA5241" s="51"/>
      <c r="AB5241" s="51">
        <v>8</v>
      </c>
      <c r="AC5241" s="51">
        <v>0.34842406967410888</v>
      </c>
      <c r="AD5241" s="51">
        <v>0.24648902991975158</v>
      </c>
      <c r="AE5241" s="51"/>
      <c r="AF5241" s="51"/>
      <c r="AG5241" s="51"/>
      <c r="AH5241" s="51">
        <v>0.5</v>
      </c>
      <c r="AI5241" s="51">
        <v>7</v>
      </c>
      <c r="AJ5241" s="51"/>
      <c r="AK5241" s="51"/>
      <c r="AL5241" s="51"/>
      <c r="AM5241" s="51"/>
      <c r="AN5241" s="51"/>
      <c r="AO5241" s="51"/>
      <c r="AP5241" s="51"/>
      <c r="AQ5241" s="51"/>
      <c r="AR5241" s="51"/>
      <c r="AS5241" s="51"/>
      <c r="AT5241" s="51"/>
      <c r="AU5241" s="51"/>
      <c r="AV5241" s="51"/>
      <c r="AW5241" s="51"/>
      <c r="AX5241" s="51"/>
      <c r="AY5241" s="51"/>
      <c r="AZ5241" s="51"/>
      <c r="BA5241" s="51"/>
      <c r="BB5241" s="51"/>
      <c r="BC5241" s="51"/>
      <c r="BD5241" s="51"/>
      <c r="BE5241" s="51"/>
      <c r="BF5241" s="51"/>
      <c r="BG5241" s="51"/>
      <c r="BH5241" s="51"/>
      <c r="BI5241" s="51"/>
      <c r="BJ5241" s="51"/>
      <c r="BK5241" s="51"/>
      <c r="BL5241" s="51"/>
      <c r="BM5241" s="51"/>
      <c r="BN5241" s="51"/>
      <c r="BO5241" s="51"/>
      <c r="BP5241" s="51"/>
      <c r="BQ5241" s="51"/>
      <c r="BR5241" s="51"/>
      <c r="BS5241" s="51"/>
      <c r="BT5241" s="51"/>
      <c r="BU5241" s="51"/>
      <c r="BV5241" s="51"/>
      <c r="BW5241" s="51"/>
      <c r="BX5241" s="51"/>
      <c r="BY5241" s="51"/>
    </row>
    <row r="5242" spans="1:77" x14ac:dyDescent="0.25">
      <c r="A5242" s="49" t="s">
        <v>957</v>
      </c>
      <c r="B5242" s="50">
        <v>42319</v>
      </c>
      <c r="C5242" s="51" t="s">
        <v>956</v>
      </c>
      <c r="D5242" s="51"/>
      <c r="E5242" s="51">
        <v>435.31171874999995</v>
      </c>
      <c r="F5242" s="51">
        <v>0.12145937499999999</v>
      </c>
      <c r="G5242" s="51">
        <v>0.19060625</v>
      </c>
      <c r="H5242" s="51">
        <v>0.22370625</v>
      </c>
      <c r="I5242" s="51">
        <v>0.22056875000000001</v>
      </c>
      <c r="J5242" s="51">
        <v>0.28470000000000001</v>
      </c>
      <c r="K5242" s="51">
        <v>0.29439375000000001</v>
      </c>
      <c r="L5242" s="51">
        <v>0.27163749999999998</v>
      </c>
      <c r="M5242" s="51"/>
      <c r="N5242" s="51"/>
      <c r="O5242" s="51"/>
      <c r="P5242" s="51"/>
      <c r="Q5242" s="51"/>
      <c r="R5242" s="51"/>
      <c r="S5242" s="51"/>
      <c r="T5242" s="51"/>
      <c r="U5242" s="51"/>
      <c r="V5242" s="51"/>
      <c r="W5242" s="51"/>
      <c r="X5242" s="51"/>
      <c r="Y5242" s="51"/>
      <c r="Z5242" s="51"/>
      <c r="AA5242" s="51"/>
      <c r="AB5242" s="51"/>
      <c r="AC5242" s="51"/>
      <c r="AD5242" s="51"/>
      <c r="AE5242" s="51"/>
      <c r="AF5242" s="51"/>
      <c r="AG5242" s="51"/>
      <c r="AH5242" s="51"/>
      <c r="AI5242" s="51"/>
      <c r="AJ5242" s="51"/>
      <c r="AK5242" s="51"/>
      <c r="AL5242" s="51"/>
      <c r="AM5242" s="51"/>
      <c r="AN5242" s="51"/>
      <c r="AO5242" s="51"/>
      <c r="AP5242" s="51"/>
      <c r="AQ5242" s="51"/>
      <c r="AR5242" s="51"/>
      <c r="AS5242" s="51"/>
      <c r="AT5242" s="51"/>
      <c r="AU5242" s="51"/>
      <c r="AV5242" s="51"/>
      <c r="AW5242" s="51"/>
      <c r="AX5242" s="51"/>
      <c r="AY5242" s="51"/>
      <c r="AZ5242" s="51"/>
      <c r="BA5242" s="51"/>
      <c r="BB5242" s="51"/>
      <c r="BC5242" s="51"/>
      <c r="BD5242" s="51"/>
      <c r="BE5242" s="51"/>
      <c r="BF5242" s="51"/>
      <c r="BG5242" s="51"/>
      <c r="BH5242" s="51"/>
      <c r="BI5242" s="51"/>
      <c r="BJ5242" s="51"/>
      <c r="BK5242" s="51"/>
      <c r="BL5242" s="51"/>
      <c r="BM5242" s="51"/>
      <c r="BN5242" s="51"/>
      <c r="BO5242" s="51"/>
      <c r="BP5242" s="51"/>
      <c r="BQ5242" s="51"/>
      <c r="BR5242" s="51"/>
      <c r="BS5242" s="51"/>
      <c r="BT5242" s="51"/>
      <c r="BU5242" s="51"/>
      <c r="BV5242" s="51"/>
      <c r="BW5242" s="51"/>
      <c r="BX5242" s="51"/>
      <c r="BY5242" s="51"/>
    </row>
    <row r="5243" spans="1:77" x14ac:dyDescent="0.25">
      <c r="A5243" s="49" t="s">
        <v>957</v>
      </c>
      <c r="B5243" s="50">
        <v>42320</v>
      </c>
      <c r="C5243" s="51" t="s">
        <v>956</v>
      </c>
      <c r="D5243" s="51"/>
      <c r="E5243" s="51">
        <v>434.25375000000003</v>
      </c>
      <c r="F5243" s="51">
        <v>0.12030625</v>
      </c>
      <c r="G5243" s="51">
        <v>0.18888125</v>
      </c>
      <c r="H5243" s="51">
        <v>0.22193125000000002</v>
      </c>
      <c r="I5243" s="51">
        <v>0.22005625000000001</v>
      </c>
      <c r="J5243" s="51">
        <v>0.28474374999999996</v>
      </c>
      <c r="K5243" s="51">
        <v>0.29441875000000001</v>
      </c>
      <c r="L5243" s="51">
        <v>0.27176875</v>
      </c>
      <c r="M5243" s="51"/>
      <c r="N5243" s="51"/>
      <c r="O5243" s="51"/>
      <c r="P5243" s="51"/>
      <c r="Q5243" s="51"/>
      <c r="R5243" s="51"/>
      <c r="S5243" s="51"/>
      <c r="T5243" s="51"/>
      <c r="U5243" s="51"/>
      <c r="V5243" s="51"/>
      <c r="W5243" s="51"/>
      <c r="X5243" s="51"/>
      <c r="Y5243" s="51"/>
      <c r="Z5243" s="51"/>
      <c r="AA5243" s="51"/>
      <c r="AB5243" s="51"/>
      <c r="AC5243" s="51">
        <v>0.35532694937643927</v>
      </c>
      <c r="AD5243" s="51">
        <v>0.24610000829028639</v>
      </c>
      <c r="AE5243" s="51"/>
      <c r="AF5243" s="51"/>
      <c r="AG5243" s="51"/>
      <c r="AH5243" s="51"/>
      <c r="AI5243" s="51"/>
      <c r="AJ5243" s="51"/>
      <c r="AK5243" s="51"/>
      <c r="AL5243" s="51"/>
      <c r="AM5243" s="51"/>
      <c r="AN5243" s="51"/>
      <c r="AO5243" s="51"/>
      <c r="AP5243" s="51"/>
      <c r="AQ5243" s="51"/>
      <c r="AR5243" s="51"/>
      <c r="AS5243" s="51"/>
      <c r="AT5243" s="51"/>
      <c r="AU5243" s="51"/>
      <c r="AV5243" s="51"/>
      <c r="AW5243" s="51"/>
      <c r="AX5243" s="51"/>
      <c r="AY5243" s="51"/>
      <c r="AZ5243" s="51"/>
      <c r="BA5243" s="51"/>
      <c r="BB5243" s="51"/>
      <c r="BC5243" s="51"/>
      <c r="BD5243" s="51"/>
      <c r="BE5243" s="51"/>
      <c r="BF5243" s="51"/>
      <c r="BG5243" s="51"/>
      <c r="BH5243" s="51"/>
      <c r="BI5243" s="51"/>
      <c r="BJ5243" s="51"/>
      <c r="BK5243" s="51"/>
      <c r="BL5243" s="51"/>
      <c r="BM5243" s="51"/>
      <c r="BN5243" s="51"/>
      <c r="BO5243" s="51"/>
      <c r="BP5243" s="51"/>
      <c r="BQ5243" s="51"/>
      <c r="BR5243" s="51"/>
      <c r="BS5243" s="51"/>
      <c r="BT5243" s="51"/>
      <c r="BU5243" s="51"/>
      <c r="BV5243" s="51"/>
      <c r="BW5243" s="51"/>
      <c r="BX5243" s="51"/>
      <c r="BY5243" s="51"/>
    </row>
    <row r="5244" spans="1:77" x14ac:dyDescent="0.25">
      <c r="A5244" s="49" t="s">
        <v>957</v>
      </c>
      <c r="B5244" s="50">
        <v>42321</v>
      </c>
      <c r="C5244" s="51" t="s">
        <v>956</v>
      </c>
      <c r="D5244" s="51"/>
      <c r="E5244" s="51">
        <v>432.6590625</v>
      </c>
      <c r="F5244" s="51">
        <v>0.11863124999999999</v>
      </c>
      <c r="G5244" s="51">
        <v>0.18693750000000001</v>
      </c>
      <c r="H5244" s="51">
        <v>0.21943124999999997</v>
      </c>
      <c r="I5244" s="51">
        <v>0.21906875000000001</v>
      </c>
      <c r="J5244" s="51">
        <v>0.28462500000000002</v>
      </c>
      <c r="K5244" s="51">
        <v>0.29448750000000001</v>
      </c>
      <c r="L5244" s="51">
        <v>0.27179999999999999</v>
      </c>
      <c r="M5244" s="51"/>
      <c r="N5244" s="51"/>
      <c r="O5244" s="51"/>
      <c r="P5244" s="51"/>
      <c r="Q5244" s="51"/>
      <c r="R5244" s="51"/>
      <c r="S5244" s="51"/>
      <c r="T5244" s="51"/>
      <c r="U5244" s="51"/>
      <c r="V5244" s="51"/>
      <c r="W5244" s="51"/>
      <c r="X5244" s="51"/>
      <c r="Y5244" s="51"/>
      <c r="Z5244" s="51"/>
      <c r="AA5244" s="51"/>
      <c r="AB5244" s="51"/>
      <c r="AC5244" s="51"/>
      <c r="AD5244" s="51"/>
      <c r="AE5244" s="51"/>
      <c r="AF5244" s="51"/>
      <c r="AG5244" s="51"/>
      <c r="AH5244" s="51"/>
      <c r="AI5244" s="51"/>
      <c r="AJ5244" s="51"/>
      <c r="AK5244" s="51"/>
      <c r="AL5244" s="51"/>
      <c r="AM5244" s="51"/>
      <c r="AN5244" s="51"/>
      <c r="AO5244" s="51"/>
      <c r="AP5244" s="51"/>
      <c r="AQ5244" s="51"/>
      <c r="AR5244" s="51"/>
      <c r="AS5244" s="51"/>
      <c r="AT5244" s="51"/>
      <c r="AU5244" s="51"/>
      <c r="AV5244" s="51"/>
      <c r="AW5244" s="51"/>
      <c r="AX5244" s="51"/>
      <c r="AY5244" s="51"/>
      <c r="AZ5244" s="51"/>
      <c r="BA5244" s="51"/>
      <c r="BB5244" s="51"/>
      <c r="BC5244" s="51"/>
      <c r="BD5244" s="51"/>
      <c r="BE5244" s="51"/>
      <c r="BF5244" s="51"/>
      <c r="BG5244" s="51"/>
      <c r="BH5244" s="51"/>
      <c r="BI5244" s="51"/>
      <c r="BJ5244" s="51"/>
      <c r="BK5244" s="51"/>
      <c r="BL5244" s="51"/>
      <c r="BM5244" s="51"/>
      <c r="BN5244" s="51"/>
      <c r="BO5244" s="51"/>
      <c r="BP5244" s="51"/>
      <c r="BQ5244" s="51"/>
      <c r="BR5244" s="51"/>
      <c r="BS5244" s="51"/>
      <c r="BT5244" s="51"/>
      <c r="BU5244" s="51"/>
      <c r="BV5244" s="51"/>
      <c r="BW5244" s="51"/>
      <c r="BX5244" s="51"/>
      <c r="BY5244" s="51"/>
    </row>
    <row r="5245" spans="1:77" x14ac:dyDescent="0.25">
      <c r="A5245" s="49" t="s">
        <v>957</v>
      </c>
      <c r="B5245" s="50">
        <v>42322</v>
      </c>
      <c r="C5245" s="51" t="s">
        <v>956</v>
      </c>
      <c r="D5245" s="51"/>
      <c r="E5245" s="51">
        <v>431.14453125</v>
      </c>
      <c r="F5245" s="51">
        <v>0.116665625</v>
      </c>
      <c r="G5245" s="51">
        <v>0.18459375</v>
      </c>
      <c r="H5245" s="51">
        <v>0.2174875</v>
      </c>
      <c r="I5245" s="51">
        <v>0.21836875</v>
      </c>
      <c r="J5245" s="51">
        <v>0.28441250000000001</v>
      </c>
      <c r="K5245" s="51">
        <v>0.2944</v>
      </c>
      <c r="L5245" s="51">
        <v>0.27185000000000004</v>
      </c>
      <c r="M5245" s="51"/>
      <c r="N5245" s="51"/>
      <c r="O5245" s="51"/>
      <c r="P5245" s="51"/>
      <c r="Q5245" s="51"/>
      <c r="R5245" s="51"/>
      <c r="S5245" s="51"/>
      <c r="T5245" s="51"/>
      <c r="U5245" s="51"/>
      <c r="V5245" s="51"/>
      <c r="W5245" s="51"/>
      <c r="X5245" s="51"/>
      <c r="Y5245" s="51"/>
      <c r="Z5245" s="51"/>
      <c r="AA5245" s="51"/>
      <c r="AB5245" s="51"/>
      <c r="AC5245" s="51"/>
      <c r="AD5245" s="51"/>
      <c r="AE5245" s="51"/>
      <c r="AF5245" s="51"/>
      <c r="AG5245" s="51"/>
      <c r="AH5245" s="51"/>
      <c r="AI5245" s="51"/>
      <c r="AJ5245" s="51"/>
      <c r="AK5245" s="51"/>
      <c r="AL5245" s="51"/>
      <c r="AM5245" s="51"/>
      <c r="AN5245" s="51"/>
      <c r="AO5245" s="51"/>
      <c r="AP5245" s="51"/>
      <c r="AQ5245" s="51"/>
      <c r="AR5245" s="51"/>
      <c r="AS5245" s="51"/>
      <c r="AT5245" s="51"/>
      <c r="AU5245" s="51"/>
      <c r="AV5245" s="51"/>
      <c r="AW5245" s="51"/>
      <c r="AX5245" s="51"/>
      <c r="AY5245" s="51"/>
      <c r="AZ5245" s="51"/>
      <c r="BA5245" s="51"/>
      <c r="BB5245" s="51"/>
      <c r="BC5245" s="51"/>
      <c r="BD5245" s="51"/>
      <c r="BE5245" s="51"/>
      <c r="BF5245" s="51"/>
      <c r="BG5245" s="51"/>
      <c r="BH5245" s="51"/>
      <c r="BI5245" s="51"/>
      <c r="BJ5245" s="51"/>
      <c r="BK5245" s="51"/>
      <c r="BL5245" s="51"/>
      <c r="BM5245" s="51"/>
      <c r="BN5245" s="51"/>
      <c r="BO5245" s="51"/>
      <c r="BP5245" s="51"/>
      <c r="BQ5245" s="51"/>
      <c r="BR5245" s="51"/>
      <c r="BS5245" s="51"/>
      <c r="BT5245" s="51"/>
      <c r="BU5245" s="51"/>
      <c r="BV5245" s="51"/>
      <c r="BW5245" s="51"/>
      <c r="BX5245" s="51"/>
      <c r="BY5245" s="51"/>
    </row>
    <row r="5246" spans="1:77" x14ac:dyDescent="0.25">
      <c r="A5246" s="49" t="s">
        <v>957</v>
      </c>
      <c r="B5246" s="50">
        <v>42323</v>
      </c>
      <c r="C5246" s="51" t="s">
        <v>956</v>
      </c>
      <c r="D5246" s="51"/>
      <c r="E5246" s="51">
        <v>429.91781249999997</v>
      </c>
      <c r="F5246" s="51">
        <v>0.11483125</v>
      </c>
      <c r="G5246" s="51">
        <v>0.18295</v>
      </c>
      <c r="H5246" s="51">
        <v>0.21589375</v>
      </c>
      <c r="I5246" s="51">
        <v>0.21773125000000002</v>
      </c>
      <c r="J5246" s="51">
        <v>0.28420624999999999</v>
      </c>
      <c r="K5246" s="51">
        <v>0.29443750000000002</v>
      </c>
      <c r="L5246" s="51">
        <v>0.27190000000000003</v>
      </c>
      <c r="M5246" s="51"/>
      <c r="N5246" s="51"/>
      <c r="O5246" s="51"/>
      <c r="P5246" s="51"/>
      <c r="Q5246" s="51"/>
      <c r="R5246" s="51"/>
      <c r="S5246" s="51"/>
      <c r="T5246" s="51"/>
      <c r="U5246" s="51"/>
      <c r="V5246" s="51"/>
      <c r="W5246" s="51"/>
      <c r="X5246" s="51"/>
      <c r="Y5246" s="51"/>
      <c r="Z5246" s="51"/>
      <c r="AA5246" s="51"/>
      <c r="AB5246" s="51"/>
      <c r="AC5246" s="51"/>
      <c r="AD5246" s="51"/>
      <c r="AE5246" s="51"/>
      <c r="AF5246" s="51"/>
      <c r="AG5246" s="51"/>
      <c r="AH5246" s="51"/>
      <c r="AI5246" s="51"/>
      <c r="AJ5246" s="51"/>
      <c r="AK5246" s="51"/>
      <c r="AL5246" s="51"/>
      <c r="AM5246" s="51"/>
      <c r="AN5246" s="51"/>
      <c r="AO5246" s="51"/>
      <c r="AP5246" s="51"/>
      <c r="AQ5246" s="51"/>
      <c r="AR5246" s="51"/>
      <c r="AS5246" s="51"/>
      <c r="AT5246" s="51"/>
      <c r="AU5246" s="51"/>
      <c r="AV5246" s="51"/>
      <c r="AW5246" s="51"/>
      <c r="AX5246" s="51"/>
      <c r="AY5246" s="51"/>
      <c r="AZ5246" s="51"/>
      <c r="BA5246" s="51"/>
      <c r="BB5246" s="51"/>
      <c r="BC5246" s="51"/>
      <c r="BD5246" s="51"/>
      <c r="BE5246" s="51"/>
      <c r="BF5246" s="51"/>
      <c r="BG5246" s="51"/>
      <c r="BH5246" s="51"/>
      <c r="BI5246" s="51"/>
      <c r="BJ5246" s="51"/>
      <c r="BK5246" s="51"/>
      <c r="BL5246" s="51"/>
      <c r="BM5246" s="51"/>
      <c r="BN5246" s="51"/>
      <c r="BO5246" s="51"/>
      <c r="BP5246" s="51"/>
      <c r="BQ5246" s="51"/>
      <c r="BR5246" s="51"/>
      <c r="BS5246" s="51"/>
      <c r="BT5246" s="51"/>
      <c r="BU5246" s="51"/>
      <c r="BV5246" s="51"/>
      <c r="BW5246" s="51"/>
      <c r="BX5246" s="51"/>
      <c r="BY5246" s="51"/>
    </row>
    <row r="5247" spans="1:77" x14ac:dyDescent="0.25">
      <c r="A5247" s="49" t="s">
        <v>957</v>
      </c>
      <c r="B5247" s="50">
        <v>42324</v>
      </c>
      <c r="C5247" s="51" t="s">
        <v>956</v>
      </c>
      <c r="D5247" s="51"/>
      <c r="E5247" s="51">
        <v>428.38593749999995</v>
      </c>
      <c r="F5247" s="51">
        <v>0.11345000000000001</v>
      </c>
      <c r="G5247" s="51">
        <v>0.18096875000000001</v>
      </c>
      <c r="H5247" s="51">
        <v>0.213675</v>
      </c>
      <c r="I5247" s="51">
        <v>0.21675</v>
      </c>
      <c r="J5247" s="51">
        <v>0.28399999999999997</v>
      </c>
      <c r="K5247" s="51">
        <v>0.29443124999999998</v>
      </c>
      <c r="L5247" s="51">
        <v>0.2718875</v>
      </c>
      <c r="M5247" s="51"/>
      <c r="N5247" s="51"/>
      <c r="O5247" s="51"/>
      <c r="P5247" s="51"/>
      <c r="Q5247" s="51"/>
      <c r="R5247" s="51"/>
      <c r="S5247" s="51"/>
      <c r="T5247" s="51"/>
      <c r="U5247" s="51"/>
      <c r="V5247" s="51"/>
      <c r="W5247" s="51"/>
      <c r="X5247" s="51"/>
      <c r="Y5247" s="51"/>
      <c r="Z5247" s="51"/>
      <c r="AA5247" s="51"/>
      <c r="AB5247" s="51"/>
      <c r="AC5247" s="51"/>
      <c r="AD5247" s="51"/>
      <c r="AE5247" s="51"/>
      <c r="AF5247" s="51"/>
      <c r="AG5247" s="51"/>
      <c r="AH5247" s="51"/>
      <c r="AI5247" s="51"/>
      <c r="AJ5247" s="51"/>
      <c r="AK5247" s="51"/>
      <c r="AL5247" s="51"/>
      <c r="AM5247" s="51"/>
      <c r="AN5247" s="51"/>
      <c r="AO5247" s="51"/>
      <c r="AP5247" s="51"/>
      <c r="AQ5247" s="51"/>
      <c r="AR5247" s="51"/>
      <c r="AS5247" s="51"/>
      <c r="AT5247" s="51"/>
      <c r="AU5247" s="51"/>
      <c r="AV5247" s="51"/>
      <c r="AW5247" s="51"/>
      <c r="AX5247" s="51"/>
      <c r="AY5247" s="51"/>
      <c r="AZ5247" s="51"/>
      <c r="BA5247" s="51"/>
      <c r="BB5247" s="51"/>
      <c r="BC5247" s="51"/>
      <c r="BD5247" s="51"/>
      <c r="BE5247" s="51"/>
      <c r="BF5247" s="51"/>
      <c r="BG5247" s="51"/>
      <c r="BH5247" s="51"/>
      <c r="BI5247" s="51"/>
      <c r="BJ5247" s="51"/>
      <c r="BK5247" s="51"/>
      <c r="BL5247" s="51"/>
      <c r="BM5247" s="51"/>
      <c r="BN5247" s="51"/>
      <c r="BO5247" s="51"/>
      <c r="BP5247" s="51"/>
      <c r="BQ5247" s="51"/>
      <c r="BR5247" s="51"/>
      <c r="BS5247" s="51"/>
      <c r="BT5247" s="51"/>
      <c r="BU5247" s="51"/>
      <c r="BV5247" s="51"/>
      <c r="BW5247" s="51"/>
      <c r="BX5247" s="51"/>
      <c r="BY5247" s="51"/>
    </row>
    <row r="5248" spans="1:77" x14ac:dyDescent="0.25">
      <c r="A5248" s="49" t="s">
        <v>957</v>
      </c>
      <c r="B5248" s="50">
        <v>42325</v>
      </c>
      <c r="C5248" s="51" t="s">
        <v>956</v>
      </c>
      <c r="D5248" s="51"/>
      <c r="E5248" s="51">
        <v>427.12687499999998</v>
      </c>
      <c r="F5248" s="51">
        <v>0.11119999999999999</v>
      </c>
      <c r="G5248" s="51">
        <v>0.17936250000000001</v>
      </c>
      <c r="H5248" s="51">
        <v>0.21238125000000002</v>
      </c>
      <c r="I5248" s="51">
        <v>0.21608750000000002</v>
      </c>
      <c r="J5248" s="51">
        <v>0.28382499999999999</v>
      </c>
      <c r="K5248" s="51">
        <v>0.29430000000000001</v>
      </c>
      <c r="L5248" s="51">
        <v>0.27188125000000002</v>
      </c>
      <c r="M5248" s="51"/>
      <c r="N5248" s="51"/>
      <c r="O5248" s="51"/>
      <c r="P5248" s="51"/>
      <c r="Q5248" s="51"/>
      <c r="R5248" s="51"/>
      <c r="S5248" s="51"/>
      <c r="T5248" s="51"/>
      <c r="U5248" s="51"/>
      <c r="V5248" s="51"/>
      <c r="W5248" s="51"/>
      <c r="X5248" s="51"/>
      <c r="Y5248" s="51"/>
      <c r="Z5248" s="51"/>
      <c r="AA5248" s="51"/>
      <c r="AB5248" s="51"/>
      <c r="AC5248" s="51">
        <v>0.4924668035412767</v>
      </c>
      <c r="AD5248" s="51">
        <v>0.22147621182089325</v>
      </c>
      <c r="AE5248" s="51"/>
      <c r="AF5248" s="51"/>
      <c r="AG5248" s="51"/>
      <c r="AH5248" s="51"/>
      <c r="AI5248" s="51"/>
      <c r="AJ5248" s="51"/>
      <c r="AK5248" s="51"/>
      <c r="AL5248" s="51"/>
      <c r="AM5248" s="51"/>
      <c r="AN5248" s="51"/>
      <c r="AO5248" s="51"/>
      <c r="AP5248" s="51"/>
      <c r="AQ5248" s="51"/>
      <c r="AR5248" s="51"/>
      <c r="AS5248" s="51"/>
      <c r="AT5248" s="51"/>
      <c r="AU5248" s="51"/>
      <c r="AV5248" s="51"/>
      <c r="AW5248" s="51"/>
      <c r="AX5248" s="51"/>
      <c r="AY5248" s="51"/>
      <c r="AZ5248" s="51"/>
      <c r="BA5248" s="51"/>
      <c r="BB5248" s="51"/>
      <c r="BC5248" s="51"/>
      <c r="BD5248" s="51"/>
      <c r="BE5248" s="51"/>
      <c r="BF5248" s="51"/>
      <c r="BG5248" s="51"/>
      <c r="BH5248" s="51"/>
      <c r="BI5248" s="51"/>
      <c r="BJ5248" s="51"/>
      <c r="BK5248" s="51"/>
      <c r="BL5248" s="51"/>
      <c r="BM5248" s="51"/>
      <c r="BN5248" s="51"/>
      <c r="BO5248" s="51"/>
      <c r="BP5248" s="51"/>
      <c r="BQ5248" s="51"/>
      <c r="BR5248" s="51"/>
      <c r="BS5248" s="51"/>
      <c r="BT5248" s="51"/>
      <c r="BU5248" s="51"/>
      <c r="BV5248" s="51"/>
      <c r="BW5248" s="51"/>
      <c r="BX5248" s="51"/>
      <c r="BY5248" s="51"/>
    </row>
    <row r="5249" spans="1:77" x14ac:dyDescent="0.25">
      <c r="A5249" s="49" t="s">
        <v>957</v>
      </c>
      <c r="B5249" s="50">
        <v>42326</v>
      </c>
      <c r="C5249" s="51" t="s">
        <v>956</v>
      </c>
      <c r="D5249" s="51"/>
      <c r="E5249" s="51">
        <v>425.87203124999996</v>
      </c>
      <c r="F5249" s="51">
        <v>0.10984687500000001</v>
      </c>
      <c r="G5249" s="51">
        <v>0.1779125</v>
      </c>
      <c r="H5249" s="51">
        <v>0.21073125000000001</v>
      </c>
      <c r="I5249" s="51">
        <v>0.21516250000000001</v>
      </c>
      <c r="J5249" s="51">
        <v>0.28363125</v>
      </c>
      <c r="K5249" s="51">
        <v>0.29430624999999999</v>
      </c>
      <c r="L5249" s="51">
        <v>0.27186250000000001</v>
      </c>
      <c r="M5249" s="51"/>
      <c r="N5249" s="51"/>
      <c r="O5249" s="51"/>
      <c r="P5249" s="51"/>
      <c r="Q5249" s="51"/>
      <c r="R5249" s="51"/>
      <c r="S5249" s="51"/>
      <c r="T5249" s="51"/>
      <c r="U5249" s="51"/>
      <c r="V5249" s="51"/>
      <c r="W5249" s="51"/>
      <c r="X5249" s="51"/>
      <c r="Y5249" s="51"/>
      <c r="Z5249" s="51"/>
      <c r="AA5249" s="51"/>
      <c r="AB5249" s="51"/>
      <c r="AC5249" s="51"/>
      <c r="AD5249" s="51"/>
      <c r="AE5249" s="51"/>
      <c r="AF5249" s="51"/>
      <c r="AG5249" s="51"/>
      <c r="AH5249" s="51"/>
      <c r="AI5249" s="51"/>
      <c r="AJ5249" s="51"/>
      <c r="AK5249" s="51"/>
      <c r="AL5249" s="51"/>
      <c r="AM5249" s="51"/>
      <c r="AN5249" s="51"/>
      <c r="AO5249" s="51"/>
      <c r="AP5249" s="51"/>
      <c r="AQ5249" s="51"/>
      <c r="AR5249" s="51"/>
      <c r="AS5249" s="51"/>
      <c r="AT5249" s="51"/>
      <c r="AU5249" s="51"/>
      <c r="AV5249" s="51"/>
      <c r="AW5249" s="51"/>
      <c r="AX5249" s="51"/>
      <c r="AY5249" s="51"/>
      <c r="AZ5249" s="51"/>
      <c r="BA5249" s="51"/>
      <c r="BB5249" s="51"/>
      <c r="BC5249" s="51"/>
      <c r="BD5249" s="51"/>
      <c r="BE5249" s="51"/>
      <c r="BF5249" s="51"/>
      <c r="BG5249" s="51"/>
      <c r="BH5249" s="51"/>
      <c r="BI5249" s="51"/>
      <c r="BJ5249" s="51"/>
      <c r="BK5249" s="51"/>
      <c r="BL5249" s="51"/>
      <c r="BM5249" s="51"/>
      <c r="BN5249" s="51"/>
      <c r="BO5249" s="51"/>
      <c r="BP5249" s="51"/>
      <c r="BQ5249" s="51"/>
      <c r="BR5249" s="51"/>
      <c r="BS5249" s="51"/>
      <c r="BT5249" s="51"/>
      <c r="BU5249" s="51"/>
      <c r="BV5249" s="51"/>
      <c r="BW5249" s="51"/>
      <c r="BX5249" s="51"/>
      <c r="BY5249" s="51"/>
    </row>
    <row r="5250" spans="1:77" x14ac:dyDescent="0.25">
      <c r="A5250" s="49" t="s">
        <v>957</v>
      </c>
      <c r="B5250" s="50">
        <v>42327</v>
      </c>
      <c r="C5250" s="51" t="s">
        <v>956</v>
      </c>
      <c r="D5250" s="51"/>
      <c r="E5250" s="51">
        <v>453.05390625000007</v>
      </c>
      <c r="F5250" s="51">
        <v>0.27185312499999997</v>
      </c>
      <c r="G5250" s="51">
        <v>0.20013125000000001</v>
      </c>
      <c r="H5250" s="51">
        <v>0.21018125000000001</v>
      </c>
      <c r="I5250" s="51">
        <v>0.21441250000000003</v>
      </c>
      <c r="J5250" s="51">
        <v>0.28344374999999999</v>
      </c>
      <c r="K5250" s="51">
        <v>0.29430000000000001</v>
      </c>
      <c r="L5250" s="51">
        <v>0.27185000000000004</v>
      </c>
      <c r="M5250" s="51"/>
      <c r="N5250" s="51"/>
      <c r="O5250" s="51"/>
      <c r="P5250" s="51"/>
      <c r="Q5250" s="51">
        <v>2.9438073250000003</v>
      </c>
      <c r="R5250" s="51">
        <v>188.76799999999997</v>
      </c>
      <c r="S5250" s="51">
        <v>0</v>
      </c>
      <c r="T5250" s="51"/>
      <c r="U5250" s="51"/>
      <c r="V5250" s="51"/>
      <c r="W5250" s="51"/>
      <c r="X5250" s="51"/>
      <c r="Y5250" s="51"/>
      <c r="Z5250" s="51"/>
      <c r="AA5250" s="51">
        <v>0</v>
      </c>
      <c r="AB5250" s="51"/>
      <c r="AC5250" s="51"/>
      <c r="AD5250" s="51"/>
      <c r="AE5250" s="51"/>
      <c r="AF5250" s="51"/>
      <c r="AG5250" s="51">
        <v>3.2670000000000003</v>
      </c>
      <c r="AH5250" s="51"/>
      <c r="AI5250" s="51"/>
      <c r="AJ5250" s="51">
        <v>1.02</v>
      </c>
      <c r="AK5250" s="51">
        <v>3.0474127438848676E-2</v>
      </c>
      <c r="AL5250" s="51">
        <v>1.7977602000000001</v>
      </c>
      <c r="AM5250" s="51">
        <v>58.993000000000009</v>
      </c>
      <c r="AN5250" s="51"/>
      <c r="AO5250" s="51"/>
      <c r="AP5250" s="51"/>
      <c r="AQ5250" s="51"/>
      <c r="AR5250" s="51"/>
      <c r="AS5250" s="51"/>
      <c r="AT5250" s="51"/>
      <c r="AU5250" s="51"/>
      <c r="AV5250" s="51"/>
      <c r="AW5250" s="51"/>
      <c r="AX5250" s="51"/>
      <c r="AY5250" s="51">
        <v>0</v>
      </c>
      <c r="AZ5250" s="51"/>
      <c r="BA5250" s="51">
        <v>9.0590881604325438E-3</v>
      </c>
      <c r="BB5250" s="51">
        <v>1.1460471250000002</v>
      </c>
      <c r="BC5250" s="51"/>
      <c r="BD5250" s="51">
        <v>126.508</v>
      </c>
      <c r="BE5250" s="51"/>
      <c r="BF5250" s="51"/>
      <c r="BG5250" s="51"/>
      <c r="BH5250" s="51"/>
      <c r="BI5250" s="51"/>
      <c r="BJ5250" s="51"/>
      <c r="BK5250" s="51"/>
      <c r="BL5250" s="51"/>
      <c r="BM5250" s="51"/>
      <c r="BN5250" s="51"/>
      <c r="BO5250" s="51"/>
      <c r="BP5250" s="51"/>
      <c r="BQ5250" s="51"/>
      <c r="BR5250" s="51"/>
      <c r="BS5250" s="51"/>
      <c r="BT5250" s="51"/>
      <c r="BU5250" s="51"/>
      <c r="BV5250" s="51"/>
      <c r="BW5250" s="51"/>
      <c r="BX5250" s="51"/>
      <c r="BY5250" s="51"/>
    </row>
    <row r="5251" spans="1:77" x14ac:dyDescent="0.25">
      <c r="A5251" s="49" t="s">
        <v>957</v>
      </c>
      <c r="B5251" s="50">
        <v>42328</v>
      </c>
      <c r="C5251" s="51" t="s">
        <v>956</v>
      </c>
      <c r="D5251" s="51"/>
      <c r="E5251" s="51">
        <v>447.58875000000006</v>
      </c>
      <c r="F5251" s="51">
        <v>0.23757499999999998</v>
      </c>
      <c r="G5251" s="51">
        <v>0.20017499999999999</v>
      </c>
      <c r="H5251" s="51">
        <v>0.21038125000000002</v>
      </c>
      <c r="I5251" s="51">
        <v>0.21355625</v>
      </c>
      <c r="J5251" s="51">
        <v>0.28315625</v>
      </c>
      <c r="K5251" s="51">
        <v>0.29415625000000001</v>
      </c>
      <c r="L5251" s="51">
        <v>0.27183750000000001</v>
      </c>
      <c r="M5251" s="51"/>
      <c r="N5251" s="51"/>
      <c r="O5251" s="51"/>
      <c r="P5251" s="51">
        <v>1.9</v>
      </c>
      <c r="Q5251" s="51"/>
      <c r="R5251" s="51"/>
      <c r="S5251" s="51"/>
      <c r="T5251" s="51"/>
      <c r="U5251" s="51"/>
      <c r="V5251" s="51"/>
      <c r="W5251" s="51"/>
      <c r="X5251" s="51"/>
      <c r="Y5251" s="51"/>
      <c r="Z5251" s="51"/>
      <c r="AA5251" s="51"/>
      <c r="AB5251" s="51">
        <v>8.4</v>
      </c>
      <c r="AC5251" s="51"/>
      <c r="AD5251" s="51">
        <v>0.37111802917640629</v>
      </c>
      <c r="AE5251" s="51"/>
      <c r="AF5251" s="51"/>
      <c r="AG5251" s="51"/>
      <c r="AH5251" s="51">
        <v>1.75</v>
      </c>
      <c r="AI5251" s="51">
        <v>8.25</v>
      </c>
      <c r="AJ5251" s="51"/>
      <c r="AK5251" s="51"/>
      <c r="AL5251" s="51"/>
      <c r="AM5251" s="51"/>
      <c r="AN5251" s="51"/>
      <c r="AO5251" s="51"/>
      <c r="AP5251" s="51"/>
      <c r="AQ5251" s="51"/>
      <c r="AR5251" s="51"/>
      <c r="AS5251" s="51"/>
      <c r="AT5251" s="51"/>
      <c r="AU5251" s="51"/>
      <c r="AV5251" s="51"/>
      <c r="AW5251" s="51"/>
      <c r="AX5251" s="51"/>
      <c r="AY5251" s="51"/>
      <c r="AZ5251" s="51"/>
      <c r="BA5251" s="51"/>
      <c r="BB5251" s="51"/>
      <c r="BC5251" s="51"/>
      <c r="BD5251" s="51"/>
      <c r="BE5251" s="51"/>
      <c r="BF5251" s="51"/>
      <c r="BG5251" s="51"/>
      <c r="BH5251" s="51"/>
      <c r="BI5251" s="51"/>
      <c r="BJ5251" s="51"/>
      <c r="BK5251" s="51"/>
      <c r="BL5251" s="51"/>
      <c r="BM5251" s="51"/>
      <c r="BN5251" s="51"/>
      <c r="BO5251" s="51"/>
      <c r="BP5251" s="51"/>
      <c r="BQ5251" s="51"/>
      <c r="BR5251" s="51"/>
      <c r="BS5251" s="51"/>
      <c r="BT5251" s="51"/>
      <c r="BU5251" s="51"/>
      <c r="BV5251" s="51"/>
      <c r="BW5251" s="51"/>
      <c r="BX5251" s="51"/>
      <c r="BY5251" s="51"/>
    </row>
    <row r="5252" spans="1:77" x14ac:dyDescent="0.25">
      <c r="A5252" s="49" t="s">
        <v>957</v>
      </c>
      <c r="B5252" s="50">
        <v>42329</v>
      </c>
      <c r="C5252" s="51" t="s">
        <v>956</v>
      </c>
      <c r="D5252" s="51"/>
      <c r="E5252" s="51">
        <v>443.99437499999999</v>
      </c>
      <c r="F5252" s="51">
        <v>0.21479374999999998</v>
      </c>
      <c r="G5252" s="51">
        <v>0.19919375</v>
      </c>
      <c r="H5252" s="51">
        <v>0.210975</v>
      </c>
      <c r="I5252" s="51">
        <v>0.21308750000000001</v>
      </c>
      <c r="J5252" s="51">
        <v>0.28288750000000001</v>
      </c>
      <c r="K5252" s="51">
        <v>0.29415625000000001</v>
      </c>
      <c r="L5252" s="51">
        <v>0.27188125000000002</v>
      </c>
      <c r="M5252" s="51"/>
      <c r="N5252" s="51"/>
      <c r="O5252" s="51"/>
      <c r="P5252" s="51"/>
      <c r="Q5252" s="51"/>
      <c r="R5252" s="51"/>
      <c r="S5252" s="51"/>
      <c r="T5252" s="51"/>
      <c r="U5252" s="51"/>
      <c r="V5252" s="51"/>
      <c r="W5252" s="51"/>
      <c r="X5252" s="51"/>
      <c r="Y5252" s="51"/>
      <c r="Z5252" s="51"/>
      <c r="AA5252" s="51"/>
      <c r="AB5252" s="51"/>
      <c r="AC5252" s="51"/>
      <c r="AD5252" s="51"/>
      <c r="AE5252" s="51"/>
      <c r="AF5252" s="51"/>
      <c r="AG5252" s="51"/>
      <c r="AH5252" s="51"/>
      <c r="AI5252" s="51"/>
      <c r="AJ5252" s="51"/>
      <c r="AK5252" s="51"/>
      <c r="AL5252" s="51"/>
      <c r="AM5252" s="51"/>
      <c r="AN5252" s="51"/>
      <c r="AO5252" s="51"/>
      <c r="AP5252" s="51"/>
      <c r="AQ5252" s="51"/>
      <c r="AR5252" s="51"/>
      <c r="AS5252" s="51"/>
      <c r="AT5252" s="51"/>
      <c r="AU5252" s="51"/>
      <c r="AV5252" s="51"/>
      <c r="AW5252" s="51"/>
      <c r="AX5252" s="51"/>
      <c r="AY5252" s="51"/>
      <c r="AZ5252" s="51"/>
      <c r="BA5252" s="51"/>
      <c r="BB5252" s="51"/>
      <c r="BC5252" s="51"/>
      <c r="BD5252" s="51"/>
      <c r="BE5252" s="51"/>
      <c r="BF5252" s="51"/>
      <c r="BG5252" s="51"/>
      <c r="BH5252" s="51"/>
      <c r="BI5252" s="51"/>
      <c r="BJ5252" s="51"/>
      <c r="BK5252" s="51"/>
      <c r="BL5252" s="51"/>
      <c r="BM5252" s="51"/>
      <c r="BN5252" s="51"/>
      <c r="BO5252" s="51"/>
      <c r="BP5252" s="51"/>
      <c r="BQ5252" s="51"/>
      <c r="BR5252" s="51"/>
      <c r="BS5252" s="51"/>
      <c r="BT5252" s="51"/>
      <c r="BU5252" s="51"/>
      <c r="BV5252" s="51"/>
      <c r="BW5252" s="51"/>
      <c r="BX5252" s="51"/>
      <c r="BY5252" s="51"/>
    </row>
    <row r="5253" spans="1:77" x14ac:dyDescent="0.25">
      <c r="A5253" s="49" t="s">
        <v>957</v>
      </c>
      <c r="B5253" s="50">
        <v>42330</v>
      </c>
      <c r="C5253" s="51" t="s">
        <v>956</v>
      </c>
      <c r="D5253" s="51"/>
      <c r="E5253" s="51">
        <v>441.13734375000001</v>
      </c>
      <c r="F5253" s="51">
        <v>0.19742187500000002</v>
      </c>
      <c r="G5253" s="51">
        <v>0.19861875000000001</v>
      </c>
      <c r="H5253" s="51">
        <v>0.21125624999999998</v>
      </c>
      <c r="I5253" s="51">
        <v>0.21262500000000001</v>
      </c>
      <c r="J5253" s="51">
        <v>0.28256249999999999</v>
      </c>
      <c r="K5253" s="51">
        <v>0.2940875</v>
      </c>
      <c r="L5253" s="51">
        <v>0.27190625000000002</v>
      </c>
      <c r="M5253" s="51"/>
      <c r="N5253" s="51"/>
      <c r="O5253" s="51"/>
      <c r="P5253" s="51"/>
      <c r="Q5253" s="51"/>
      <c r="R5253" s="51"/>
      <c r="S5253" s="51"/>
      <c r="T5253" s="51"/>
      <c r="U5253" s="51"/>
      <c r="V5253" s="51"/>
      <c r="W5253" s="51"/>
      <c r="X5253" s="51"/>
      <c r="Y5253" s="51"/>
      <c r="Z5253" s="51"/>
      <c r="AA5253" s="51"/>
      <c r="AB5253" s="51"/>
      <c r="AC5253" s="51"/>
      <c r="AD5253" s="51"/>
      <c r="AE5253" s="51"/>
      <c r="AF5253" s="51"/>
      <c r="AG5253" s="51"/>
      <c r="AH5253" s="51"/>
      <c r="AI5253" s="51"/>
      <c r="AJ5253" s="51"/>
      <c r="AK5253" s="51"/>
      <c r="AL5253" s="51"/>
      <c r="AM5253" s="51"/>
      <c r="AN5253" s="51"/>
      <c r="AO5253" s="51"/>
      <c r="AP5253" s="51"/>
      <c r="AQ5253" s="51"/>
      <c r="AR5253" s="51"/>
      <c r="AS5253" s="51"/>
      <c r="AT5253" s="51"/>
      <c r="AU5253" s="51"/>
      <c r="AV5253" s="51"/>
      <c r="AW5253" s="51"/>
      <c r="AX5253" s="51"/>
      <c r="AY5253" s="51"/>
      <c r="AZ5253" s="51"/>
      <c r="BA5253" s="51"/>
      <c r="BB5253" s="51"/>
      <c r="BC5253" s="51"/>
      <c r="BD5253" s="51"/>
      <c r="BE5253" s="51"/>
      <c r="BF5253" s="51"/>
      <c r="BG5253" s="51"/>
      <c r="BH5253" s="51"/>
      <c r="BI5253" s="51"/>
      <c r="BJ5253" s="51"/>
      <c r="BK5253" s="51"/>
      <c r="BL5253" s="51"/>
      <c r="BM5253" s="51"/>
      <c r="BN5253" s="51"/>
      <c r="BO5253" s="51"/>
      <c r="BP5253" s="51"/>
      <c r="BQ5253" s="51"/>
      <c r="BR5253" s="51"/>
      <c r="BS5253" s="51"/>
      <c r="BT5253" s="51"/>
      <c r="BU5253" s="51"/>
      <c r="BV5253" s="51"/>
      <c r="BW5253" s="51"/>
      <c r="BX5253" s="51"/>
      <c r="BY5253" s="51"/>
    </row>
    <row r="5254" spans="1:77" x14ac:dyDescent="0.25">
      <c r="A5254" s="49" t="s">
        <v>957</v>
      </c>
      <c r="B5254" s="50">
        <v>42331</v>
      </c>
      <c r="C5254" s="51" t="s">
        <v>956</v>
      </c>
      <c r="D5254" s="51"/>
      <c r="E5254" s="51">
        <v>437.90203125000005</v>
      </c>
      <c r="F5254" s="51">
        <v>0.18068437500000001</v>
      </c>
      <c r="G5254" s="51">
        <v>0.19697500000000001</v>
      </c>
      <c r="H5254" s="51">
        <v>0.2109125</v>
      </c>
      <c r="I5254" s="51">
        <v>0.21178125000000003</v>
      </c>
      <c r="J5254" s="51">
        <v>0.2823</v>
      </c>
      <c r="K5254" s="51">
        <v>0.29396250000000002</v>
      </c>
      <c r="L5254" s="51">
        <v>0.2718875</v>
      </c>
      <c r="M5254" s="51"/>
      <c r="N5254" s="51"/>
      <c r="O5254" s="51"/>
      <c r="P5254" s="51"/>
      <c r="Q5254" s="51"/>
      <c r="R5254" s="51"/>
      <c r="S5254" s="51"/>
      <c r="T5254" s="51"/>
      <c r="U5254" s="51"/>
      <c r="V5254" s="51"/>
      <c r="W5254" s="51"/>
      <c r="X5254" s="51"/>
      <c r="Y5254" s="51"/>
      <c r="Z5254" s="51"/>
      <c r="AA5254" s="51"/>
      <c r="AB5254" s="51"/>
      <c r="AC5254" s="51">
        <v>0.38340645460874634</v>
      </c>
      <c r="AD5254" s="51">
        <v>0.20156073641012742</v>
      </c>
      <c r="AE5254" s="51"/>
      <c r="AF5254" s="51"/>
      <c r="AG5254" s="51"/>
      <c r="AH5254" s="51"/>
      <c r="AI5254" s="51"/>
      <c r="AJ5254" s="51"/>
      <c r="AK5254" s="51"/>
      <c r="AL5254" s="51"/>
      <c r="AM5254" s="51"/>
      <c r="AN5254" s="51"/>
      <c r="AO5254" s="51"/>
      <c r="AP5254" s="51"/>
      <c r="AQ5254" s="51"/>
      <c r="AR5254" s="51"/>
      <c r="AS5254" s="51"/>
      <c r="AT5254" s="51"/>
      <c r="AU5254" s="51"/>
      <c r="AV5254" s="51"/>
      <c r="AW5254" s="51"/>
      <c r="AX5254" s="51"/>
      <c r="AY5254" s="51"/>
      <c r="AZ5254" s="51"/>
      <c r="BA5254" s="51"/>
      <c r="BB5254" s="51"/>
      <c r="BC5254" s="51"/>
      <c r="BD5254" s="51"/>
      <c r="BE5254" s="51"/>
      <c r="BF5254" s="51"/>
      <c r="BG5254" s="51"/>
      <c r="BH5254" s="51"/>
      <c r="BI5254" s="51"/>
      <c r="BJ5254" s="51"/>
      <c r="BK5254" s="51"/>
      <c r="BL5254" s="51"/>
      <c r="BM5254" s="51"/>
      <c r="BN5254" s="51"/>
      <c r="BO5254" s="51"/>
      <c r="BP5254" s="51"/>
      <c r="BQ5254" s="51"/>
      <c r="BR5254" s="51"/>
      <c r="BS5254" s="51"/>
      <c r="BT5254" s="51"/>
      <c r="BU5254" s="51"/>
      <c r="BV5254" s="51"/>
      <c r="BW5254" s="51"/>
      <c r="BX5254" s="51"/>
      <c r="BY5254" s="51"/>
    </row>
    <row r="5255" spans="1:77" x14ac:dyDescent="0.25">
      <c r="A5255" s="49" t="s">
        <v>957</v>
      </c>
      <c r="B5255" s="50">
        <v>42332</v>
      </c>
      <c r="C5255" s="51" t="s">
        <v>956</v>
      </c>
      <c r="D5255" s="51"/>
      <c r="E5255" s="51">
        <v>434.86453125000003</v>
      </c>
      <c r="F5255" s="51">
        <v>0.16493437500000002</v>
      </c>
      <c r="G5255" s="51">
        <v>0.19491249999999999</v>
      </c>
      <c r="H5255" s="51">
        <v>0.21076875</v>
      </c>
      <c r="I5255" s="51">
        <v>0.21105625</v>
      </c>
      <c r="J5255" s="51">
        <v>0.2820125</v>
      </c>
      <c r="K5255" s="51">
        <v>0.29388124999999998</v>
      </c>
      <c r="L5255" s="51">
        <v>0.27190625000000002</v>
      </c>
      <c r="M5255" s="51"/>
      <c r="N5255" s="51"/>
      <c r="O5255" s="51"/>
      <c r="P5255" s="51"/>
      <c r="Q5255" s="51"/>
      <c r="R5255" s="51"/>
      <c r="S5255" s="51"/>
      <c r="T5255" s="51"/>
      <c r="U5255" s="51"/>
      <c r="V5255" s="51"/>
      <c r="W5255" s="51"/>
      <c r="X5255" s="51"/>
      <c r="Y5255" s="51"/>
      <c r="Z5255" s="51"/>
      <c r="AA5255" s="51"/>
      <c r="AB5255" s="51"/>
      <c r="AC5255" s="51"/>
      <c r="AD5255" s="51"/>
      <c r="AE5255" s="51"/>
      <c r="AF5255" s="51"/>
      <c r="AG5255" s="51"/>
      <c r="AH5255" s="51"/>
      <c r="AI5255" s="51"/>
      <c r="AJ5255" s="51"/>
      <c r="AK5255" s="51"/>
      <c r="AL5255" s="51"/>
      <c r="AM5255" s="51"/>
      <c r="AN5255" s="51"/>
      <c r="AO5255" s="51"/>
      <c r="AP5255" s="51"/>
      <c r="AQ5255" s="51"/>
      <c r="AR5255" s="51"/>
      <c r="AS5255" s="51"/>
      <c r="AT5255" s="51"/>
      <c r="AU5255" s="51"/>
      <c r="AV5255" s="51"/>
      <c r="AW5255" s="51"/>
      <c r="AX5255" s="51"/>
      <c r="AY5255" s="51"/>
      <c r="AZ5255" s="51"/>
      <c r="BA5255" s="51"/>
      <c r="BB5255" s="51"/>
      <c r="BC5255" s="51"/>
      <c r="BD5255" s="51"/>
      <c r="BE5255" s="51"/>
      <c r="BF5255" s="51"/>
      <c r="BG5255" s="51"/>
      <c r="BH5255" s="51"/>
      <c r="BI5255" s="51"/>
      <c r="BJ5255" s="51"/>
      <c r="BK5255" s="51"/>
      <c r="BL5255" s="51"/>
      <c r="BM5255" s="51"/>
      <c r="BN5255" s="51"/>
      <c r="BO5255" s="51"/>
      <c r="BP5255" s="51"/>
      <c r="BQ5255" s="51"/>
      <c r="BR5255" s="51"/>
      <c r="BS5255" s="51"/>
      <c r="BT5255" s="51"/>
      <c r="BU5255" s="51"/>
      <c r="BV5255" s="51"/>
      <c r="BW5255" s="51"/>
      <c r="BX5255" s="51"/>
      <c r="BY5255" s="51"/>
    </row>
    <row r="5256" spans="1:77" x14ac:dyDescent="0.25">
      <c r="A5256" s="49" t="s">
        <v>957</v>
      </c>
      <c r="B5256" s="50">
        <v>42333</v>
      </c>
      <c r="C5256" s="51" t="s">
        <v>956</v>
      </c>
      <c r="D5256" s="51"/>
      <c r="E5256" s="51">
        <v>431.80218749999995</v>
      </c>
      <c r="F5256" s="51">
        <v>0.15090000000000001</v>
      </c>
      <c r="G5256" s="51">
        <v>0.19218125</v>
      </c>
      <c r="H5256" s="51">
        <v>0.21003750000000002</v>
      </c>
      <c r="I5256" s="51">
        <v>0.21018124999999999</v>
      </c>
      <c r="J5256" s="51">
        <v>0.281775</v>
      </c>
      <c r="K5256" s="51">
        <v>0.293875</v>
      </c>
      <c r="L5256" s="51">
        <v>0.27193125000000001</v>
      </c>
      <c r="M5256" s="51"/>
      <c r="N5256" s="51"/>
      <c r="O5256" s="51"/>
      <c r="P5256" s="51"/>
      <c r="Q5256" s="51"/>
      <c r="R5256" s="51"/>
      <c r="S5256" s="51"/>
      <c r="T5256" s="51"/>
      <c r="U5256" s="51"/>
      <c r="V5256" s="51"/>
      <c r="W5256" s="51"/>
      <c r="X5256" s="51"/>
      <c r="Y5256" s="51"/>
      <c r="Z5256" s="51"/>
      <c r="AA5256" s="51"/>
      <c r="AB5256" s="51">
        <v>8.4</v>
      </c>
      <c r="AC5256" s="51"/>
      <c r="AD5256" s="51"/>
      <c r="AE5256" s="51"/>
      <c r="AF5256" s="51"/>
      <c r="AG5256" s="51"/>
      <c r="AH5256" s="51">
        <v>2.0499999999999998</v>
      </c>
      <c r="AI5256" s="51">
        <v>8.4</v>
      </c>
      <c r="AJ5256" s="51"/>
      <c r="AK5256" s="51"/>
      <c r="AL5256" s="51"/>
      <c r="AM5256" s="51"/>
      <c r="AN5256" s="51"/>
      <c r="AO5256" s="51"/>
      <c r="AP5256" s="51"/>
      <c r="AQ5256" s="51"/>
      <c r="AR5256" s="51"/>
      <c r="AS5256" s="51"/>
      <c r="AT5256" s="51"/>
      <c r="AU5256" s="51"/>
      <c r="AV5256" s="51"/>
      <c r="AW5256" s="51"/>
      <c r="AX5256" s="51"/>
      <c r="AY5256" s="51"/>
      <c r="AZ5256" s="51"/>
      <c r="BA5256" s="51"/>
      <c r="BB5256" s="51"/>
      <c r="BC5256" s="51"/>
      <c r="BD5256" s="51"/>
      <c r="BE5256" s="51"/>
      <c r="BF5256" s="51"/>
      <c r="BG5256" s="51"/>
      <c r="BH5256" s="51"/>
      <c r="BI5256" s="51"/>
      <c r="BJ5256" s="51"/>
      <c r="BK5256" s="51"/>
      <c r="BL5256" s="51"/>
      <c r="BM5256" s="51"/>
      <c r="BN5256" s="51"/>
      <c r="BO5256" s="51"/>
      <c r="BP5256" s="51"/>
      <c r="BQ5256" s="51"/>
      <c r="BR5256" s="51"/>
      <c r="BS5256" s="51"/>
      <c r="BT5256" s="51"/>
      <c r="BU5256" s="51"/>
      <c r="BV5256" s="51"/>
      <c r="BW5256" s="51"/>
      <c r="BX5256" s="51"/>
      <c r="BY5256" s="51"/>
    </row>
    <row r="5257" spans="1:77" x14ac:dyDescent="0.25">
      <c r="A5257" s="49" t="s">
        <v>957</v>
      </c>
      <c r="B5257" s="50">
        <v>42334</v>
      </c>
      <c r="C5257" s="51" t="s">
        <v>956</v>
      </c>
      <c r="D5257" s="51"/>
      <c r="E5257" s="51">
        <v>428.89921874999999</v>
      </c>
      <c r="F5257" s="51">
        <v>0.13904687500000001</v>
      </c>
      <c r="G5257" s="51">
        <v>0.18901874999999999</v>
      </c>
      <c r="H5257" s="51">
        <v>0.20892499999999997</v>
      </c>
      <c r="I5257" s="51">
        <v>0.20934999999999998</v>
      </c>
      <c r="J5257" s="51">
        <v>0.28163125</v>
      </c>
      <c r="K5257" s="51">
        <v>0.29380000000000001</v>
      </c>
      <c r="L5257" s="51">
        <v>0.27192499999999997</v>
      </c>
      <c r="M5257" s="51"/>
      <c r="N5257" s="51"/>
      <c r="O5257" s="51"/>
      <c r="P5257" s="51"/>
      <c r="Q5257" s="51"/>
      <c r="R5257" s="51"/>
      <c r="S5257" s="51"/>
      <c r="T5257" s="51"/>
      <c r="U5257" s="51"/>
      <c r="V5257" s="51"/>
      <c r="W5257" s="51"/>
      <c r="X5257" s="51"/>
      <c r="Y5257" s="51"/>
      <c r="Z5257" s="51"/>
      <c r="AA5257" s="51"/>
      <c r="AB5257" s="51"/>
      <c r="AC5257" s="51"/>
      <c r="AD5257" s="51"/>
      <c r="AE5257" s="51"/>
      <c r="AF5257" s="51"/>
      <c r="AG5257" s="51"/>
      <c r="AH5257" s="51"/>
      <c r="AI5257" s="51"/>
      <c r="AJ5257" s="51"/>
      <c r="AK5257" s="51"/>
      <c r="AL5257" s="51"/>
      <c r="AM5257" s="51"/>
      <c r="AN5257" s="51"/>
      <c r="AO5257" s="51"/>
      <c r="AP5257" s="51"/>
      <c r="AQ5257" s="51"/>
      <c r="AR5257" s="51"/>
      <c r="AS5257" s="51"/>
      <c r="AT5257" s="51"/>
      <c r="AU5257" s="51"/>
      <c r="AV5257" s="51"/>
      <c r="AW5257" s="51"/>
      <c r="AX5257" s="51"/>
      <c r="AY5257" s="51"/>
      <c r="AZ5257" s="51"/>
      <c r="BA5257" s="51"/>
      <c r="BB5257" s="51"/>
      <c r="BC5257" s="51"/>
      <c r="BD5257" s="51"/>
      <c r="BE5257" s="51"/>
      <c r="BF5257" s="51"/>
      <c r="BG5257" s="51"/>
      <c r="BH5257" s="51"/>
      <c r="BI5257" s="51"/>
      <c r="BJ5257" s="51"/>
      <c r="BK5257" s="51"/>
      <c r="BL5257" s="51"/>
      <c r="BM5257" s="51"/>
      <c r="BN5257" s="51"/>
      <c r="BO5257" s="51"/>
      <c r="BP5257" s="51"/>
      <c r="BQ5257" s="51"/>
      <c r="BR5257" s="51"/>
      <c r="BS5257" s="51"/>
      <c r="BT5257" s="51"/>
      <c r="BU5257" s="51"/>
      <c r="BV5257" s="51"/>
      <c r="BW5257" s="51"/>
      <c r="BX5257" s="51"/>
      <c r="BY5257" s="51"/>
    </row>
    <row r="5258" spans="1:77" x14ac:dyDescent="0.25">
      <c r="A5258" s="49" t="s">
        <v>957</v>
      </c>
      <c r="B5258" s="50">
        <v>42335</v>
      </c>
      <c r="C5258" s="51" t="s">
        <v>956</v>
      </c>
      <c r="D5258" s="51"/>
      <c r="E5258" s="51">
        <v>427.08375000000007</v>
      </c>
      <c r="F5258" s="51">
        <v>0.13143125</v>
      </c>
      <c r="G5258" s="51">
        <v>0.18670624999999999</v>
      </c>
      <c r="H5258" s="51">
        <v>0.2084</v>
      </c>
      <c r="I5258" s="51">
        <v>0.20880000000000001</v>
      </c>
      <c r="J5258" s="51">
        <v>0.28156875000000003</v>
      </c>
      <c r="K5258" s="51">
        <v>0.29386875000000001</v>
      </c>
      <c r="L5258" s="51">
        <v>0.27190625000000002</v>
      </c>
      <c r="M5258" s="51"/>
      <c r="N5258" s="51"/>
      <c r="O5258" s="51"/>
      <c r="P5258" s="51"/>
      <c r="Q5258" s="51"/>
      <c r="R5258" s="51"/>
      <c r="S5258" s="51"/>
      <c r="T5258" s="51"/>
      <c r="U5258" s="51"/>
      <c r="V5258" s="51"/>
      <c r="W5258" s="51"/>
      <c r="X5258" s="51"/>
      <c r="Y5258" s="51"/>
      <c r="Z5258" s="51"/>
      <c r="AA5258" s="51"/>
      <c r="AB5258" s="51"/>
      <c r="AC5258" s="51"/>
      <c r="AD5258" s="51"/>
      <c r="AE5258" s="51"/>
      <c r="AF5258" s="51"/>
      <c r="AG5258" s="51"/>
      <c r="AH5258" s="51"/>
      <c r="AI5258" s="51"/>
      <c r="AJ5258" s="51"/>
      <c r="AK5258" s="51"/>
      <c r="AL5258" s="51"/>
      <c r="AM5258" s="51"/>
      <c r="AN5258" s="51"/>
      <c r="AO5258" s="51"/>
      <c r="AP5258" s="51"/>
      <c r="AQ5258" s="51"/>
      <c r="AR5258" s="51"/>
      <c r="AS5258" s="51"/>
      <c r="AT5258" s="51"/>
      <c r="AU5258" s="51"/>
      <c r="AV5258" s="51"/>
      <c r="AW5258" s="51"/>
      <c r="AX5258" s="51"/>
      <c r="AY5258" s="51"/>
      <c r="AZ5258" s="51"/>
      <c r="BA5258" s="51"/>
      <c r="BB5258" s="51"/>
      <c r="BC5258" s="51"/>
      <c r="BD5258" s="51"/>
      <c r="BE5258" s="51"/>
      <c r="BF5258" s="51"/>
      <c r="BG5258" s="51"/>
      <c r="BH5258" s="51"/>
      <c r="BI5258" s="51"/>
      <c r="BJ5258" s="51"/>
      <c r="BK5258" s="51"/>
      <c r="BL5258" s="51"/>
      <c r="BM5258" s="51"/>
      <c r="BN5258" s="51"/>
      <c r="BO5258" s="51"/>
      <c r="BP5258" s="51"/>
      <c r="BQ5258" s="51"/>
      <c r="BR5258" s="51"/>
      <c r="BS5258" s="51"/>
      <c r="BT5258" s="51"/>
      <c r="BU5258" s="51"/>
      <c r="BV5258" s="51"/>
      <c r="BW5258" s="51"/>
      <c r="BX5258" s="51"/>
      <c r="BY5258" s="51"/>
    </row>
    <row r="5259" spans="1:77" x14ac:dyDescent="0.25">
      <c r="A5259" s="49" t="s">
        <v>957</v>
      </c>
      <c r="B5259" s="50">
        <v>42336</v>
      </c>
      <c r="C5259" s="51" t="s">
        <v>956</v>
      </c>
      <c r="D5259" s="51"/>
      <c r="E5259" s="51">
        <v>424.43953125000007</v>
      </c>
      <c r="F5259" s="51">
        <v>0.12494687500000001</v>
      </c>
      <c r="G5259" s="51">
        <v>0.18341250000000001</v>
      </c>
      <c r="H5259" s="51">
        <v>0.20580625</v>
      </c>
      <c r="I5259" s="51">
        <v>0.20760000000000001</v>
      </c>
      <c r="J5259" s="51">
        <v>0.28143125000000002</v>
      </c>
      <c r="K5259" s="51">
        <v>0.29390000000000005</v>
      </c>
      <c r="L5259" s="51">
        <v>0.27188124999999996</v>
      </c>
      <c r="M5259" s="51"/>
      <c r="N5259" s="51"/>
      <c r="O5259" s="51"/>
      <c r="P5259" s="51"/>
      <c r="Q5259" s="51"/>
      <c r="R5259" s="51"/>
      <c r="S5259" s="51"/>
      <c r="T5259" s="51"/>
      <c r="U5259" s="51"/>
      <c r="V5259" s="51"/>
      <c r="W5259" s="51"/>
      <c r="X5259" s="51"/>
      <c r="Y5259" s="51"/>
      <c r="Z5259" s="51"/>
      <c r="AA5259" s="51"/>
      <c r="AB5259" s="51"/>
      <c r="AC5259" s="51"/>
      <c r="AD5259" s="51"/>
      <c r="AE5259" s="51"/>
      <c r="AF5259" s="51"/>
      <c r="AG5259" s="51"/>
      <c r="AH5259" s="51"/>
      <c r="AI5259" s="51"/>
      <c r="AJ5259" s="51"/>
      <c r="AK5259" s="51"/>
      <c r="AL5259" s="51"/>
      <c r="AM5259" s="51"/>
      <c r="AN5259" s="51"/>
      <c r="AO5259" s="51"/>
      <c r="AP5259" s="51"/>
      <c r="AQ5259" s="51"/>
      <c r="AR5259" s="51"/>
      <c r="AS5259" s="51"/>
      <c r="AT5259" s="51"/>
      <c r="AU5259" s="51"/>
      <c r="AV5259" s="51"/>
      <c r="AW5259" s="51"/>
      <c r="AX5259" s="51"/>
      <c r="AY5259" s="51"/>
      <c r="AZ5259" s="51"/>
      <c r="BA5259" s="51"/>
      <c r="BB5259" s="51"/>
      <c r="BC5259" s="51"/>
      <c r="BD5259" s="51"/>
      <c r="BE5259" s="51"/>
      <c r="BF5259" s="51"/>
      <c r="BG5259" s="51"/>
      <c r="BH5259" s="51"/>
      <c r="BI5259" s="51"/>
      <c r="BJ5259" s="51"/>
      <c r="BK5259" s="51"/>
      <c r="BL5259" s="51"/>
      <c r="BM5259" s="51"/>
      <c r="BN5259" s="51"/>
      <c r="BO5259" s="51"/>
      <c r="BP5259" s="51"/>
      <c r="BQ5259" s="51"/>
      <c r="BR5259" s="51"/>
      <c r="BS5259" s="51"/>
      <c r="BT5259" s="51"/>
      <c r="BU5259" s="51"/>
      <c r="BV5259" s="51"/>
      <c r="BW5259" s="51"/>
      <c r="BX5259" s="51"/>
      <c r="BY5259" s="51"/>
    </row>
    <row r="5260" spans="1:77" x14ac:dyDescent="0.25">
      <c r="A5260" s="49" t="s">
        <v>957</v>
      </c>
      <c r="B5260" s="50">
        <v>42337</v>
      </c>
      <c r="C5260" s="51" t="s">
        <v>956</v>
      </c>
      <c r="D5260" s="51"/>
      <c r="E5260" s="51">
        <v>422.89453125</v>
      </c>
      <c r="F5260" s="51">
        <v>0.120609375</v>
      </c>
      <c r="G5260" s="51">
        <v>0.18115000000000001</v>
      </c>
      <c r="H5260" s="51">
        <v>0.20470624999999998</v>
      </c>
      <c r="I5260" s="51">
        <v>0.20698749999999999</v>
      </c>
      <c r="J5260" s="51">
        <v>0.28121249999999998</v>
      </c>
      <c r="K5260" s="51">
        <v>0.29392499999999999</v>
      </c>
      <c r="L5260" s="51">
        <v>0.2719375</v>
      </c>
      <c r="M5260" s="51"/>
      <c r="N5260" s="51"/>
      <c r="O5260" s="51"/>
      <c r="P5260" s="51"/>
      <c r="Q5260" s="51"/>
      <c r="R5260" s="51"/>
      <c r="S5260" s="51"/>
      <c r="T5260" s="51"/>
      <c r="U5260" s="51"/>
      <c r="V5260" s="51"/>
      <c r="W5260" s="51"/>
      <c r="X5260" s="51"/>
      <c r="Y5260" s="51"/>
      <c r="Z5260" s="51"/>
      <c r="AA5260" s="51"/>
      <c r="AB5260" s="51"/>
      <c r="AC5260" s="51"/>
      <c r="AD5260" s="51"/>
      <c r="AE5260" s="51"/>
      <c r="AF5260" s="51"/>
      <c r="AG5260" s="51"/>
      <c r="AH5260" s="51"/>
      <c r="AI5260" s="51"/>
      <c r="AJ5260" s="51"/>
      <c r="AK5260" s="51"/>
      <c r="AL5260" s="51"/>
      <c r="AM5260" s="51"/>
      <c r="AN5260" s="51"/>
      <c r="AO5260" s="51"/>
      <c r="AP5260" s="51"/>
      <c r="AQ5260" s="51"/>
      <c r="AR5260" s="51"/>
      <c r="AS5260" s="51"/>
      <c r="AT5260" s="51"/>
      <c r="AU5260" s="51"/>
      <c r="AV5260" s="51"/>
      <c r="AW5260" s="51"/>
      <c r="AX5260" s="51"/>
      <c r="AY5260" s="51"/>
      <c r="AZ5260" s="51"/>
      <c r="BA5260" s="51"/>
      <c r="BB5260" s="51"/>
      <c r="BC5260" s="51"/>
      <c r="BD5260" s="51"/>
      <c r="BE5260" s="51"/>
      <c r="BF5260" s="51"/>
      <c r="BG5260" s="51"/>
      <c r="BH5260" s="51"/>
      <c r="BI5260" s="51"/>
      <c r="BJ5260" s="51"/>
      <c r="BK5260" s="51"/>
      <c r="BL5260" s="51"/>
      <c r="BM5260" s="51"/>
      <c r="BN5260" s="51"/>
      <c r="BO5260" s="51"/>
      <c r="BP5260" s="51"/>
      <c r="BQ5260" s="51"/>
      <c r="BR5260" s="51"/>
      <c r="BS5260" s="51"/>
      <c r="BT5260" s="51"/>
      <c r="BU5260" s="51"/>
      <c r="BV5260" s="51"/>
      <c r="BW5260" s="51"/>
      <c r="BX5260" s="51"/>
      <c r="BY5260" s="51"/>
    </row>
    <row r="5261" spans="1:77" x14ac:dyDescent="0.25">
      <c r="A5261" s="49" t="s">
        <v>957</v>
      </c>
      <c r="B5261" s="50">
        <v>42338</v>
      </c>
      <c r="C5261" s="51" t="s">
        <v>956</v>
      </c>
      <c r="D5261" s="51"/>
      <c r="E5261" s="51">
        <v>421.56328124999999</v>
      </c>
      <c r="F5261" s="51">
        <v>0.118284375</v>
      </c>
      <c r="G5261" s="51">
        <v>0.1794375</v>
      </c>
      <c r="H5261" s="51">
        <v>0.20323749999999999</v>
      </c>
      <c r="I5261" s="51">
        <v>0.20622499999999999</v>
      </c>
      <c r="J5261" s="51">
        <v>0.28102499999999997</v>
      </c>
      <c r="K5261" s="51">
        <v>0.29391875000000001</v>
      </c>
      <c r="L5261" s="51">
        <v>0.27194374999999998</v>
      </c>
      <c r="M5261" s="51"/>
      <c r="N5261" s="51"/>
      <c r="O5261" s="51"/>
      <c r="P5261" s="51"/>
      <c r="Q5261" s="51"/>
      <c r="R5261" s="51"/>
      <c r="S5261" s="51"/>
      <c r="T5261" s="51"/>
      <c r="U5261" s="51"/>
      <c r="V5261" s="51"/>
      <c r="W5261" s="51"/>
      <c r="X5261" s="51"/>
      <c r="Y5261" s="51"/>
      <c r="Z5261" s="51"/>
      <c r="AA5261" s="51"/>
      <c r="AB5261" s="51"/>
      <c r="AC5261" s="51">
        <v>0.34059559588807181</v>
      </c>
      <c r="AD5261" s="51">
        <v>0.15077168369924021</v>
      </c>
      <c r="AE5261" s="51"/>
      <c r="AF5261" s="51"/>
      <c r="AG5261" s="51"/>
      <c r="AH5261" s="51"/>
      <c r="AI5261" s="51"/>
      <c r="AJ5261" s="51"/>
      <c r="AK5261" s="51"/>
      <c r="AL5261" s="51"/>
      <c r="AM5261" s="51"/>
      <c r="AN5261" s="51"/>
      <c r="AO5261" s="51"/>
      <c r="AP5261" s="51"/>
      <c r="AQ5261" s="51"/>
      <c r="AR5261" s="51"/>
      <c r="AS5261" s="51"/>
      <c r="AT5261" s="51"/>
      <c r="AU5261" s="51"/>
      <c r="AV5261" s="51"/>
      <c r="AW5261" s="51"/>
      <c r="AX5261" s="51"/>
      <c r="AY5261" s="51"/>
      <c r="AZ5261" s="51"/>
      <c r="BA5261" s="51"/>
      <c r="BB5261" s="51"/>
      <c r="BC5261" s="51"/>
      <c r="BD5261" s="51"/>
      <c r="BE5261" s="51"/>
      <c r="BF5261" s="51"/>
      <c r="BG5261" s="51"/>
      <c r="BH5261" s="51"/>
      <c r="BI5261" s="51"/>
      <c r="BJ5261" s="51"/>
      <c r="BK5261" s="51"/>
      <c r="BL5261" s="51"/>
      <c r="BM5261" s="51"/>
      <c r="BN5261" s="51"/>
      <c r="BO5261" s="51"/>
      <c r="BP5261" s="51"/>
      <c r="BQ5261" s="51"/>
      <c r="BR5261" s="51"/>
      <c r="BS5261" s="51"/>
      <c r="BT5261" s="51"/>
      <c r="BU5261" s="51"/>
      <c r="BV5261" s="51"/>
      <c r="BW5261" s="51"/>
      <c r="BX5261" s="51"/>
      <c r="BY5261" s="51"/>
    </row>
    <row r="5262" spans="1:77" x14ac:dyDescent="0.25">
      <c r="A5262" s="49" t="s">
        <v>957</v>
      </c>
      <c r="B5262" s="50">
        <v>42339</v>
      </c>
      <c r="C5262" s="51" t="s">
        <v>956</v>
      </c>
      <c r="D5262" s="51"/>
      <c r="E5262" s="51">
        <v>420.33750000000003</v>
      </c>
      <c r="F5262" s="51">
        <v>0.11598125000000001</v>
      </c>
      <c r="G5262" s="51">
        <v>0.17828125</v>
      </c>
      <c r="H5262" s="51">
        <v>0.20227499999999998</v>
      </c>
      <c r="I5262" s="51">
        <v>0.20519999999999999</v>
      </c>
      <c r="J5262" s="51">
        <v>0.28056250000000005</v>
      </c>
      <c r="K5262" s="51">
        <v>0.29388750000000002</v>
      </c>
      <c r="L5262" s="51">
        <v>0.27206875000000003</v>
      </c>
      <c r="M5262" s="51"/>
      <c r="N5262" s="51"/>
      <c r="O5262" s="51"/>
      <c r="P5262" s="51"/>
      <c r="Q5262" s="51"/>
      <c r="R5262" s="51"/>
      <c r="S5262" s="51"/>
      <c r="T5262" s="51"/>
      <c r="U5262" s="51"/>
      <c r="V5262" s="51"/>
      <c r="W5262" s="51"/>
      <c r="X5262" s="51"/>
      <c r="Y5262" s="51"/>
      <c r="Z5262" s="51"/>
      <c r="AA5262" s="51"/>
      <c r="AB5262" s="51"/>
      <c r="AC5262" s="51"/>
      <c r="AD5262" s="51"/>
      <c r="AE5262" s="51"/>
      <c r="AF5262" s="51"/>
      <c r="AG5262" s="51"/>
      <c r="AH5262" s="51"/>
      <c r="AI5262" s="51"/>
      <c r="AJ5262" s="51"/>
      <c r="AK5262" s="51"/>
      <c r="AL5262" s="51"/>
      <c r="AM5262" s="51"/>
      <c r="AN5262" s="51"/>
      <c r="AO5262" s="51"/>
      <c r="AP5262" s="51"/>
      <c r="AQ5262" s="51"/>
      <c r="AR5262" s="51"/>
      <c r="AS5262" s="51"/>
      <c r="AT5262" s="51"/>
      <c r="AU5262" s="51"/>
      <c r="AV5262" s="51"/>
      <c r="AW5262" s="51"/>
      <c r="AX5262" s="51"/>
      <c r="AY5262" s="51"/>
      <c r="AZ5262" s="51"/>
      <c r="BA5262" s="51"/>
      <c r="BB5262" s="51"/>
      <c r="BC5262" s="51"/>
      <c r="BD5262" s="51"/>
      <c r="BE5262" s="51"/>
      <c r="BF5262" s="51"/>
      <c r="BG5262" s="51"/>
      <c r="BH5262" s="51"/>
      <c r="BI5262" s="51"/>
      <c r="BJ5262" s="51"/>
      <c r="BK5262" s="51"/>
      <c r="BL5262" s="51"/>
      <c r="BM5262" s="51"/>
      <c r="BN5262" s="51"/>
      <c r="BO5262" s="51"/>
      <c r="BP5262" s="51"/>
      <c r="BQ5262" s="51"/>
      <c r="BR5262" s="51"/>
      <c r="BS5262" s="51"/>
      <c r="BT5262" s="51"/>
      <c r="BU5262" s="51"/>
      <c r="BV5262" s="51"/>
      <c r="BW5262" s="51"/>
      <c r="BX5262" s="51"/>
      <c r="BY5262" s="51"/>
    </row>
    <row r="5263" spans="1:77" x14ac:dyDescent="0.25">
      <c r="A5263" s="49" t="s">
        <v>957</v>
      </c>
      <c r="B5263" s="50">
        <v>42340</v>
      </c>
      <c r="C5263" s="51" t="s">
        <v>956</v>
      </c>
      <c r="D5263" s="51"/>
      <c r="E5263" s="51">
        <v>417.53578125000001</v>
      </c>
      <c r="F5263" s="51">
        <v>0.11128437499999999</v>
      </c>
      <c r="G5263" s="51">
        <v>0.1753875</v>
      </c>
      <c r="H5263" s="51">
        <v>0.19939999999999997</v>
      </c>
      <c r="I5263" s="51">
        <v>0.2031</v>
      </c>
      <c r="J5263" s="51">
        <v>0.27995000000000003</v>
      </c>
      <c r="K5263" s="51">
        <v>0.29394375</v>
      </c>
      <c r="L5263" s="51">
        <v>0.27205625</v>
      </c>
      <c r="M5263" s="51"/>
      <c r="N5263" s="51"/>
      <c r="O5263" s="51"/>
      <c r="P5263" s="51"/>
      <c r="Q5263" s="51"/>
      <c r="R5263" s="51"/>
      <c r="S5263" s="51"/>
      <c r="T5263" s="51"/>
      <c r="U5263" s="51"/>
      <c r="V5263" s="51"/>
      <c r="W5263" s="51"/>
      <c r="X5263" s="51"/>
      <c r="Y5263" s="51"/>
      <c r="Z5263" s="51"/>
      <c r="AA5263" s="51"/>
      <c r="AB5263" s="51">
        <v>8.4</v>
      </c>
      <c r="AC5263" s="51"/>
      <c r="AD5263" s="51"/>
      <c r="AE5263" s="51"/>
      <c r="AF5263" s="51"/>
      <c r="AG5263" s="51"/>
      <c r="AH5263" s="51">
        <v>3.05</v>
      </c>
      <c r="AI5263" s="51">
        <v>8.4</v>
      </c>
      <c r="AJ5263" s="51"/>
      <c r="AK5263" s="51"/>
      <c r="AL5263" s="51"/>
      <c r="AM5263" s="51"/>
      <c r="AN5263" s="51"/>
      <c r="AO5263" s="51"/>
      <c r="AP5263" s="51"/>
      <c r="AQ5263" s="51"/>
      <c r="AR5263" s="51"/>
      <c r="AS5263" s="51"/>
      <c r="AT5263" s="51"/>
      <c r="AU5263" s="51"/>
      <c r="AV5263" s="51"/>
      <c r="AW5263" s="51"/>
      <c r="AX5263" s="51"/>
      <c r="AY5263" s="51"/>
      <c r="AZ5263" s="51"/>
      <c r="BA5263" s="51"/>
      <c r="BB5263" s="51"/>
      <c r="BC5263" s="51"/>
      <c r="BD5263" s="51"/>
      <c r="BE5263" s="51"/>
      <c r="BF5263" s="51"/>
      <c r="BG5263" s="51"/>
      <c r="BH5263" s="51"/>
      <c r="BI5263" s="51"/>
      <c r="BJ5263" s="51"/>
      <c r="BK5263" s="51"/>
      <c r="BL5263" s="51"/>
      <c r="BM5263" s="51"/>
      <c r="BN5263" s="51"/>
      <c r="BO5263" s="51"/>
      <c r="BP5263" s="51"/>
      <c r="BQ5263" s="51"/>
      <c r="BR5263" s="51"/>
      <c r="BS5263" s="51"/>
      <c r="BT5263" s="51"/>
      <c r="BU5263" s="51"/>
      <c r="BV5263" s="51"/>
      <c r="BW5263" s="51"/>
      <c r="BX5263" s="51"/>
      <c r="BY5263" s="51"/>
    </row>
    <row r="5264" spans="1:77" x14ac:dyDescent="0.25">
      <c r="A5264" s="49" t="s">
        <v>957</v>
      </c>
      <c r="B5264" s="50">
        <v>42341</v>
      </c>
      <c r="C5264" s="51" t="s">
        <v>956</v>
      </c>
      <c r="D5264" s="51"/>
      <c r="E5264" s="51">
        <v>416.08078125000003</v>
      </c>
      <c r="F5264" s="51">
        <v>0.107034375</v>
      </c>
      <c r="G5264" s="51">
        <v>0.1733875</v>
      </c>
      <c r="H5264" s="51">
        <v>0.19871250000000001</v>
      </c>
      <c r="I5264" s="51">
        <v>0.20251874999999997</v>
      </c>
      <c r="J5264" s="51">
        <v>0.27960624999999995</v>
      </c>
      <c r="K5264" s="51">
        <v>0.293875</v>
      </c>
      <c r="L5264" s="51">
        <v>0.27201249999999999</v>
      </c>
      <c r="M5264" s="51"/>
      <c r="N5264" s="51"/>
      <c r="O5264" s="51"/>
      <c r="P5264" s="51"/>
      <c r="Q5264" s="51">
        <v>4.1552485249999993</v>
      </c>
      <c r="R5264" s="51">
        <v>319.52699999999993</v>
      </c>
      <c r="S5264" s="51">
        <v>88.61</v>
      </c>
      <c r="T5264" s="51"/>
      <c r="U5264" s="51"/>
      <c r="V5264" s="51"/>
      <c r="W5264" s="51"/>
      <c r="X5264" s="51"/>
      <c r="Y5264" s="51"/>
      <c r="Z5264" s="51"/>
      <c r="AA5264" s="51">
        <v>0</v>
      </c>
      <c r="AB5264" s="51"/>
      <c r="AC5264" s="51"/>
      <c r="AD5264" s="51"/>
      <c r="AE5264" s="51">
        <v>1.2464243684466664E-2</v>
      </c>
      <c r="AF5264" s="51">
        <v>7.0432325000000004E-2</v>
      </c>
      <c r="AG5264" s="51">
        <v>5.6507500000000004</v>
      </c>
      <c r="AH5264" s="51"/>
      <c r="AI5264" s="51"/>
      <c r="AJ5264" s="51">
        <v>0.76249999999999996</v>
      </c>
      <c r="AK5264" s="51">
        <v>2.7901878559153548E-2</v>
      </c>
      <c r="AL5264" s="51">
        <v>1.2420660749999999</v>
      </c>
      <c r="AM5264" s="51">
        <v>44.515500000000003</v>
      </c>
      <c r="AN5264" s="51"/>
      <c r="AO5264" s="51"/>
      <c r="AP5264" s="51"/>
      <c r="AQ5264" s="51"/>
      <c r="AR5264" s="51"/>
      <c r="AS5264" s="51"/>
      <c r="AT5264" s="51"/>
      <c r="AU5264" s="51"/>
      <c r="AV5264" s="51"/>
      <c r="AW5264" s="51">
        <v>1.4942340999999999</v>
      </c>
      <c r="AX5264" s="51"/>
      <c r="AY5264" s="51">
        <v>88.61</v>
      </c>
      <c r="AZ5264" s="51">
        <v>1.6863041417447239E-2</v>
      </c>
      <c r="BA5264" s="51">
        <v>7.4606386142242838E-3</v>
      </c>
      <c r="BB5264" s="51">
        <v>1.3485160249999999</v>
      </c>
      <c r="BC5264" s="51"/>
      <c r="BD5264" s="51">
        <v>180.75074999999998</v>
      </c>
      <c r="BE5264" s="51"/>
      <c r="BF5264" s="51"/>
      <c r="BG5264" s="51"/>
      <c r="BH5264" s="51"/>
      <c r="BI5264" s="51"/>
      <c r="BJ5264" s="51"/>
      <c r="BK5264" s="51"/>
      <c r="BL5264" s="51"/>
      <c r="BM5264" s="51"/>
      <c r="BN5264" s="51"/>
      <c r="BO5264" s="51"/>
      <c r="BP5264" s="51"/>
      <c r="BQ5264" s="51"/>
      <c r="BR5264" s="51"/>
      <c r="BS5264" s="51"/>
      <c r="BT5264" s="51"/>
      <c r="BU5264" s="51"/>
      <c r="BV5264" s="51"/>
      <c r="BW5264" s="51"/>
      <c r="BX5264" s="51"/>
      <c r="BY5264" s="51"/>
    </row>
    <row r="5265" spans="1:77" x14ac:dyDescent="0.25">
      <c r="A5265" s="49" t="s">
        <v>957</v>
      </c>
      <c r="B5265" s="50">
        <v>42342</v>
      </c>
      <c r="C5265" s="51" t="s">
        <v>956</v>
      </c>
      <c r="D5265" s="51"/>
      <c r="E5265" s="51">
        <v>414.08906250000007</v>
      </c>
      <c r="F5265" s="51">
        <v>0.10476875000000001</v>
      </c>
      <c r="G5265" s="51">
        <v>0.1711</v>
      </c>
      <c r="H5265" s="51">
        <v>0.19636875000000001</v>
      </c>
      <c r="I5265" s="51">
        <v>0.20117500000000002</v>
      </c>
      <c r="J5265" s="51">
        <v>0.27904375000000003</v>
      </c>
      <c r="K5265" s="51">
        <v>0.29371249999999999</v>
      </c>
      <c r="L5265" s="51">
        <v>0.27206249999999998</v>
      </c>
      <c r="M5265" s="51"/>
      <c r="N5265" s="51"/>
      <c r="O5265" s="51"/>
      <c r="P5265" s="51"/>
      <c r="Q5265" s="51"/>
      <c r="R5265" s="51"/>
      <c r="S5265" s="51"/>
      <c r="T5265" s="51"/>
      <c r="U5265" s="51"/>
      <c r="V5265" s="51"/>
      <c r="W5265" s="51"/>
      <c r="X5265" s="51"/>
      <c r="Y5265" s="51"/>
      <c r="Z5265" s="51"/>
      <c r="AA5265" s="51"/>
      <c r="AB5265" s="51"/>
      <c r="AC5265" s="51">
        <v>0.38520338238876001</v>
      </c>
      <c r="AD5265" s="51">
        <v>0.11688383148367386</v>
      </c>
      <c r="AE5265" s="51"/>
      <c r="AF5265" s="51"/>
      <c r="AG5265" s="51"/>
      <c r="AH5265" s="51"/>
      <c r="AI5265" s="51"/>
      <c r="AJ5265" s="51"/>
      <c r="AK5265" s="51"/>
      <c r="AL5265" s="51"/>
      <c r="AM5265" s="51"/>
      <c r="AN5265" s="51"/>
      <c r="AO5265" s="51"/>
      <c r="AP5265" s="51"/>
      <c r="AQ5265" s="51"/>
      <c r="AR5265" s="51"/>
      <c r="AS5265" s="51"/>
      <c r="AT5265" s="51"/>
      <c r="AU5265" s="51"/>
      <c r="AV5265" s="51"/>
      <c r="AW5265" s="51"/>
      <c r="AX5265" s="51"/>
      <c r="AY5265" s="51"/>
      <c r="AZ5265" s="51"/>
      <c r="BA5265" s="51"/>
      <c r="BB5265" s="51"/>
      <c r="BC5265" s="51"/>
      <c r="BD5265" s="51"/>
      <c r="BE5265" s="51"/>
      <c r="BF5265" s="51"/>
      <c r="BG5265" s="51"/>
      <c r="BH5265" s="51"/>
      <c r="BI5265" s="51"/>
      <c r="BJ5265" s="51"/>
      <c r="BK5265" s="51"/>
      <c r="BL5265" s="51"/>
      <c r="BM5265" s="51"/>
      <c r="BN5265" s="51"/>
      <c r="BO5265" s="51"/>
      <c r="BP5265" s="51"/>
      <c r="BQ5265" s="51"/>
      <c r="BR5265" s="51"/>
      <c r="BS5265" s="51"/>
      <c r="BT5265" s="51"/>
      <c r="BU5265" s="51"/>
      <c r="BV5265" s="51"/>
      <c r="BW5265" s="51"/>
      <c r="BX5265" s="51"/>
      <c r="BY5265" s="51"/>
    </row>
    <row r="5266" spans="1:77" x14ac:dyDescent="0.25">
      <c r="A5266" s="49" t="s">
        <v>957</v>
      </c>
      <c r="B5266" s="50">
        <v>42343</v>
      </c>
      <c r="C5266" s="51" t="s">
        <v>956</v>
      </c>
      <c r="D5266" s="51"/>
      <c r="E5266" s="51">
        <v>412.43531250000001</v>
      </c>
      <c r="F5266" s="51">
        <v>0.10216875</v>
      </c>
      <c r="G5266" s="51">
        <v>0.16898749999999998</v>
      </c>
      <c r="H5266" s="51">
        <v>0.19488749999999999</v>
      </c>
      <c r="I5266" s="51">
        <v>0.19985625000000001</v>
      </c>
      <c r="J5266" s="51">
        <v>0.27856874999999998</v>
      </c>
      <c r="K5266" s="51">
        <v>0.29378749999999998</v>
      </c>
      <c r="L5266" s="51">
        <v>0.27210624999999999</v>
      </c>
      <c r="M5266" s="51"/>
      <c r="N5266" s="51"/>
      <c r="O5266" s="51"/>
      <c r="P5266" s="51"/>
      <c r="Q5266" s="51"/>
      <c r="R5266" s="51"/>
      <c r="S5266" s="51"/>
      <c r="T5266" s="51"/>
      <c r="U5266" s="51"/>
      <c r="V5266" s="51"/>
      <c r="W5266" s="51"/>
      <c r="X5266" s="51"/>
      <c r="Y5266" s="51"/>
      <c r="Z5266" s="51"/>
      <c r="AA5266" s="51"/>
      <c r="AB5266" s="51"/>
      <c r="AC5266" s="51"/>
      <c r="AD5266" s="51"/>
      <c r="AE5266" s="51"/>
      <c r="AF5266" s="51"/>
      <c r="AG5266" s="51"/>
      <c r="AH5266" s="51"/>
      <c r="AI5266" s="51"/>
      <c r="AJ5266" s="51"/>
      <c r="AK5266" s="51"/>
      <c r="AL5266" s="51"/>
      <c r="AM5266" s="51"/>
      <c r="AN5266" s="51"/>
      <c r="AO5266" s="51"/>
      <c r="AP5266" s="51"/>
      <c r="AQ5266" s="51"/>
      <c r="AR5266" s="51"/>
      <c r="AS5266" s="51"/>
      <c r="AT5266" s="51"/>
      <c r="AU5266" s="51"/>
      <c r="AV5266" s="51"/>
      <c r="AW5266" s="51"/>
      <c r="AX5266" s="51"/>
      <c r="AY5266" s="51"/>
      <c r="AZ5266" s="51"/>
      <c r="BA5266" s="51"/>
      <c r="BB5266" s="51"/>
      <c r="BC5266" s="51"/>
      <c r="BD5266" s="51"/>
      <c r="BE5266" s="51"/>
      <c r="BF5266" s="51"/>
      <c r="BG5266" s="51"/>
      <c r="BH5266" s="51"/>
      <c r="BI5266" s="51"/>
      <c r="BJ5266" s="51"/>
      <c r="BK5266" s="51"/>
      <c r="BL5266" s="51"/>
      <c r="BM5266" s="51"/>
      <c r="BN5266" s="51"/>
      <c r="BO5266" s="51"/>
      <c r="BP5266" s="51"/>
      <c r="BQ5266" s="51"/>
      <c r="BR5266" s="51"/>
      <c r="BS5266" s="51"/>
      <c r="BT5266" s="51"/>
      <c r="BU5266" s="51"/>
      <c r="BV5266" s="51"/>
      <c r="BW5266" s="51"/>
      <c r="BX5266" s="51"/>
      <c r="BY5266" s="51"/>
    </row>
    <row r="5267" spans="1:77" x14ac:dyDescent="0.25">
      <c r="A5267" s="49" t="s">
        <v>957</v>
      </c>
      <c r="B5267" s="50">
        <v>42344</v>
      </c>
      <c r="C5267" s="51" t="s">
        <v>956</v>
      </c>
      <c r="D5267" s="51"/>
      <c r="E5267" s="51">
        <v>411.00750000000005</v>
      </c>
      <c r="F5267" s="51">
        <v>9.9387500000000004E-2</v>
      </c>
      <c r="G5267" s="51">
        <v>0.1670625</v>
      </c>
      <c r="H5267" s="51">
        <v>0.19366875</v>
      </c>
      <c r="I5267" s="51">
        <v>0.19919999999999999</v>
      </c>
      <c r="J5267" s="51">
        <v>0.27819375000000002</v>
      </c>
      <c r="K5267" s="51">
        <v>0.29364999999999997</v>
      </c>
      <c r="L5267" s="51">
        <v>0.27208749999999998</v>
      </c>
      <c r="M5267" s="51"/>
      <c r="N5267" s="51"/>
      <c r="O5267" s="51"/>
      <c r="P5267" s="51"/>
      <c r="Q5267" s="51"/>
      <c r="R5267" s="51"/>
      <c r="S5267" s="51"/>
      <c r="T5267" s="51"/>
      <c r="U5267" s="51"/>
      <c r="V5267" s="51"/>
      <c r="W5267" s="51"/>
      <c r="X5267" s="51"/>
      <c r="Y5267" s="51"/>
      <c r="Z5267" s="51"/>
      <c r="AA5267" s="51"/>
      <c r="AB5267" s="51"/>
      <c r="AC5267" s="51"/>
      <c r="AD5267" s="51"/>
      <c r="AE5267" s="51"/>
      <c r="AF5267" s="51"/>
      <c r="AG5267" s="51"/>
      <c r="AH5267" s="51"/>
      <c r="AI5267" s="51"/>
      <c r="AJ5267" s="51"/>
      <c r="AK5267" s="51"/>
      <c r="AL5267" s="51"/>
      <c r="AM5267" s="51"/>
      <c r="AN5267" s="51"/>
      <c r="AO5267" s="51"/>
      <c r="AP5267" s="51"/>
      <c r="AQ5267" s="51"/>
      <c r="AR5267" s="51"/>
      <c r="AS5267" s="51"/>
      <c r="AT5267" s="51"/>
      <c r="AU5267" s="51"/>
      <c r="AV5267" s="51"/>
      <c r="AW5267" s="51"/>
      <c r="AX5267" s="51"/>
      <c r="AY5267" s="51"/>
      <c r="AZ5267" s="51"/>
      <c r="BA5267" s="51"/>
      <c r="BB5267" s="51"/>
      <c r="BC5267" s="51"/>
      <c r="BD5267" s="51"/>
      <c r="BE5267" s="51"/>
      <c r="BF5267" s="51"/>
      <c r="BG5267" s="51"/>
      <c r="BH5267" s="51"/>
      <c r="BI5267" s="51"/>
      <c r="BJ5267" s="51"/>
      <c r="BK5267" s="51"/>
      <c r="BL5267" s="51"/>
      <c r="BM5267" s="51"/>
      <c r="BN5267" s="51"/>
      <c r="BO5267" s="51"/>
      <c r="BP5267" s="51"/>
      <c r="BQ5267" s="51"/>
      <c r="BR5267" s="51"/>
      <c r="BS5267" s="51"/>
      <c r="BT5267" s="51"/>
      <c r="BU5267" s="51"/>
      <c r="BV5267" s="51"/>
      <c r="BW5267" s="51"/>
      <c r="BX5267" s="51"/>
      <c r="BY5267" s="51"/>
    </row>
    <row r="5268" spans="1:77" x14ac:dyDescent="0.25">
      <c r="A5268" s="49" t="s">
        <v>957</v>
      </c>
      <c r="B5268" s="50">
        <v>42345</v>
      </c>
      <c r="C5268" s="51" t="s">
        <v>956</v>
      </c>
      <c r="D5268" s="51"/>
      <c r="E5268" s="51">
        <v>409.53796875</v>
      </c>
      <c r="F5268" s="51">
        <v>9.8040625000000006E-2</v>
      </c>
      <c r="G5268" s="51">
        <v>0.16550000000000001</v>
      </c>
      <c r="H5268" s="51">
        <v>0.19186874999999998</v>
      </c>
      <c r="I5268" s="51">
        <v>0.19801875000000002</v>
      </c>
      <c r="J5268" s="51">
        <v>0.27779374999999995</v>
      </c>
      <c r="K5268" s="51">
        <v>0.29354374999999999</v>
      </c>
      <c r="L5268" s="51">
        <v>0.27213124999999999</v>
      </c>
      <c r="M5268" s="51"/>
      <c r="N5268" s="51"/>
      <c r="O5268" s="51"/>
      <c r="P5268" s="51"/>
      <c r="Q5268" s="51"/>
      <c r="R5268" s="51"/>
      <c r="S5268" s="51"/>
      <c r="T5268" s="51"/>
      <c r="U5268" s="51"/>
      <c r="V5268" s="51"/>
      <c r="W5268" s="51"/>
      <c r="X5268" s="51"/>
      <c r="Y5268" s="51"/>
      <c r="Z5268" s="51"/>
      <c r="AA5268" s="51"/>
      <c r="AB5268" s="51"/>
      <c r="AC5268" s="51">
        <v>0.2903225399351822</v>
      </c>
      <c r="AD5268" s="51">
        <v>0.12323637886577794</v>
      </c>
      <c r="AE5268" s="51"/>
      <c r="AF5268" s="51"/>
      <c r="AG5268" s="51"/>
      <c r="AH5268" s="51"/>
      <c r="AI5268" s="51"/>
      <c r="AJ5268" s="51"/>
      <c r="AK5268" s="51"/>
      <c r="AL5268" s="51"/>
      <c r="AM5268" s="51"/>
      <c r="AN5268" s="51"/>
      <c r="AO5268" s="51"/>
      <c r="AP5268" s="51"/>
      <c r="AQ5268" s="51"/>
      <c r="AR5268" s="51"/>
      <c r="AS5268" s="51"/>
      <c r="AT5268" s="51"/>
      <c r="AU5268" s="51"/>
      <c r="AV5268" s="51"/>
      <c r="AW5268" s="51"/>
      <c r="AX5268" s="51"/>
      <c r="AY5268" s="51"/>
      <c r="AZ5268" s="51"/>
      <c r="BA5268" s="51"/>
      <c r="BB5268" s="51"/>
      <c r="BC5268" s="51"/>
      <c r="BD5268" s="51"/>
      <c r="BE5268" s="51"/>
      <c r="BF5268" s="51"/>
      <c r="BG5268" s="51"/>
      <c r="BH5268" s="51"/>
      <c r="BI5268" s="51"/>
      <c r="BJ5268" s="51"/>
      <c r="BK5268" s="51"/>
      <c r="BL5268" s="51"/>
      <c r="BM5268" s="51"/>
      <c r="BN5268" s="51"/>
      <c r="BO5268" s="51"/>
      <c r="BP5268" s="51"/>
      <c r="BQ5268" s="51"/>
      <c r="BR5268" s="51"/>
      <c r="BS5268" s="51"/>
      <c r="BT5268" s="51"/>
      <c r="BU5268" s="51"/>
      <c r="BV5268" s="51"/>
      <c r="BW5268" s="51"/>
      <c r="BX5268" s="51"/>
      <c r="BY5268" s="51"/>
    </row>
    <row r="5269" spans="1:77" x14ac:dyDescent="0.25">
      <c r="A5269" s="49" t="s">
        <v>957</v>
      </c>
      <c r="B5269" s="50">
        <v>42346</v>
      </c>
      <c r="C5269" s="51" t="s">
        <v>956</v>
      </c>
      <c r="D5269" s="51"/>
      <c r="E5269" s="51">
        <v>407.99671875000001</v>
      </c>
      <c r="F5269" s="51">
        <v>9.6590624999999999E-2</v>
      </c>
      <c r="G5269" s="51">
        <v>0.16386249999999999</v>
      </c>
      <c r="H5269" s="51">
        <v>0.19016875</v>
      </c>
      <c r="I5269" s="51">
        <v>0.19666875</v>
      </c>
      <c r="J5269" s="51">
        <v>0.27712500000000001</v>
      </c>
      <c r="K5269" s="51">
        <v>0.2935625</v>
      </c>
      <c r="L5269" s="51">
        <v>0.27223750000000002</v>
      </c>
      <c r="M5269" s="51"/>
      <c r="N5269" s="51"/>
      <c r="O5269" s="51"/>
      <c r="P5269" s="51"/>
      <c r="Q5269" s="51"/>
      <c r="R5269" s="51"/>
      <c r="S5269" s="51"/>
      <c r="T5269" s="51"/>
      <c r="U5269" s="51"/>
      <c r="V5269" s="51"/>
      <c r="W5269" s="51"/>
      <c r="X5269" s="51"/>
      <c r="Y5269" s="51"/>
      <c r="Z5269" s="51"/>
      <c r="AA5269" s="51"/>
      <c r="AB5269" s="51">
        <v>8.4</v>
      </c>
      <c r="AC5269" s="51"/>
      <c r="AD5269" s="51"/>
      <c r="AE5269" s="51"/>
      <c r="AF5269" s="51"/>
      <c r="AG5269" s="51"/>
      <c r="AH5269" s="51">
        <v>4.05</v>
      </c>
      <c r="AI5269" s="51">
        <v>8.4</v>
      </c>
      <c r="AJ5269" s="51"/>
      <c r="AK5269" s="51"/>
      <c r="AL5269" s="51"/>
      <c r="AM5269" s="51"/>
      <c r="AN5269" s="51"/>
      <c r="AO5269" s="51"/>
      <c r="AP5269" s="51"/>
      <c r="AQ5269" s="51"/>
      <c r="AR5269" s="51"/>
      <c r="AS5269" s="51"/>
      <c r="AT5269" s="51"/>
      <c r="AU5269" s="51"/>
      <c r="AV5269" s="51"/>
      <c r="AW5269" s="51"/>
      <c r="AX5269" s="51"/>
      <c r="AY5269" s="51"/>
      <c r="AZ5269" s="51"/>
      <c r="BA5269" s="51"/>
      <c r="BB5269" s="51"/>
      <c r="BC5269" s="51"/>
      <c r="BD5269" s="51"/>
      <c r="BE5269" s="51"/>
      <c r="BF5269" s="51"/>
      <c r="BG5269" s="51"/>
      <c r="BH5269" s="51"/>
      <c r="BI5269" s="51"/>
      <c r="BJ5269" s="51"/>
      <c r="BK5269" s="51"/>
      <c r="BL5269" s="51"/>
      <c r="BM5269" s="51"/>
      <c r="BN5269" s="51"/>
      <c r="BO5269" s="51"/>
      <c r="BP5269" s="51"/>
      <c r="BQ5269" s="51"/>
      <c r="BR5269" s="51"/>
      <c r="BS5269" s="51"/>
      <c r="BT5269" s="51"/>
      <c r="BU5269" s="51"/>
      <c r="BV5269" s="51"/>
      <c r="BW5269" s="51"/>
      <c r="BX5269" s="51"/>
      <c r="BY5269" s="51"/>
    </row>
    <row r="5270" spans="1:77" x14ac:dyDescent="0.25">
      <c r="A5270" s="49" t="s">
        <v>957</v>
      </c>
      <c r="B5270" s="50">
        <v>42347</v>
      </c>
      <c r="C5270" s="51" t="s">
        <v>956</v>
      </c>
      <c r="D5270" s="51"/>
      <c r="E5270" s="51">
        <v>406.52390624999998</v>
      </c>
      <c r="F5270" s="51">
        <v>9.460312500000001E-2</v>
      </c>
      <c r="G5270" s="51">
        <v>0.16261875000000001</v>
      </c>
      <c r="H5270" s="51">
        <v>0.18898124999999999</v>
      </c>
      <c r="I5270" s="51">
        <v>0.19554374999999999</v>
      </c>
      <c r="J5270" s="51">
        <v>0.27641874999999999</v>
      </c>
      <c r="K5270" s="51">
        <v>0.29330624999999999</v>
      </c>
      <c r="L5270" s="51">
        <v>0.27221875000000001</v>
      </c>
      <c r="M5270" s="51"/>
      <c r="N5270" s="51"/>
      <c r="O5270" s="51"/>
      <c r="P5270" s="51"/>
      <c r="Q5270" s="51"/>
      <c r="R5270" s="51"/>
      <c r="S5270" s="51"/>
      <c r="T5270" s="51"/>
      <c r="U5270" s="51"/>
      <c r="V5270" s="51"/>
      <c r="W5270" s="51"/>
      <c r="X5270" s="51"/>
      <c r="Y5270" s="51"/>
      <c r="Z5270" s="51"/>
      <c r="AA5270" s="51"/>
      <c r="AB5270" s="51"/>
      <c r="AC5270" s="51"/>
      <c r="AD5270" s="51"/>
      <c r="AE5270" s="51"/>
      <c r="AF5270" s="51"/>
      <c r="AG5270" s="51"/>
      <c r="AH5270" s="51"/>
      <c r="AI5270" s="51"/>
      <c r="AJ5270" s="51"/>
      <c r="AK5270" s="51"/>
      <c r="AL5270" s="51"/>
      <c r="AM5270" s="51"/>
      <c r="AN5270" s="51"/>
      <c r="AO5270" s="51"/>
      <c r="AP5270" s="51"/>
      <c r="AQ5270" s="51"/>
      <c r="AR5270" s="51"/>
      <c r="AS5270" s="51"/>
      <c r="AT5270" s="51"/>
      <c r="AU5270" s="51"/>
      <c r="AV5270" s="51"/>
      <c r="AW5270" s="51"/>
      <c r="AX5270" s="51"/>
      <c r="AY5270" s="51"/>
      <c r="AZ5270" s="51"/>
      <c r="BA5270" s="51"/>
      <c r="BB5270" s="51"/>
      <c r="BC5270" s="51"/>
      <c r="BD5270" s="51"/>
      <c r="BE5270" s="51"/>
      <c r="BF5270" s="51"/>
      <c r="BG5270" s="51"/>
      <c r="BH5270" s="51"/>
      <c r="BI5270" s="51"/>
      <c r="BJ5270" s="51"/>
      <c r="BK5270" s="51"/>
      <c r="BL5270" s="51"/>
      <c r="BM5270" s="51"/>
      <c r="BN5270" s="51"/>
      <c r="BO5270" s="51"/>
      <c r="BP5270" s="51"/>
      <c r="BQ5270" s="51"/>
      <c r="BR5270" s="51"/>
      <c r="BS5270" s="51"/>
      <c r="BT5270" s="51"/>
      <c r="BU5270" s="51"/>
      <c r="BV5270" s="51"/>
      <c r="BW5270" s="51"/>
      <c r="BX5270" s="51"/>
      <c r="BY5270" s="51"/>
    </row>
    <row r="5271" spans="1:77" x14ac:dyDescent="0.25">
      <c r="A5271" s="49" t="s">
        <v>957</v>
      </c>
      <c r="B5271" s="50">
        <v>42348</v>
      </c>
      <c r="C5271" s="51" t="s">
        <v>956</v>
      </c>
      <c r="D5271" s="51"/>
      <c r="E5271" s="51">
        <v>404.38499999999999</v>
      </c>
      <c r="F5271" s="51">
        <v>9.3018749999999997E-2</v>
      </c>
      <c r="G5271" s="51">
        <v>0.16054374999999999</v>
      </c>
      <c r="H5271" s="51">
        <v>0.18662500000000001</v>
      </c>
      <c r="I5271" s="51">
        <v>0.19363124999999998</v>
      </c>
      <c r="J5271" s="51">
        <v>0.27553750000000005</v>
      </c>
      <c r="K5271" s="51">
        <v>0.29312499999999997</v>
      </c>
      <c r="L5271" s="51">
        <v>0.27224999999999999</v>
      </c>
      <c r="M5271" s="51"/>
      <c r="N5271" s="51"/>
      <c r="O5271" s="51"/>
      <c r="P5271" s="51"/>
      <c r="Q5271" s="51"/>
      <c r="R5271" s="51"/>
      <c r="S5271" s="51"/>
      <c r="T5271" s="51"/>
      <c r="U5271" s="51"/>
      <c r="V5271" s="51"/>
      <c r="W5271" s="51"/>
      <c r="X5271" s="51"/>
      <c r="Y5271" s="51"/>
      <c r="Z5271" s="51"/>
      <c r="AA5271" s="51"/>
      <c r="AB5271" s="51"/>
      <c r="AC5271" s="51"/>
      <c r="AD5271" s="51"/>
      <c r="AE5271" s="51"/>
      <c r="AF5271" s="51"/>
      <c r="AG5271" s="51"/>
      <c r="AH5271" s="51"/>
      <c r="AI5271" s="51"/>
      <c r="AJ5271" s="51"/>
      <c r="AK5271" s="51"/>
      <c r="AL5271" s="51"/>
      <c r="AM5271" s="51"/>
      <c r="AN5271" s="51"/>
      <c r="AO5271" s="51"/>
      <c r="AP5271" s="51"/>
      <c r="AQ5271" s="51"/>
      <c r="AR5271" s="51"/>
      <c r="AS5271" s="51"/>
      <c r="AT5271" s="51"/>
      <c r="AU5271" s="51"/>
      <c r="AV5271" s="51"/>
      <c r="AW5271" s="51"/>
      <c r="AX5271" s="51"/>
      <c r="AY5271" s="51"/>
      <c r="AZ5271" s="51"/>
      <c r="BA5271" s="51"/>
      <c r="BB5271" s="51"/>
      <c r="BC5271" s="51"/>
      <c r="BD5271" s="51"/>
      <c r="BE5271" s="51"/>
      <c r="BF5271" s="51"/>
      <c r="BG5271" s="51"/>
      <c r="BH5271" s="51"/>
      <c r="BI5271" s="51"/>
      <c r="BJ5271" s="51"/>
      <c r="BK5271" s="51"/>
      <c r="BL5271" s="51"/>
      <c r="BM5271" s="51"/>
      <c r="BN5271" s="51"/>
      <c r="BO5271" s="51"/>
      <c r="BP5271" s="51"/>
      <c r="BQ5271" s="51"/>
      <c r="BR5271" s="51"/>
      <c r="BS5271" s="51"/>
      <c r="BT5271" s="51"/>
      <c r="BU5271" s="51"/>
      <c r="BV5271" s="51"/>
      <c r="BW5271" s="51"/>
      <c r="BX5271" s="51"/>
      <c r="BY5271" s="51"/>
    </row>
    <row r="5272" spans="1:77" x14ac:dyDescent="0.25">
      <c r="A5272" s="49" t="s">
        <v>957</v>
      </c>
      <c r="B5272" s="50">
        <v>42349</v>
      </c>
      <c r="C5272" s="51" t="s">
        <v>956</v>
      </c>
      <c r="D5272" s="51"/>
      <c r="E5272" s="51">
        <v>403.04250000000002</v>
      </c>
      <c r="F5272" s="51">
        <v>9.0281249999999993E-2</v>
      </c>
      <c r="G5272" s="51">
        <v>0.15905625000000001</v>
      </c>
      <c r="H5272" s="51">
        <v>0.18586875000000003</v>
      </c>
      <c r="I5272" s="51">
        <v>0.19288125</v>
      </c>
      <c r="J5272" s="51">
        <v>0.27485625000000002</v>
      </c>
      <c r="K5272" s="51">
        <v>0.29294999999999999</v>
      </c>
      <c r="L5272" s="51">
        <v>0.27224999999999999</v>
      </c>
      <c r="M5272" s="51"/>
      <c r="N5272" s="51"/>
      <c r="O5272" s="51"/>
      <c r="P5272" s="51"/>
      <c r="Q5272" s="51"/>
      <c r="R5272" s="51"/>
      <c r="S5272" s="51"/>
      <c r="T5272" s="51"/>
      <c r="U5272" s="51"/>
      <c r="V5272" s="51"/>
      <c r="W5272" s="51"/>
      <c r="X5272" s="51"/>
      <c r="Y5272" s="51"/>
      <c r="Z5272" s="51"/>
      <c r="AA5272" s="51"/>
      <c r="AB5272" s="51"/>
      <c r="AC5272" s="51">
        <v>0.47609792137163265</v>
      </c>
      <c r="AD5272" s="51">
        <v>0.13686547188618414</v>
      </c>
      <c r="AE5272" s="51"/>
      <c r="AF5272" s="51"/>
      <c r="AG5272" s="51"/>
      <c r="AH5272" s="51"/>
      <c r="AI5272" s="51"/>
      <c r="AJ5272" s="51"/>
      <c r="AK5272" s="51"/>
      <c r="AL5272" s="51"/>
      <c r="AM5272" s="51"/>
      <c r="AN5272" s="51"/>
      <c r="AO5272" s="51"/>
      <c r="AP5272" s="51"/>
      <c r="AQ5272" s="51"/>
      <c r="AR5272" s="51"/>
      <c r="AS5272" s="51"/>
      <c r="AT5272" s="51"/>
      <c r="AU5272" s="51"/>
      <c r="AV5272" s="51"/>
      <c r="AW5272" s="51"/>
      <c r="AX5272" s="51"/>
      <c r="AY5272" s="51"/>
      <c r="AZ5272" s="51"/>
      <c r="BA5272" s="51"/>
      <c r="BB5272" s="51"/>
      <c r="BC5272" s="51"/>
      <c r="BD5272" s="51"/>
      <c r="BE5272" s="51"/>
      <c r="BF5272" s="51"/>
      <c r="BG5272" s="51"/>
      <c r="BH5272" s="51"/>
      <c r="BI5272" s="51"/>
      <c r="BJ5272" s="51"/>
      <c r="BK5272" s="51"/>
      <c r="BL5272" s="51"/>
      <c r="BM5272" s="51"/>
      <c r="BN5272" s="51"/>
      <c r="BO5272" s="51"/>
      <c r="BP5272" s="51"/>
      <c r="BQ5272" s="51"/>
      <c r="BR5272" s="51"/>
      <c r="BS5272" s="51"/>
      <c r="BT5272" s="51"/>
      <c r="BU5272" s="51"/>
      <c r="BV5272" s="51"/>
      <c r="BW5272" s="51"/>
      <c r="BX5272" s="51"/>
      <c r="BY5272" s="51"/>
    </row>
    <row r="5273" spans="1:77" x14ac:dyDescent="0.25">
      <c r="A5273" s="49" t="s">
        <v>957</v>
      </c>
      <c r="B5273" s="50">
        <v>42350</v>
      </c>
      <c r="C5273" s="51" t="s">
        <v>956</v>
      </c>
      <c r="D5273" s="51"/>
      <c r="E5273" s="51">
        <v>401.77874999999995</v>
      </c>
      <c r="F5273" s="51">
        <v>8.9387500000000009E-2</v>
      </c>
      <c r="G5273" s="51">
        <v>0.15763750000000001</v>
      </c>
      <c r="H5273" s="51">
        <v>0.18431874999999998</v>
      </c>
      <c r="I5273" s="51">
        <v>0.19196249999999998</v>
      </c>
      <c r="J5273" s="51">
        <v>0.27424999999999999</v>
      </c>
      <c r="K5273" s="51">
        <v>0.29289999999999999</v>
      </c>
      <c r="L5273" s="51">
        <v>0.27231875</v>
      </c>
      <c r="M5273" s="51"/>
      <c r="N5273" s="51"/>
      <c r="O5273" s="51"/>
      <c r="P5273" s="51"/>
      <c r="Q5273" s="51"/>
      <c r="R5273" s="51"/>
      <c r="S5273" s="51"/>
      <c r="T5273" s="51"/>
      <c r="U5273" s="51"/>
      <c r="V5273" s="51"/>
      <c r="W5273" s="51"/>
      <c r="X5273" s="51"/>
      <c r="Y5273" s="51"/>
      <c r="Z5273" s="51"/>
      <c r="AA5273" s="51"/>
      <c r="AB5273" s="51"/>
      <c r="AC5273" s="51"/>
      <c r="AD5273" s="51"/>
      <c r="AE5273" s="51"/>
      <c r="AF5273" s="51"/>
      <c r="AG5273" s="51"/>
      <c r="AH5273" s="51"/>
      <c r="AI5273" s="51"/>
      <c r="AJ5273" s="51"/>
      <c r="AK5273" s="51"/>
      <c r="AL5273" s="51"/>
      <c r="AM5273" s="51"/>
      <c r="AN5273" s="51"/>
      <c r="AO5273" s="51"/>
      <c r="AP5273" s="51"/>
      <c r="AQ5273" s="51"/>
      <c r="AR5273" s="51"/>
      <c r="AS5273" s="51"/>
      <c r="AT5273" s="51"/>
      <c r="AU5273" s="51"/>
      <c r="AV5273" s="51"/>
      <c r="AW5273" s="51"/>
      <c r="AX5273" s="51"/>
      <c r="AY5273" s="51"/>
      <c r="AZ5273" s="51"/>
      <c r="BA5273" s="51"/>
      <c r="BB5273" s="51"/>
      <c r="BC5273" s="51"/>
      <c r="BD5273" s="51"/>
      <c r="BE5273" s="51"/>
      <c r="BF5273" s="51"/>
      <c r="BG5273" s="51"/>
      <c r="BH5273" s="51"/>
      <c r="BI5273" s="51"/>
      <c r="BJ5273" s="51"/>
      <c r="BK5273" s="51"/>
      <c r="BL5273" s="51"/>
      <c r="BM5273" s="51"/>
      <c r="BN5273" s="51"/>
      <c r="BO5273" s="51"/>
      <c r="BP5273" s="51"/>
      <c r="BQ5273" s="51"/>
      <c r="BR5273" s="51"/>
      <c r="BS5273" s="51"/>
      <c r="BT5273" s="51"/>
      <c r="BU5273" s="51"/>
      <c r="BV5273" s="51"/>
      <c r="BW5273" s="51"/>
      <c r="BX5273" s="51"/>
      <c r="BY5273" s="51"/>
    </row>
    <row r="5274" spans="1:77" x14ac:dyDescent="0.25">
      <c r="A5274" s="49" t="s">
        <v>957</v>
      </c>
      <c r="B5274" s="50">
        <v>42351</v>
      </c>
      <c r="C5274" s="51" t="s">
        <v>956</v>
      </c>
      <c r="D5274" s="51"/>
      <c r="E5274" s="51">
        <v>400.47046875000001</v>
      </c>
      <c r="F5274" s="51">
        <v>8.6909374999999997E-2</v>
      </c>
      <c r="G5274" s="51">
        <v>0.15603125000000001</v>
      </c>
      <c r="H5274" s="51">
        <v>0.18340624999999999</v>
      </c>
      <c r="I5274" s="51">
        <v>0.19136875</v>
      </c>
      <c r="J5274" s="51">
        <v>0.27368749999999997</v>
      </c>
      <c r="K5274" s="51">
        <v>0.29276250000000004</v>
      </c>
      <c r="L5274" s="51">
        <v>0.27220624999999998</v>
      </c>
      <c r="M5274" s="51"/>
      <c r="N5274" s="51"/>
      <c r="O5274" s="51"/>
      <c r="P5274" s="51"/>
      <c r="Q5274" s="51"/>
      <c r="R5274" s="51"/>
      <c r="S5274" s="51"/>
      <c r="T5274" s="51"/>
      <c r="U5274" s="51"/>
      <c r="V5274" s="51"/>
      <c r="W5274" s="51"/>
      <c r="X5274" s="51"/>
      <c r="Y5274" s="51"/>
      <c r="Z5274" s="51"/>
      <c r="AA5274" s="51"/>
      <c r="AB5274" s="51"/>
      <c r="AC5274" s="51"/>
      <c r="AD5274" s="51"/>
      <c r="AE5274" s="51"/>
      <c r="AF5274" s="51"/>
      <c r="AG5274" s="51"/>
      <c r="AH5274" s="51"/>
      <c r="AI5274" s="51"/>
      <c r="AJ5274" s="51"/>
      <c r="AK5274" s="51"/>
      <c r="AL5274" s="51"/>
      <c r="AM5274" s="51"/>
      <c r="AN5274" s="51"/>
      <c r="AO5274" s="51"/>
      <c r="AP5274" s="51"/>
      <c r="AQ5274" s="51"/>
      <c r="AR5274" s="51"/>
      <c r="AS5274" s="51"/>
      <c r="AT5274" s="51"/>
      <c r="AU5274" s="51"/>
      <c r="AV5274" s="51"/>
      <c r="AW5274" s="51"/>
      <c r="AX5274" s="51"/>
      <c r="AY5274" s="51"/>
      <c r="AZ5274" s="51"/>
      <c r="BA5274" s="51"/>
      <c r="BB5274" s="51"/>
      <c r="BC5274" s="51"/>
      <c r="BD5274" s="51"/>
      <c r="BE5274" s="51"/>
      <c r="BF5274" s="51"/>
      <c r="BG5274" s="51"/>
      <c r="BH5274" s="51"/>
      <c r="BI5274" s="51"/>
      <c r="BJ5274" s="51"/>
      <c r="BK5274" s="51"/>
      <c r="BL5274" s="51"/>
      <c r="BM5274" s="51"/>
      <c r="BN5274" s="51"/>
      <c r="BO5274" s="51"/>
      <c r="BP5274" s="51"/>
      <c r="BQ5274" s="51"/>
      <c r="BR5274" s="51"/>
      <c r="BS5274" s="51"/>
      <c r="BT5274" s="51"/>
      <c r="BU5274" s="51"/>
      <c r="BV5274" s="51"/>
      <c r="BW5274" s="51"/>
      <c r="BX5274" s="51"/>
      <c r="BY5274" s="51"/>
    </row>
    <row r="5275" spans="1:77" x14ac:dyDescent="0.25">
      <c r="A5275" s="49" t="s">
        <v>957</v>
      </c>
      <c r="B5275" s="50">
        <v>42352</v>
      </c>
      <c r="C5275" s="51" t="s">
        <v>956</v>
      </c>
      <c r="D5275" s="51"/>
      <c r="E5275" s="51">
        <v>398.52468750000003</v>
      </c>
      <c r="F5275" s="51">
        <v>8.6718749999999997E-2</v>
      </c>
      <c r="G5275" s="51">
        <v>0.15454999999999999</v>
      </c>
      <c r="H5275" s="51">
        <v>0.18093124999999999</v>
      </c>
      <c r="I5275" s="51">
        <v>0.18938125</v>
      </c>
      <c r="J5275" s="51">
        <v>0.27273750000000002</v>
      </c>
      <c r="K5275" s="51">
        <v>0.29259374999999999</v>
      </c>
      <c r="L5275" s="51">
        <v>0.27213749999999998</v>
      </c>
      <c r="M5275" s="51"/>
      <c r="N5275" s="51"/>
      <c r="O5275" s="51"/>
      <c r="P5275" s="51"/>
      <c r="Q5275" s="51"/>
      <c r="R5275" s="51"/>
      <c r="S5275" s="51"/>
      <c r="T5275" s="51"/>
      <c r="U5275" s="51"/>
      <c r="V5275" s="51"/>
      <c r="W5275" s="51"/>
      <c r="X5275" s="51"/>
      <c r="Y5275" s="51"/>
      <c r="Z5275" s="51"/>
      <c r="AA5275" s="51"/>
      <c r="AB5275" s="51"/>
      <c r="AC5275" s="51">
        <v>0.3533586558135336</v>
      </c>
      <c r="AD5275" s="51">
        <v>9.2725630137243054E-2</v>
      </c>
      <c r="AE5275" s="51"/>
      <c r="AF5275" s="51"/>
      <c r="AG5275" s="51"/>
      <c r="AH5275" s="51"/>
      <c r="AI5275" s="51"/>
      <c r="AJ5275" s="51"/>
      <c r="AK5275" s="51"/>
      <c r="AL5275" s="51"/>
      <c r="AM5275" s="51"/>
      <c r="AN5275" s="51"/>
      <c r="AO5275" s="51"/>
      <c r="AP5275" s="51"/>
      <c r="AQ5275" s="51"/>
      <c r="AR5275" s="51"/>
      <c r="AS5275" s="51"/>
      <c r="AT5275" s="51"/>
      <c r="AU5275" s="51"/>
      <c r="AV5275" s="51"/>
      <c r="AW5275" s="51"/>
      <c r="AX5275" s="51"/>
      <c r="AY5275" s="51"/>
      <c r="AZ5275" s="51"/>
      <c r="BA5275" s="51"/>
      <c r="BB5275" s="51"/>
      <c r="BC5275" s="51"/>
      <c r="BD5275" s="51"/>
      <c r="BE5275" s="51"/>
      <c r="BF5275" s="51"/>
      <c r="BG5275" s="51"/>
      <c r="BH5275" s="51"/>
      <c r="BI5275" s="51"/>
      <c r="BJ5275" s="51"/>
      <c r="BK5275" s="51"/>
      <c r="BL5275" s="51"/>
      <c r="BM5275" s="51"/>
      <c r="BN5275" s="51"/>
      <c r="BO5275" s="51"/>
      <c r="BP5275" s="51"/>
      <c r="BQ5275" s="51"/>
      <c r="BR5275" s="51"/>
      <c r="BS5275" s="51"/>
      <c r="BT5275" s="51"/>
      <c r="BU5275" s="51"/>
      <c r="BV5275" s="51"/>
      <c r="BW5275" s="51"/>
      <c r="BX5275" s="51"/>
      <c r="BY5275" s="51"/>
    </row>
    <row r="5276" spans="1:77" x14ac:dyDescent="0.25">
      <c r="A5276" s="49" t="s">
        <v>957</v>
      </c>
      <c r="B5276" s="50">
        <v>42353</v>
      </c>
      <c r="C5276" s="51" t="s">
        <v>956</v>
      </c>
      <c r="D5276" s="51"/>
      <c r="E5276" s="51">
        <v>397.08750000000003</v>
      </c>
      <c r="F5276" s="51">
        <v>8.5312499999999999E-2</v>
      </c>
      <c r="G5276" s="51">
        <v>0.1535125</v>
      </c>
      <c r="H5276" s="51">
        <v>0.1799125</v>
      </c>
      <c r="I5276" s="51">
        <v>0.18795624999999999</v>
      </c>
      <c r="J5276" s="51">
        <v>0.27190000000000003</v>
      </c>
      <c r="K5276" s="51">
        <v>0.29226875000000002</v>
      </c>
      <c r="L5276" s="51">
        <v>0.272175</v>
      </c>
      <c r="M5276" s="51"/>
      <c r="N5276" s="51"/>
      <c r="O5276" s="51"/>
      <c r="P5276" s="51"/>
      <c r="Q5276" s="51">
        <v>5.3241825500000006</v>
      </c>
      <c r="R5276" s="51">
        <v>395.09074999999996</v>
      </c>
      <c r="S5276" s="51">
        <v>147.44499999999999</v>
      </c>
      <c r="T5276" s="51"/>
      <c r="U5276" s="51"/>
      <c r="V5276" s="51"/>
      <c r="W5276" s="51"/>
      <c r="X5276" s="51"/>
      <c r="Y5276" s="51"/>
      <c r="Z5276" s="51"/>
      <c r="AA5276" s="51">
        <v>0</v>
      </c>
      <c r="AB5276" s="51"/>
      <c r="AC5276" s="51"/>
      <c r="AD5276" s="51"/>
      <c r="AE5276" s="51">
        <v>7.1645785838238803E-3</v>
      </c>
      <c r="AF5276" s="51">
        <v>5.2639950000000005E-2</v>
      </c>
      <c r="AG5276" s="51">
        <v>7.3472499999999998</v>
      </c>
      <c r="AH5276" s="51"/>
      <c r="AI5276" s="51"/>
      <c r="AJ5276" s="51">
        <v>0.51250000000000007</v>
      </c>
      <c r="AK5276" s="51">
        <v>2.443070054299493E-2</v>
      </c>
      <c r="AL5276" s="51">
        <v>0.84473422500000006</v>
      </c>
      <c r="AM5276" s="51">
        <v>34.576750000000004</v>
      </c>
      <c r="AN5276" s="51"/>
      <c r="AO5276" s="51"/>
      <c r="AP5276" s="51"/>
      <c r="AQ5276" s="51"/>
      <c r="AR5276" s="51"/>
      <c r="AS5276" s="51"/>
      <c r="AT5276" s="51"/>
      <c r="AU5276" s="51"/>
      <c r="AV5276" s="51"/>
      <c r="AW5276" s="51">
        <v>3.1536762000000005</v>
      </c>
      <c r="AX5276" s="51"/>
      <c r="AY5276" s="51">
        <v>147.44499999999999</v>
      </c>
      <c r="AZ5276" s="51">
        <v>2.1388831089558823E-2</v>
      </c>
      <c r="BA5276" s="51">
        <v>6.1886124097233278E-3</v>
      </c>
      <c r="BB5276" s="51">
        <v>1.273132175</v>
      </c>
      <c r="BC5276" s="51"/>
      <c r="BD5276" s="51">
        <v>205.72174999999999</v>
      </c>
      <c r="BE5276" s="51"/>
      <c r="BF5276" s="51"/>
      <c r="BG5276" s="51"/>
      <c r="BH5276" s="51"/>
      <c r="BI5276" s="51"/>
      <c r="BJ5276" s="51"/>
      <c r="BK5276" s="51"/>
      <c r="BL5276" s="51"/>
      <c r="BM5276" s="51"/>
      <c r="BN5276" s="51"/>
      <c r="BO5276" s="51"/>
      <c r="BP5276" s="51"/>
      <c r="BQ5276" s="51"/>
      <c r="BR5276" s="51"/>
      <c r="BS5276" s="51"/>
      <c r="BT5276" s="51"/>
      <c r="BU5276" s="51"/>
      <c r="BV5276" s="51"/>
      <c r="BW5276" s="51"/>
      <c r="BX5276" s="51"/>
      <c r="BY5276" s="51"/>
    </row>
    <row r="5277" spans="1:77" x14ac:dyDescent="0.25">
      <c r="A5277" s="49" t="s">
        <v>957</v>
      </c>
      <c r="B5277" s="50">
        <v>42354</v>
      </c>
      <c r="C5277" s="51" t="s">
        <v>956</v>
      </c>
      <c r="D5277" s="51"/>
      <c r="E5277" s="51">
        <v>396.22546874999995</v>
      </c>
      <c r="F5277" s="51">
        <v>8.3684375000000005E-2</v>
      </c>
      <c r="G5277" s="51">
        <v>0.15239374999999999</v>
      </c>
      <c r="H5277" s="51">
        <v>0.17920000000000003</v>
      </c>
      <c r="I5277" s="51">
        <v>0.187775</v>
      </c>
      <c r="J5277" s="51">
        <v>0.2714625</v>
      </c>
      <c r="K5277" s="51">
        <v>0.29215000000000002</v>
      </c>
      <c r="L5277" s="51">
        <v>0.27212500000000001</v>
      </c>
      <c r="M5277" s="51"/>
      <c r="N5277" s="51"/>
      <c r="O5277" s="51"/>
      <c r="P5277" s="51"/>
      <c r="Q5277" s="51"/>
      <c r="R5277" s="51"/>
      <c r="S5277" s="51"/>
      <c r="T5277" s="51"/>
      <c r="U5277" s="51"/>
      <c r="V5277" s="51"/>
      <c r="W5277" s="51"/>
      <c r="X5277" s="51"/>
      <c r="Y5277" s="51"/>
      <c r="Z5277" s="51"/>
      <c r="AA5277" s="51"/>
      <c r="AB5277" s="51">
        <v>8.4</v>
      </c>
      <c r="AC5277" s="51"/>
      <c r="AD5277" s="51"/>
      <c r="AE5277" s="51"/>
      <c r="AF5277" s="51"/>
      <c r="AG5277" s="51"/>
      <c r="AH5277" s="51">
        <v>4.75</v>
      </c>
      <c r="AI5277" s="51">
        <v>8.4</v>
      </c>
      <c r="AJ5277" s="51"/>
      <c r="AK5277" s="51"/>
      <c r="AL5277" s="51"/>
      <c r="AM5277" s="51"/>
      <c r="AN5277" s="51"/>
      <c r="AO5277" s="51"/>
      <c r="AP5277" s="51"/>
      <c r="AQ5277" s="51"/>
      <c r="AR5277" s="51"/>
      <c r="AS5277" s="51"/>
      <c r="AT5277" s="51"/>
      <c r="AU5277" s="51"/>
      <c r="AV5277" s="51"/>
      <c r="AW5277" s="51"/>
      <c r="AX5277" s="51"/>
      <c r="AY5277" s="51"/>
      <c r="AZ5277" s="51"/>
      <c r="BA5277" s="51"/>
      <c r="BB5277" s="51"/>
      <c r="BC5277" s="51"/>
      <c r="BD5277" s="51"/>
      <c r="BE5277" s="51"/>
      <c r="BF5277" s="51"/>
      <c r="BG5277" s="51"/>
      <c r="BH5277" s="51"/>
      <c r="BI5277" s="51"/>
      <c r="BJ5277" s="51"/>
      <c r="BK5277" s="51"/>
      <c r="BL5277" s="51"/>
      <c r="BM5277" s="51"/>
      <c r="BN5277" s="51"/>
      <c r="BO5277" s="51"/>
      <c r="BP5277" s="51"/>
      <c r="BQ5277" s="51"/>
      <c r="BR5277" s="51"/>
      <c r="BS5277" s="51"/>
      <c r="BT5277" s="51"/>
      <c r="BU5277" s="51"/>
      <c r="BV5277" s="51"/>
      <c r="BW5277" s="51"/>
      <c r="BX5277" s="51"/>
      <c r="BY5277" s="51"/>
    </row>
    <row r="5278" spans="1:77" x14ac:dyDescent="0.25">
      <c r="A5278" s="49" t="s">
        <v>957</v>
      </c>
      <c r="B5278" s="50">
        <v>42355</v>
      </c>
      <c r="C5278" s="51" t="s">
        <v>956</v>
      </c>
      <c r="D5278" s="51"/>
      <c r="E5278" s="51">
        <v>395.31281249999995</v>
      </c>
      <c r="F5278" s="51">
        <v>8.2781250000000001E-2</v>
      </c>
      <c r="G5278" s="51">
        <v>0.1514625</v>
      </c>
      <c r="H5278" s="51">
        <v>0.17836874999999999</v>
      </c>
      <c r="I5278" s="51">
        <v>0.18733125</v>
      </c>
      <c r="J5278" s="51">
        <v>0.27079375</v>
      </c>
      <c r="K5278" s="51">
        <v>0.29197499999999998</v>
      </c>
      <c r="L5278" s="51">
        <v>0.27211875000000002</v>
      </c>
      <c r="M5278" s="51"/>
      <c r="N5278" s="51"/>
      <c r="O5278" s="51"/>
      <c r="P5278" s="51"/>
      <c r="Q5278" s="51"/>
      <c r="R5278" s="51"/>
      <c r="S5278" s="51"/>
      <c r="T5278" s="51"/>
      <c r="U5278" s="51"/>
      <c r="V5278" s="51"/>
      <c r="W5278" s="51"/>
      <c r="X5278" s="51"/>
      <c r="Y5278" s="51"/>
      <c r="Z5278" s="51"/>
      <c r="AA5278" s="51"/>
      <c r="AB5278" s="51"/>
      <c r="AC5278" s="51"/>
      <c r="AD5278" s="51"/>
      <c r="AE5278" s="51"/>
      <c r="AF5278" s="51"/>
      <c r="AG5278" s="51"/>
      <c r="AH5278" s="51"/>
      <c r="AI5278" s="51"/>
      <c r="AJ5278" s="51"/>
      <c r="AK5278" s="51"/>
      <c r="AL5278" s="51"/>
      <c r="AM5278" s="51"/>
      <c r="AN5278" s="51"/>
      <c r="AO5278" s="51"/>
      <c r="AP5278" s="51"/>
      <c r="AQ5278" s="51"/>
      <c r="AR5278" s="51"/>
      <c r="AS5278" s="51"/>
      <c r="AT5278" s="51"/>
      <c r="AU5278" s="51"/>
      <c r="AV5278" s="51"/>
      <c r="AW5278" s="51"/>
      <c r="AX5278" s="51"/>
      <c r="AY5278" s="51"/>
      <c r="AZ5278" s="51"/>
      <c r="BA5278" s="51"/>
      <c r="BB5278" s="51"/>
      <c r="BC5278" s="51"/>
      <c r="BD5278" s="51"/>
      <c r="BE5278" s="51"/>
      <c r="BF5278" s="51"/>
      <c r="BG5278" s="51"/>
      <c r="BH5278" s="51"/>
      <c r="BI5278" s="51"/>
      <c r="BJ5278" s="51"/>
      <c r="BK5278" s="51"/>
      <c r="BL5278" s="51"/>
      <c r="BM5278" s="51"/>
      <c r="BN5278" s="51"/>
      <c r="BO5278" s="51"/>
      <c r="BP5278" s="51"/>
      <c r="BQ5278" s="51"/>
      <c r="BR5278" s="51"/>
      <c r="BS5278" s="51"/>
      <c r="BT5278" s="51"/>
      <c r="BU5278" s="51"/>
      <c r="BV5278" s="51"/>
      <c r="BW5278" s="51"/>
      <c r="BX5278" s="51"/>
      <c r="BY5278" s="51"/>
    </row>
    <row r="5279" spans="1:77" x14ac:dyDescent="0.25">
      <c r="A5279" s="49" t="s">
        <v>957</v>
      </c>
      <c r="B5279" s="50">
        <v>42356</v>
      </c>
      <c r="C5279" s="51" t="s">
        <v>956</v>
      </c>
      <c r="D5279" s="51"/>
      <c r="E5279" s="51">
        <v>394.00312500000001</v>
      </c>
      <c r="F5279" s="51">
        <v>8.2368749999999991E-2</v>
      </c>
      <c r="G5279" s="51">
        <v>0.15070624999999999</v>
      </c>
      <c r="H5279" s="51">
        <v>0.17709375000000002</v>
      </c>
      <c r="I5279" s="51">
        <v>0.18601250000000003</v>
      </c>
      <c r="J5279" s="51">
        <v>0.26994374999999998</v>
      </c>
      <c r="K5279" s="51">
        <v>0.29171249999999999</v>
      </c>
      <c r="L5279" s="51">
        <v>0.27204375000000003</v>
      </c>
      <c r="M5279" s="51"/>
      <c r="N5279" s="51"/>
      <c r="O5279" s="51"/>
      <c r="P5279" s="51"/>
      <c r="Q5279" s="51"/>
      <c r="R5279" s="51"/>
      <c r="S5279" s="51"/>
      <c r="T5279" s="51"/>
      <c r="U5279" s="51"/>
      <c r="V5279" s="51"/>
      <c r="W5279" s="51"/>
      <c r="X5279" s="51"/>
      <c r="Y5279" s="51"/>
      <c r="Z5279" s="51"/>
      <c r="AA5279" s="51"/>
      <c r="AB5279" s="51"/>
      <c r="AC5279" s="51"/>
      <c r="AD5279" s="51"/>
      <c r="AE5279" s="51"/>
      <c r="AF5279" s="51"/>
      <c r="AG5279" s="51"/>
      <c r="AH5279" s="51"/>
      <c r="AI5279" s="51"/>
      <c r="AJ5279" s="51"/>
      <c r="AK5279" s="51"/>
      <c r="AL5279" s="51"/>
      <c r="AM5279" s="51"/>
      <c r="AN5279" s="51"/>
      <c r="AO5279" s="51"/>
      <c r="AP5279" s="51"/>
      <c r="AQ5279" s="51"/>
      <c r="AR5279" s="51"/>
      <c r="AS5279" s="51"/>
      <c r="AT5279" s="51"/>
      <c r="AU5279" s="51"/>
      <c r="AV5279" s="51"/>
      <c r="AW5279" s="51"/>
      <c r="AX5279" s="51"/>
      <c r="AY5279" s="51"/>
      <c r="AZ5279" s="51"/>
      <c r="BA5279" s="51"/>
      <c r="BB5279" s="51"/>
      <c r="BC5279" s="51"/>
      <c r="BD5279" s="51"/>
      <c r="BE5279" s="51"/>
      <c r="BF5279" s="51"/>
      <c r="BG5279" s="51"/>
      <c r="BH5279" s="51"/>
      <c r="BI5279" s="51"/>
      <c r="BJ5279" s="51"/>
      <c r="BK5279" s="51"/>
      <c r="BL5279" s="51"/>
      <c r="BM5279" s="51"/>
      <c r="BN5279" s="51"/>
      <c r="BO5279" s="51"/>
      <c r="BP5279" s="51"/>
      <c r="BQ5279" s="51"/>
      <c r="BR5279" s="51"/>
      <c r="BS5279" s="51"/>
      <c r="BT5279" s="51"/>
      <c r="BU5279" s="51"/>
      <c r="BV5279" s="51"/>
      <c r="BW5279" s="51"/>
      <c r="BX5279" s="51"/>
      <c r="BY5279" s="51"/>
    </row>
    <row r="5280" spans="1:77" x14ac:dyDescent="0.25">
      <c r="A5280" s="49" t="s">
        <v>957</v>
      </c>
      <c r="B5280" s="50">
        <v>42357</v>
      </c>
      <c r="C5280" s="51" t="s">
        <v>956</v>
      </c>
      <c r="D5280" s="51"/>
      <c r="E5280" s="51">
        <v>393.10078124999995</v>
      </c>
      <c r="F5280" s="51">
        <v>8.0934375000000003E-2</v>
      </c>
      <c r="G5280" s="51">
        <v>0.14971250000000003</v>
      </c>
      <c r="H5280" s="51">
        <v>0.1767</v>
      </c>
      <c r="I5280" s="51">
        <v>0.185475</v>
      </c>
      <c r="J5280" s="51">
        <v>0.2693625</v>
      </c>
      <c r="K5280" s="51">
        <v>0.29149375</v>
      </c>
      <c r="L5280" s="51">
        <v>0.27198125000000001</v>
      </c>
      <c r="M5280" s="51"/>
      <c r="N5280" s="51"/>
      <c r="O5280" s="51"/>
      <c r="P5280" s="51"/>
      <c r="Q5280" s="51"/>
      <c r="R5280" s="51"/>
      <c r="S5280" s="51"/>
      <c r="T5280" s="51"/>
      <c r="U5280" s="51"/>
      <c r="V5280" s="51"/>
      <c r="W5280" s="51"/>
      <c r="X5280" s="51"/>
      <c r="Y5280" s="51"/>
      <c r="Z5280" s="51"/>
      <c r="AA5280" s="51"/>
      <c r="AB5280" s="51"/>
      <c r="AC5280" s="51"/>
      <c r="AD5280" s="51"/>
      <c r="AE5280" s="51"/>
      <c r="AF5280" s="51"/>
      <c r="AG5280" s="51"/>
      <c r="AH5280" s="51"/>
      <c r="AI5280" s="51"/>
      <c r="AJ5280" s="51"/>
      <c r="AK5280" s="51"/>
      <c r="AL5280" s="51"/>
      <c r="AM5280" s="51"/>
      <c r="AN5280" s="51"/>
      <c r="AO5280" s="51"/>
      <c r="AP5280" s="51"/>
      <c r="AQ5280" s="51"/>
      <c r="AR5280" s="51"/>
      <c r="AS5280" s="51"/>
      <c r="AT5280" s="51"/>
      <c r="AU5280" s="51"/>
      <c r="AV5280" s="51"/>
      <c r="AW5280" s="51"/>
      <c r="AX5280" s="51"/>
      <c r="AY5280" s="51"/>
      <c r="AZ5280" s="51"/>
      <c r="BA5280" s="51"/>
      <c r="BB5280" s="51"/>
      <c r="BC5280" s="51"/>
      <c r="BD5280" s="51"/>
      <c r="BE5280" s="51"/>
      <c r="BF5280" s="51"/>
      <c r="BG5280" s="51"/>
      <c r="BH5280" s="51"/>
      <c r="BI5280" s="51"/>
      <c r="BJ5280" s="51"/>
      <c r="BK5280" s="51"/>
      <c r="BL5280" s="51"/>
      <c r="BM5280" s="51"/>
      <c r="BN5280" s="51"/>
      <c r="BO5280" s="51"/>
      <c r="BP5280" s="51"/>
      <c r="BQ5280" s="51"/>
      <c r="BR5280" s="51"/>
      <c r="BS5280" s="51"/>
      <c r="BT5280" s="51"/>
      <c r="BU5280" s="51"/>
      <c r="BV5280" s="51"/>
      <c r="BW5280" s="51"/>
      <c r="BX5280" s="51"/>
      <c r="BY5280" s="51"/>
    </row>
    <row r="5281" spans="1:77" x14ac:dyDescent="0.25">
      <c r="A5281" s="49" t="s">
        <v>957</v>
      </c>
      <c r="B5281" s="50">
        <v>42358</v>
      </c>
      <c r="C5281" s="51" t="s">
        <v>956</v>
      </c>
      <c r="D5281" s="51"/>
      <c r="E5281" s="51">
        <v>392.11828124999994</v>
      </c>
      <c r="F5281" s="51">
        <v>8.0259374999999994E-2</v>
      </c>
      <c r="G5281" s="51">
        <v>0.1489625</v>
      </c>
      <c r="H5281" s="51">
        <v>0.17583124999999999</v>
      </c>
      <c r="I5281" s="51">
        <v>0.18471874999999999</v>
      </c>
      <c r="J5281" s="51">
        <v>0.26871875000000001</v>
      </c>
      <c r="K5281" s="51">
        <v>0.29128750000000003</v>
      </c>
      <c r="L5281" s="51">
        <v>0.27189374999999999</v>
      </c>
      <c r="M5281" s="51"/>
      <c r="N5281" s="51"/>
      <c r="O5281" s="51"/>
      <c r="P5281" s="51"/>
      <c r="Q5281" s="51"/>
      <c r="R5281" s="51"/>
      <c r="S5281" s="51"/>
      <c r="T5281" s="51"/>
      <c r="U5281" s="51"/>
      <c r="V5281" s="51"/>
      <c r="W5281" s="51"/>
      <c r="X5281" s="51"/>
      <c r="Y5281" s="51"/>
      <c r="Z5281" s="51"/>
      <c r="AA5281" s="51"/>
      <c r="AB5281" s="51"/>
      <c r="AC5281" s="51"/>
      <c r="AD5281" s="51"/>
      <c r="AE5281" s="51"/>
      <c r="AF5281" s="51"/>
      <c r="AG5281" s="51"/>
      <c r="AH5281" s="51"/>
      <c r="AI5281" s="51"/>
      <c r="AJ5281" s="51"/>
      <c r="AK5281" s="51"/>
      <c r="AL5281" s="51"/>
      <c r="AM5281" s="51"/>
      <c r="AN5281" s="51"/>
      <c r="AO5281" s="51"/>
      <c r="AP5281" s="51"/>
      <c r="AQ5281" s="51"/>
      <c r="AR5281" s="51"/>
      <c r="AS5281" s="51"/>
      <c r="AT5281" s="51"/>
      <c r="AU5281" s="51"/>
      <c r="AV5281" s="51"/>
      <c r="AW5281" s="51"/>
      <c r="AX5281" s="51"/>
      <c r="AY5281" s="51"/>
      <c r="AZ5281" s="51"/>
      <c r="BA5281" s="51"/>
      <c r="BB5281" s="51"/>
      <c r="BC5281" s="51"/>
      <c r="BD5281" s="51"/>
      <c r="BE5281" s="51"/>
      <c r="BF5281" s="51"/>
      <c r="BG5281" s="51"/>
      <c r="BH5281" s="51"/>
      <c r="BI5281" s="51"/>
      <c r="BJ5281" s="51"/>
      <c r="BK5281" s="51"/>
      <c r="BL5281" s="51"/>
      <c r="BM5281" s="51"/>
      <c r="BN5281" s="51"/>
      <c r="BO5281" s="51"/>
      <c r="BP5281" s="51"/>
      <c r="BQ5281" s="51"/>
      <c r="BR5281" s="51"/>
      <c r="BS5281" s="51"/>
      <c r="BT5281" s="51"/>
      <c r="BU5281" s="51"/>
      <c r="BV5281" s="51"/>
      <c r="BW5281" s="51"/>
      <c r="BX5281" s="51"/>
      <c r="BY5281" s="51"/>
    </row>
    <row r="5282" spans="1:77" x14ac:dyDescent="0.25">
      <c r="A5282" s="49" t="s">
        <v>957</v>
      </c>
      <c r="B5282" s="50">
        <v>42359</v>
      </c>
      <c r="C5282" s="51" t="s">
        <v>956</v>
      </c>
      <c r="D5282" s="51"/>
      <c r="E5282" s="51">
        <v>390.19640625</v>
      </c>
      <c r="F5282" s="51">
        <v>8.0428124999999989E-2</v>
      </c>
      <c r="G5282" s="51">
        <v>0.14848125000000001</v>
      </c>
      <c r="H5282" s="51">
        <v>0.17391250000000003</v>
      </c>
      <c r="I5282" s="51">
        <v>0.18209999999999998</v>
      </c>
      <c r="J5282" s="51">
        <v>0.26741874999999998</v>
      </c>
      <c r="K5282" s="51">
        <v>0.29093124999999997</v>
      </c>
      <c r="L5282" s="51">
        <v>0.27183750000000001</v>
      </c>
      <c r="M5282" s="51"/>
      <c r="N5282" s="51"/>
      <c r="O5282" s="51"/>
      <c r="P5282" s="51"/>
      <c r="Q5282" s="51"/>
      <c r="R5282" s="51"/>
      <c r="S5282" s="51"/>
      <c r="T5282" s="51"/>
      <c r="U5282" s="51"/>
      <c r="V5282" s="51"/>
      <c r="W5282" s="51"/>
      <c r="X5282" s="51"/>
      <c r="Y5282" s="51"/>
      <c r="Z5282" s="51"/>
      <c r="AA5282" s="51"/>
      <c r="AB5282" s="51"/>
      <c r="AC5282" s="51">
        <v>0.28588337830713967</v>
      </c>
      <c r="AD5282" s="51">
        <v>0.1485122973425087</v>
      </c>
      <c r="AE5282" s="51"/>
      <c r="AF5282" s="51"/>
      <c r="AG5282" s="51"/>
      <c r="AH5282" s="51"/>
      <c r="AI5282" s="51"/>
      <c r="AJ5282" s="51"/>
      <c r="AK5282" s="51"/>
      <c r="AL5282" s="51"/>
      <c r="AM5282" s="51"/>
      <c r="AN5282" s="51"/>
      <c r="AO5282" s="51"/>
      <c r="AP5282" s="51"/>
      <c r="AQ5282" s="51"/>
      <c r="AR5282" s="51"/>
      <c r="AS5282" s="51"/>
      <c r="AT5282" s="51"/>
      <c r="AU5282" s="51"/>
      <c r="AV5282" s="51"/>
      <c r="AW5282" s="51"/>
      <c r="AX5282" s="51"/>
      <c r="AY5282" s="51"/>
      <c r="AZ5282" s="51"/>
      <c r="BA5282" s="51"/>
      <c r="BB5282" s="51"/>
      <c r="BC5282" s="51"/>
      <c r="BD5282" s="51"/>
      <c r="BE5282" s="51"/>
      <c r="BF5282" s="51"/>
      <c r="BG5282" s="51"/>
      <c r="BH5282" s="51"/>
      <c r="BI5282" s="51"/>
      <c r="BJ5282" s="51"/>
      <c r="BK5282" s="51"/>
      <c r="BL5282" s="51"/>
      <c r="BM5282" s="51"/>
      <c r="BN5282" s="51"/>
      <c r="BO5282" s="51"/>
      <c r="BP5282" s="51"/>
      <c r="BQ5282" s="51"/>
      <c r="BR5282" s="51"/>
      <c r="BS5282" s="51"/>
      <c r="BT5282" s="51"/>
      <c r="BU5282" s="51"/>
      <c r="BV5282" s="51"/>
      <c r="BW5282" s="51"/>
      <c r="BX5282" s="51"/>
      <c r="BY5282" s="51"/>
    </row>
    <row r="5283" spans="1:77" x14ac:dyDescent="0.25">
      <c r="A5283" s="49" t="s">
        <v>957</v>
      </c>
      <c r="B5283" s="50">
        <v>42360</v>
      </c>
      <c r="C5283" s="51" t="s">
        <v>956</v>
      </c>
      <c r="D5283" s="51"/>
      <c r="E5283" s="51">
        <v>389.63015624999997</v>
      </c>
      <c r="F5283" s="51">
        <v>7.6978124999999994E-2</v>
      </c>
      <c r="G5283" s="51">
        <v>0.14728125</v>
      </c>
      <c r="H5283" s="51">
        <v>0.17435625000000002</v>
      </c>
      <c r="I5283" s="51">
        <v>0.18285625</v>
      </c>
      <c r="J5283" s="51">
        <v>0.26711250000000003</v>
      </c>
      <c r="K5283" s="51">
        <v>0.29054374999999999</v>
      </c>
      <c r="L5283" s="51">
        <v>0.27176875</v>
      </c>
      <c r="M5283" s="51"/>
      <c r="N5283" s="51"/>
      <c r="O5283" s="51"/>
      <c r="P5283" s="51"/>
      <c r="Q5283" s="51"/>
      <c r="R5283" s="51"/>
      <c r="S5283" s="51"/>
      <c r="T5283" s="51"/>
      <c r="U5283" s="51"/>
      <c r="V5283" s="51"/>
      <c r="W5283" s="51"/>
      <c r="X5283" s="51"/>
      <c r="Y5283" s="51"/>
      <c r="Z5283" s="51"/>
      <c r="AA5283" s="51"/>
      <c r="AB5283" s="51">
        <v>8.4</v>
      </c>
      <c r="AC5283" s="51"/>
      <c r="AD5283" s="51"/>
      <c r="AE5283" s="51"/>
      <c r="AF5283" s="51"/>
      <c r="AG5283" s="51"/>
      <c r="AH5283" s="51">
        <v>5.2</v>
      </c>
      <c r="AI5283" s="51">
        <v>8.4</v>
      </c>
      <c r="AJ5283" s="51"/>
      <c r="AK5283" s="51"/>
      <c r="AL5283" s="51"/>
      <c r="AM5283" s="51"/>
      <c r="AN5283" s="51"/>
      <c r="AO5283" s="51"/>
      <c r="AP5283" s="51"/>
      <c r="AQ5283" s="51"/>
      <c r="AR5283" s="51"/>
      <c r="AS5283" s="51"/>
      <c r="AT5283" s="51"/>
      <c r="AU5283" s="51"/>
      <c r="AV5283" s="51"/>
      <c r="AW5283" s="51"/>
      <c r="AX5283" s="51"/>
      <c r="AY5283" s="51"/>
      <c r="AZ5283" s="51"/>
      <c r="BA5283" s="51"/>
      <c r="BB5283" s="51"/>
      <c r="BC5283" s="51"/>
      <c r="BD5283" s="51"/>
      <c r="BE5283" s="51"/>
      <c r="BF5283" s="51"/>
      <c r="BG5283" s="51"/>
      <c r="BH5283" s="51"/>
      <c r="BI5283" s="51"/>
      <c r="BJ5283" s="51"/>
      <c r="BK5283" s="51"/>
      <c r="BL5283" s="51"/>
      <c r="BM5283" s="51"/>
      <c r="BN5283" s="51"/>
      <c r="BO5283" s="51"/>
      <c r="BP5283" s="51"/>
      <c r="BQ5283" s="51"/>
      <c r="BR5283" s="51"/>
      <c r="BS5283" s="51"/>
      <c r="BT5283" s="51"/>
      <c r="BU5283" s="51"/>
      <c r="BV5283" s="51"/>
      <c r="BW5283" s="51"/>
      <c r="BX5283" s="51"/>
      <c r="BY5283" s="51"/>
    </row>
    <row r="5284" spans="1:77" x14ac:dyDescent="0.25">
      <c r="A5284" s="49" t="s">
        <v>957</v>
      </c>
      <c r="B5284" s="50">
        <v>42361</v>
      </c>
      <c r="C5284" s="51" t="s">
        <v>956</v>
      </c>
      <c r="D5284" s="51"/>
      <c r="E5284" s="51">
        <v>388.50140625</v>
      </c>
      <c r="F5284" s="51">
        <v>7.6759375000000005E-2</v>
      </c>
      <c r="G5284" s="51">
        <v>0.1461375</v>
      </c>
      <c r="H5284" s="51">
        <v>0.17281249999999998</v>
      </c>
      <c r="I5284" s="51">
        <v>0.18208750000000001</v>
      </c>
      <c r="J5284" s="51">
        <v>0.26654374999999997</v>
      </c>
      <c r="K5284" s="51">
        <v>0.29035</v>
      </c>
      <c r="L5284" s="51">
        <v>0.27176250000000002</v>
      </c>
      <c r="M5284" s="51"/>
      <c r="N5284" s="51"/>
      <c r="O5284" s="51"/>
      <c r="P5284" s="51"/>
      <c r="Q5284" s="51"/>
      <c r="R5284" s="51"/>
      <c r="S5284" s="51"/>
      <c r="T5284" s="51"/>
      <c r="U5284" s="51"/>
      <c r="V5284" s="51"/>
      <c r="W5284" s="51"/>
      <c r="X5284" s="51"/>
      <c r="Y5284" s="51"/>
      <c r="Z5284" s="51"/>
      <c r="AA5284" s="51"/>
      <c r="AB5284" s="51"/>
      <c r="AC5284" s="51"/>
      <c r="AD5284" s="51"/>
      <c r="AE5284" s="51"/>
      <c r="AF5284" s="51"/>
      <c r="AG5284" s="51"/>
      <c r="AH5284" s="51"/>
      <c r="AI5284" s="51"/>
      <c r="AJ5284" s="51"/>
      <c r="AK5284" s="51"/>
      <c r="AL5284" s="51"/>
      <c r="AM5284" s="51"/>
      <c r="AN5284" s="51"/>
      <c r="AO5284" s="51"/>
      <c r="AP5284" s="51"/>
      <c r="AQ5284" s="51"/>
      <c r="AR5284" s="51"/>
      <c r="AS5284" s="51"/>
      <c r="AT5284" s="51"/>
      <c r="AU5284" s="51"/>
      <c r="AV5284" s="51"/>
      <c r="AW5284" s="51"/>
      <c r="AX5284" s="51"/>
      <c r="AY5284" s="51"/>
      <c r="AZ5284" s="51"/>
      <c r="BA5284" s="51"/>
      <c r="BB5284" s="51"/>
      <c r="BC5284" s="51"/>
      <c r="BD5284" s="51"/>
      <c r="BE5284" s="51"/>
      <c r="BF5284" s="51"/>
      <c r="BG5284" s="51"/>
      <c r="BH5284" s="51"/>
      <c r="BI5284" s="51"/>
      <c r="BJ5284" s="51"/>
      <c r="BK5284" s="51"/>
      <c r="BL5284" s="51"/>
      <c r="BM5284" s="51"/>
      <c r="BN5284" s="51"/>
      <c r="BO5284" s="51"/>
      <c r="BP5284" s="51"/>
      <c r="BQ5284" s="51"/>
      <c r="BR5284" s="51"/>
      <c r="BS5284" s="51"/>
      <c r="BT5284" s="51"/>
      <c r="BU5284" s="51"/>
      <c r="BV5284" s="51"/>
      <c r="BW5284" s="51"/>
      <c r="BX5284" s="51"/>
      <c r="BY5284" s="51"/>
    </row>
    <row r="5285" spans="1:77" x14ac:dyDescent="0.25">
      <c r="A5285" s="49" t="s">
        <v>957</v>
      </c>
      <c r="B5285" s="50">
        <v>42362</v>
      </c>
      <c r="C5285" s="51" t="s">
        <v>956</v>
      </c>
      <c r="D5285" s="51"/>
      <c r="E5285" s="51">
        <v>401.22843749999998</v>
      </c>
      <c r="F5285" s="51">
        <v>0.16221874999999999</v>
      </c>
      <c r="G5285" s="51">
        <v>0.14863750000000001</v>
      </c>
      <c r="H5285" s="51">
        <v>0.17275000000000001</v>
      </c>
      <c r="I5285" s="51">
        <v>0.181475</v>
      </c>
      <c r="J5285" s="51">
        <v>0.26600000000000001</v>
      </c>
      <c r="K5285" s="51">
        <v>0.29015000000000002</v>
      </c>
      <c r="L5285" s="51">
        <v>0.27162500000000001</v>
      </c>
      <c r="M5285" s="51"/>
      <c r="N5285" s="51"/>
      <c r="O5285" s="51"/>
      <c r="P5285" s="51"/>
      <c r="Q5285" s="51"/>
      <c r="R5285" s="51"/>
      <c r="S5285" s="51"/>
      <c r="T5285" s="51"/>
      <c r="U5285" s="51"/>
      <c r="V5285" s="51"/>
      <c r="W5285" s="51"/>
      <c r="X5285" s="51"/>
      <c r="Y5285" s="51"/>
      <c r="Z5285" s="51"/>
      <c r="AA5285" s="51"/>
      <c r="AB5285" s="51"/>
      <c r="AC5285" s="51"/>
      <c r="AD5285" s="51"/>
      <c r="AE5285" s="51"/>
      <c r="AF5285" s="51"/>
      <c r="AG5285" s="51"/>
      <c r="AH5285" s="51"/>
      <c r="AI5285" s="51"/>
      <c r="AJ5285" s="51"/>
      <c r="AK5285" s="51"/>
      <c r="AL5285" s="51"/>
      <c r="AM5285" s="51"/>
      <c r="AN5285" s="51"/>
      <c r="AO5285" s="51"/>
      <c r="AP5285" s="51"/>
      <c r="AQ5285" s="51"/>
      <c r="AR5285" s="51"/>
      <c r="AS5285" s="51"/>
      <c r="AT5285" s="51"/>
      <c r="AU5285" s="51"/>
      <c r="AV5285" s="51"/>
      <c r="AW5285" s="51"/>
      <c r="AX5285" s="51"/>
      <c r="AY5285" s="51"/>
      <c r="AZ5285" s="51"/>
      <c r="BA5285" s="51"/>
      <c r="BB5285" s="51"/>
      <c r="BC5285" s="51"/>
      <c r="BD5285" s="51"/>
      <c r="BE5285" s="51"/>
      <c r="BF5285" s="51"/>
      <c r="BG5285" s="51"/>
      <c r="BH5285" s="51"/>
      <c r="BI5285" s="51"/>
      <c r="BJ5285" s="51"/>
      <c r="BK5285" s="51"/>
      <c r="BL5285" s="51"/>
      <c r="BM5285" s="51"/>
      <c r="BN5285" s="51"/>
      <c r="BO5285" s="51"/>
      <c r="BP5285" s="51"/>
      <c r="BQ5285" s="51"/>
      <c r="BR5285" s="51"/>
      <c r="BS5285" s="51"/>
      <c r="BT5285" s="51"/>
      <c r="BU5285" s="51"/>
      <c r="BV5285" s="51"/>
      <c r="BW5285" s="51"/>
      <c r="BX5285" s="51"/>
      <c r="BY5285" s="51"/>
    </row>
    <row r="5286" spans="1:77" x14ac:dyDescent="0.25">
      <c r="A5286" s="49" t="s">
        <v>957</v>
      </c>
      <c r="B5286" s="50">
        <v>42363</v>
      </c>
      <c r="C5286" s="51" t="s">
        <v>956</v>
      </c>
      <c r="D5286" s="51"/>
      <c r="E5286" s="51">
        <v>399.31687499999998</v>
      </c>
      <c r="F5286" s="51">
        <v>0.14923124999999998</v>
      </c>
      <c r="G5286" s="51">
        <v>0.15038124999999999</v>
      </c>
      <c r="H5286" s="51">
        <v>0.17306874999999999</v>
      </c>
      <c r="I5286" s="51">
        <v>0.18140000000000001</v>
      </c>
      <c r="J5286" s="51">
        <v>0.26539374999999998</v>
      </c>
      <c r="K5286" s="51">
        <v>0.289825</v>
      </c>
      <c r="L5286" s="51">
        <v>0.27156249999999998</v>
      </c>
      <c r="M5286" s="51"/>
      <c r="N5286" s="51"/>
      <c r="O5286" s="51"/>
      <c r="P5286" s="51"/>
      <c r="Q5286" s="51"/>
      <c r="R5286" s="51"/>
      <c r="S5286" s="51"/>
      <c r="T5286" s="51"/>
      <c r="U5286" s="51"/>
      <c r="V5286" s="51"/>
      <c r="W5286" s="51"/>
      <c r="X5286" s="51"/>
      <c r="Y5286" s="51"/>
      <c r="Z5286" s="51"/>
      <c r="AA5286" s="51"/>
      <c r="AB5286" s="51"/>
      <c r="AC5286" s="51"/>
      <c r="AD5286" s="51"/>
      <c r="AE5286" s="51"/>
      <c r="AF5286" s="51"/>
      <c r="AG5286" s="51"/>
      <c r="AH5286" s="51"/>
      <c r="AI5286" s="51"/>
      <c r="AJ5286" s="51"/>
      <c r="AK5286" s="51"/>
      <c r="AL5286" s="51"/>
      <c r="AM5286" s="51"/>
      <c r="AN5286" s="51"/>
      <c r="AO5286" s="51"/>
      <c r="AP5286" s="51"/>
      <c r="AQ5286" s="51"/>
      <c r="AR5286" s="51"/>
      <c r="AS5286" s="51"/>
      <c r="AT5286" s="51"/>
      <c r="AU5286" s="51"/>
      <c r="AV5286" s="51"/>
      <c r="AW5286" s="51"/>
      <c r="AX5286" s="51"/>
      <c r="AY5286" s="51"/>
      <c r="AZ5286" s="51"/>
      <c r="BA5286" s="51"/>
      <c r="BB5286" s="51"/>
      <c r="BC5286" s="51"/>
      <c r="BD5286" s="51"/>
      <c r="BE5286" s="51"/>
      <c r="BF5286" s="51"/>
      <c r="BG5286" s="51"/>
      <c r="BH5286" s="51"/>
      <c r="BI5286" s="51"/>
      <c r="BJ5286" s="51"/>
      <c r="BK5286" s="51"/>
      <c r="BL5286" s="51"/>
      <c r="BM5286" s="51"/>
      <c r="BN5286" s="51"/>
      <c r="BO5286" s="51"/>
      <c r="BP5286" s="51"/>
      <c r="BQ5286" s="51"/>
      <c r="BR5286" s="51"/>
      <c r="BS5286" s="51"/>
      <c r="BT5286" s="51"/>
      <c r="BU5286" s="51"/>
      <c r="BV5286" s="51"/>
      <c r="BW5286" s="51"/>
      <c r="BX5286" s="51"/>
      <c r="BY5286" s="51"/>
    </row>
    <row r="5287" spans="1:77" x14ac:dyDescent="0.25">
      <c r="A5287" s="49" t="s">
        <v>957</v>
      </c>
      <c r="B5287" s="50">
        <v>42364</v>
      </c>
      <c r="C5287" s="51" t="s">
        <v>956</v>
      </c>
      <c r="D5287" s="51"/>
      <c r="E5287" s="51">
        <v>397.95984375</v>
      </c>
      <c r="F5287" s="51">
        <v>0.13974062500000001</v>
      </c>
      <c r="G5287" s="51">
        <v>0.151425</v>
      </c>
      <c r="H5287" s="51">
        <v>0.17351249999999999</v>
      </c>
      <c r="I5287" s="51">
        <v>0.18151250000000002</v>
      </c>
      <c r="J5287" s="51">
        <v>0.26490625000000001</v>
      </c>
      <c r="K5287" s="51">
        <v>0.28954374999999999</v>
      </c>
      <c r="L5287" s="51">
        <v>0.27147500000000002</v>
      </c>
      <c r="M5287" s="51"/>
      <c r="N5287" s="51"/>
      <c r="O5287" s="51"/>
      <c r="P5287" s="51"/>
      <c r="Q5287" s="51"/>
      <c r="R5287" s="51"/>
      <c r="S5287" s="51"/>
      <c r="T5287" s="51"/>
      <c r="U5287" s="51"/>
      <c r="V5287" s="51"/>
      <c r="W5287" s="51"/>
      <c r="X5287" s="51"/>
      <c r="Y5287" s="51"/>
      <c r="Z5287" s="51"/>
      <c r="AA5287" s="51"/>
      <c r="AB5287" s="51"/>
      <c r="AC5287" s="51"/>
      <c r="AD5287" s="51"/>
      <c r="AE5287" s="51"/>
      <c r="AF5287" s="51"/>
      <c r="AG5287" s="51"/>
      <c r="AH5287" s="51"/>
      <c r="AI5287" s="51"/>
      <c r="AJ5287" s="51"/>
      <c r="AK5287" s="51"/>
      <c r="AL5287" s="51"/>
      <c r="AM5287" s="51"/>
      <c r="AN5287" s="51"/>
      <c r="AO5287" s="51"/>
      <c r="AP5287" s="51"/>
      <c r="AQ5287" s="51"/>
      <c r="AR5287" s="51"/>
      <c r="AS5287" s="51"/>
      <c r="AT5287" s="51"/>
      <c r="AU5287" s="51"/>
      <c r="AV5287" s="51"/>
      <c r="AW5287" s="51"/>
      <c r="AX5287" s="51"/>
      <c r="AY5287" s="51"/>
      <c r="AZ5287" s="51"/>
      <c r="BA5287" s="51"/>
      <c r="BB5287" s="51"/>
      <c r="BC5287" s="51"/>
      <c r="BD5287" s="51"/>
      <c r="BE5287" s="51"/>
      <c r="BF5287" s="51"/>
      <c r="BG5287" s="51"/>
      <c r="BH5287" s="51"/>
      <c r="BI5287" s="51"/>
      <c r="BJ5287" s="51"/>
      <c r="BK5287" s="51"/>
      <c r="BL5287" s="51"/>
      <c r="BM5287" s="51"/>
      <c r="BN5287" s="51"/>
      <c r="BO5287" s="51"/>
      <c r="BP5287" s="51"/>
      <c r="BQ5287" s="51"/>
      <c r="BR5287" s="51"/>
      <c r="BS5287" s="51"/>
      <c r="BT5287" s="51"/>
      <c r="BU5287" s="51"/>
      <c r="BV5287" s="51"/>
      <c r="BW5287" s="51"/>
      <c r="BX5287" s="51"/>
      <c r="BY5287" s="51"/>
    </row>
    <row r="5288" spans="1:77" x14ac:dyDescent="0.25">
      <c r="A5288" s="49" t="s">
        <v>957</v>
      </c>
      <c r="B5288" s="50">
        <v>42365</v>
      </c>
      <c r="C5288" s="51" t="s">
        <v>956</v>
      </c>
      <c r="D5288" s="51"/>
      <c r="E5288" s="51">
        <v>396.76874999999995</v>
      </c>
      <c r="F5288" s="51">
        <v>0.1323125</v>
      </c>
      <c r="G5288" s="51">
        <v>0.15215000000000001</v>
      </c>
      <c r="H5288" s="51">
        <v>0.17378750000000001</v>
      </c>
      <c r="I5288" s="51">
        <v>0.1814625</v>
      </c>
      <c r="J5288" s="51">
        <v>0.26439999999999997</v>
      </c>
      <c r="K5288" s="51">
        <v>0.28926875000000002</v>
      </c>
      <c r="L5288" s="51">
        <v>0.2714125</v>
      </c>
      <c r="M5288" s="51"/>
      <c r="N5288" s="51"/>
      <c r="O5288" s="51"/>
      <c r="P5288" s="51"/>
      <c r="Q5288" s="51"/>
      <c r="R5288" s="51"/>
      <c r="S5288" s="51"/>
      <c r="T5288" s="51"/>
      <c r="U5288" s="51"/>
      <c r="V5288" s="51"/>
      <c r="W5288" s="51"/>
      <c r="X5288" s="51"/>
      <c r="Y5288" s="51"/>
      <c r="Z5288" s="51"/>
      <c r="AA5288" s="51"/>
      <c r="AB5288" s="51"/>
      <c r="AC5288" s="51"/>
      <c r="AD5288" s="51"/>
      <c r="AE5288" s="51"/>
      <c r="AF5288" s="51"/>
      <c r="AG5288" s="51"/>
      <c r="AH5288" s="51"/>
      <c r="AI5288" s="51"/>
      <c r="AJ5288" s="51"/>
      <c r="AK5288" s="51"/>
      <c r="AL5288" s="51"/>
      <c r="AM5288" s="51"/>
      <c r="AN5288" s="51"/>
      <c r="AO5288" s="51"/>
      <c r="AP5288" s="51"/>
      <c r="AQ5288" s="51"/>
      <c r="AR5288" s="51"/>
      <c r="AS5288" s="51"/>
      <c r="AT5288" s="51"/>
      <c r="AU5288" s="51"/>
      <c r="AV5288" s="51"/>
      <c r="AW5288" s="51"/>
      <c r="AX5288" s="51"/>
      <c r="AY5288" s="51"/>
      <c r="AZ5288" s="51"/>
      <c r="BA5288" s="51"/>
      <c r="BB5288" s="51"/>
      <c r="BC5288" s="51"/>
      <c r="BD5288" s="51"/>
      <c r="BE5288" s="51"/>
      <c r="BF5288" s="51"/>
      <c r="BG5288" s="51"/>
      <c r="BH5288" s="51"/>
      <c r="BI5288" s="51"/>
      <c r="BJ5288" s="51"/>
      <c r="BK5288" s="51"/>
      <c r="BL5288" s="51"/>
      <c r="BM5288" s="51"/>
      <c r="BN5288" s="51"/>
      <c r="BO5288" s="51"/>
      <c r="BP5288" s="51"/>
      <c r="BQ5288" s="51"/>
      <c r="BR5288" s="51"/>
      <c r="BS5288" s="51"/>
      <c r="BT5288" s="51"/>
      <c r="BU5288" s="51"/>
      <c r="BV5288" s="51"/>
      <c r="BW5288" s="51"/>
      <c r="BX5288" s="51"/>
      <c r="BY5288" s="51"/>
    </row>
    <row r="5289" spans="1:77" x14ac:dyDescent="0.25">
      <c r="A5289" s="49" t="s">
        <v>957</v>
      </c>
      <c r="B5289" s="50">
        <v>42366</v>
      </c>
      <c r="C5289" s="51" t="s">
        <v>956</v>
      </c>
      <c r="D5289" s="51"/>
      <c r="E5289" s="51">
        <v>395.78343749999999</v>
      </c>
      <c r="F5289" s="51">
        <v>0.12642500000000001</v>
      </c>
      <c r="G5289" s="51">
        <v>0.15309375</v>
      </c>
      <c r="H5289" s="51">
        <v>0.17414375000000001</v>
      </c>
      <c r="I5289" s="51">
        <v>0.18136249999999998</v>
      </c>
      <c r="J5289" s="51">
        <v>0.26373124999999997</v>
      </c>
      <c r="K5289" s="51">
        <v>0.28898750000000001</v>
      </c>
      <c r="L5289" s="51">
        <v>0.27129375</v>
      </c>
      <c r="M5289" s="51"/>
      <c r="N5289" s="51"/>
      <c r="O5289" s="51"/>
      <c r="P5289" s="51"/>
      <c r="Q5289" s="51"/>
      <c r="R5289" s="51"/>
      <c r="S5289" s="51"/>
      <c r="T5289" s="51"/>
      <c r="U5289" s="51"/>
      <c r="V5289" s="51"/>
      <c r="W5289" s="51"/>
      <c r="X5289" s="51"/>
      <c r="Y5289" s="51"/>
      <c r="Z5289" s="51"/>
      <c r="AA5289" s="51"/>
      <c r="AB5289" s="51"/>
      <c r="AC5289" s="51"/>
      <c r="AD5289" s="51"/>
      <c r="AE5289" s="51"/>
      <c r="AF5289" s="51"/>
      <c r="AG5289" s="51"/>
      <c r="AH5289" s="51"/>
      <c r="AI5289" s="51"/>
      <c r="AJ5289" s="51"/>
      <c r="AK5289" s="51"/>
      <c r="AL5289" s="51"/>
      <c r="AM5289" s="51"/>
      <c r="AN5289" s="51"/>
      <c r="AO5289" s="51"/>
      <c r="AP5289" s="51"/>
      <c r="AQ5289" s="51"/>
      <c r="AR5289" s="51"/>
      <c r="AS5289" s="51"/>
      <c r="AT5289" s="51"/>
      <c r="AU5289" s="51"/>
      <c r="AV5289" s="51"/>
      <c r="AW5289" s="51"/>
      <c r="AX5289" s="51"/>
      <c r="AY5289" s="51"/>
      <c r="AZ5289" s="51"/>
      <c r="BA5289" s="51"/>
      <c r="BB5289" s="51"/>
      <c r="BC5289" s="51"/>
      <c r="BD5289" s="51"/>
      <c r="BE5289" s="51"/>
      <c r="BF5289" s="51"/>
      <c r="BG5289" s="51"/>
      <c r="BH5289" s="51"/>
      <c r="BI5289" s="51"/>
      <c r="BJ5289" s="51"/>
      <c r="BK5289" s="51"/>
      <c r="BL5289" s="51"/>
      <c r="BM5289" s="51"/>
      <c r="BN5289" s="51"/>
      <c r="BO5289" s="51"/>
      <c r="BP5289" s="51"/>
      <c r="BQ5289" s="51"/>
      <c r="BR5289" s="51"/>
      <c r="BS5289" s="51"/>
      <c r="BT5289" s="51"/>
      <c r="BU5289" s="51"/>
      <c r="BV5289" s="51"/>
      <c r="BW5289" s="51"/>
      <c r="BX5289" s="51"/>
      <c r="BY5289" s="51"/>
    </row>
    <row r="5290" spans="1:77" x14ac:dyDescent="0.25">
      <c r="A5290" s="49" t="s">
        <v>957</v>
      </c>
      <c r="B5290" s="50">
        <v>42367</v>
      </c>
      <c r="C5290" s="51" t="s">
        <v>956</v>
      </c>
      <c r="D5290" s="51"/>
      <c r="E5290" s="51">
        <v>394.78640624999997</v>
      </c>
      <c r="F5290" s="51">
        <v>0.120796875</v>
      </c>
      <c r="G5290" s="51">
        <v>0.15359999999999999</v>
      </c>
      <c r="H5290" s="51">
        <v>0.17456874999999999</v>
      </c>
      <c r="I5290" s="51">
        <v>0.18112500000000001</v>
      </c>
      <c r="J5290" s="51">
        <v>0.26316875000000001</v>
      </c>
      <c r="K5290" s="51">
        <v>0.28866250000000004</v>
      </c>
      <c r="L5290" s="51">
        <v>0.27123124999999998</v>
      </c>
      <c r="M5290" s="51"/>
      <c r="N5290" s="51"/>
      <c r="O5290" s="51"/>
      <c r="P5290" s="51"/>
      <c r="Q5290" s="51"/>
      <c r="R5290" s="51"/>
      <c r="S5290" s="51"/>
      <c r="T5290" s="51"/>
      <c r="U5290" s="51"/>
      <c r="V5290" s="51"/>
      <c r="W5290" s="51"/>
      <c r="X5290" s="51"/>
      <c r="Y5290" s="51"/>
      <c r="Z5290" s="51"/>
      <c r="AA5290" s="51"/>
      <c r="AB5290" s="51"/>
      <c r="AC5290" s="51"/>
      <c r="AD5290" s="51"/>
      <c r="AE5290" s="51"/>
      <c r="AF5290" s="51"/>
      <c r="AG5290" s="51"/>
      <c r="AH5290" s="51"/>
      <c r="AI5290" s="51"/>
      <c r="AJ5290" s="51"/>
      <c r="AK5290" s="51"/>
      <c r="AL5290" s="51"/>
      <c r="AM5290" s="51"/>
      <c r="AN5290" s="51"/>
      <c r="AO5290" s="51"/>
      <c r="AP5290" s="51"/>
      <c r="AQ5290" s="51"/>
      <c r="AR5290" s="51"/>
      <c r="AS5290" s="51"/>
      <c r="AT5290" s="51"/>
      <c r="AU5290" s="51"/>
      <c r="AV5290" s="51"/>
      <c r="AW5290" s="51"/>
      <c r="AX5290" s="51"/>
      <c r="AY5290" s="51"/>
      <c r="AZ5290" s="51"/>
      <c r="BA5290" s="51"/>
      <c r="BB5290" s="51"/>
      <c r="BC5290" s="51"/>
      <c r="BD5290" s="51"/>
      <c r="BE5290" s="51"/>
      <c r="BF5290" s="51"/>
      <c r="BG5290" s="51"/>
      <c r="BH5290" s="51"/>
      <c r="BI5290" s="51"/>
      <c r="BJ5290" s="51"/>
      <c r="BK5290" s="51"/>
      <c r="BL5290" s="51"/>
      <c r="BM5290" s="51"/>
      <c r="BN5290" s="51"/>
      <c r="BO5290" s="51"/>
      <c r="BP5290" s="51"/>
      <c r="BQ5290" s="51"/>
      <c r="BR5290" s="51"/>
      <c r="BS5290" s="51"/>
      <c r="BT5290" s="51"/>
      <c r="BU5290" s="51"/>
      <c r="BV5290" s="51"/>
      <c r="BW5290" s="51"/>
      <c r="BX5290" s="51"/>
      <c r="BY5290" s="51"/>
    </row>
    <row r="5291" spans="1:77" x14ac:dyDescent="0.25">
      <c r="A5291" s="49" t="s">
        <v>957</v>
      </c>
      <c r="B5291" s="50">
        <v>42368</v>
      </c>
      <c r="C5291" s="51" t="s">
        <v>956</v>
      </c>
      <c r="D5291" s="51"/>
      <c r="E5291" s="51">
        <v>393.69984375000001</v>
      </c>
      <c r="F5291" s="51">
        <v>0.11592187500000001</v>
      </c>
      <c r="G5291" s="51">
        <v>0.15239374999999999</v>
      </c>
      <c r="H5291" s="51">
        <v>0.17426875</v>
      </c>
      <c r="I5291" s="51">
        <v>0.18140000000000001</v>
      </c>
      <c r="J5291" s="51">
        <v>0.26287499999999997</v>
      </c>
      <c r="K5291" s="51">
        <v>0.28846875</v>
      </c>
      <c r="L5291" s="51">
        <v>0.27116250000000003</v>
      </c>
      <c r="M5291" s="51"/>
      <c r="N5291" s="51"/>
      <c r="O5291" s="51"/>
      <c r="P5291" s="51"/>
      <c r="Q5291" s="51"/>
      <c r="R5291" s="51"/>
      <c r="S5291" s="51"/>
      <c r="T5291" s="51"/>
      <c r="U5291" s="51"/>
      <c r="V5291" s="51"/>
      <c r="W5291" s="51"/>
      <c r="X5291" s="51"/>
      <c r="Y5291" s="51"/>
      <c r="Z5291" s="51"/>
      <c r="AA5291" s="51"/>
      <c r="AB5291" s="51">
        <v>8.4</v>
      </c>
      <c r="AC5291" s="51">
        <v>0.38675153890161373</v>
      </c>
      <c r="AD5291" s="51">
        <v>9.1176226636224461E-2</v>
      </c>
      <c r="AE5291" s="51"/>
      <c r="AF5291" s="51"/>
      <c r="AG5291" s="51"/>
      <c r="AH5291" s="51">
        <v>6</v>
      </c>
      <c r="AI5291" s="51">
        <v>8.4</v>
      </c>
      <c r="AJ5291" s="51"/>
      <c r="AK5291" s="51"/>
      <c r="AL5291" s="51"/>
      <c r="AM5291" s="51"/>
      <c r="AN5291" s="51"/>
      <c r="AO5291" s="51"/>
      <c r="AP5291" s="51"/>
      <c r="AQ5291" s="51"/>
      <c r="AR5291" s="51"/>
      <c r="AS5291" s="51"/>
      <c r="AT5291" s="51"/>
      <c r="AU5291" s="51"/>
      <c r="AV5291" s="51"/>
      <c r="AW5291" s="51"/>
      <c r="AX5291" s="51"/>
      <c r="AY5291" s="51"/>
      <c r="AZ5291" s="51"/>
      <c r="BA5291" s="51"/>
      <c r="BB5291" s="51"/>
      <c r="BC5291" s="51"/>
      <c r="BD5291" s="51"/>
      <c r="BE5291" s="51"/>
      <c r="BF5291" s="51"/>
      <c r="BG5291" s="51"/>
      <c r="BH5291" s="51"/>
      <c r="BI5291" s="51"/>
      <c r="BJ5291" s="51"/>
      <c r="BK5291" s="51"/>
      <c r="BL5291" s="51"/>
      <c r="BM5291" s="51"/>
      <c r="BN5291" s="51"/>
      <c r="BO5291" s="51"/>
      <c r="BP5291" s="51"/>
      <c r="BQ5291" s="51"/>
      <c r="BR5291" s="51"/>
      <c r="BS5291" s="51"/>
      <c r="BT5291" s="51"/>
      <c r="BU5291" s="51"/>
      <c r="BV5291" s="51"/>
      <c r="BW5291" s="51"/>
      <c r="BX5291" s="51"/>
      <c r="BY5291" s="51"/>
    </row>
    <row r="5292" spans="1:77" x14ac:dyDescent="0.25">
      <c r="A5292" s="49" t="s">
        <v>957</v>
      </c>
      <c r="B5292" s="50">
        <v>42369</v>
      </c>
      <c r="C5292" s="51" t="s">
        <v>956</v>
      </c>
      <c r="D5292" s="51"/>
      <c r="E5292" s="51">
        <v>392.88703125000001</v>
      </c>
      <c r="F5292" s="51">
        <v>0.11327187500000001</v>
      </c>
      <c r="G5292" s="51">
        <v>0.15307500000000002</v>
      </c>
      <c r="H5292" s="51">
        <v>0.17407500000000001</v>
      </c>
      <c r="I5292" s="51">
        <v>0.18080000000000002</v>
      </c>
      <c r="J5292" s="51">
        <v>0.26231875000000004</v>
      </c>
      <c r="K5292" s="51">
        <v>0.28825000000000001</v>
      </c>
      <c r="L5292" s="51">
        <v>0.27100625</v>
      </c>
      <c r="M5292" s="51"/>
      <c r="N5292" s="51"/>
      <c r="O5292" s="51"/>
      <c r="P5292" s="51"/>
      <c r="Q5292" s="51"/>
      <c r="R5292" s="51"/>
      <c r="S5292" s="51"/>
      <c r="T5292" s="51"/>
      <c r="U5292" s="51"/>
      <c r="V5292" s="51"/>
      <c r="W5292" s="51"/>
      <c r="X5292" s="51"/>
      <c r="Y5292" s="51"/>
      <c r="Z5292" s="51"/>
      <c r="AA5292" s="51"/>
      <c r="AB5292" s="51"/>
      <c r="AC5292" s="51"/>
      <c r="AD5292" s="51"/>
      <c r="AE5292" s="51"/>
      <c r="AF5292" s="51"/>
      <c r="AG5292" s="51"/>
      <c r="AH5292" s="51"/>
      <c r="AI5292" s="51"/>
      <c r="AJ5292" s="51"/>
      <c r="AK5292" s="51"/>
      <c r="AL5292" s="51"/>
      <c r="AM5292" s="51"/>
      <c r="AN5292" s="51"/>
      <c r="AO5292" s="51"/>
      <c r="AP5292" s="51"/>
      <c r="AQ5292" s="51"/>
      <c r="AR5292" s="51"/>
      <c r="AS5292" s="51"/>
      <c r="AT5292" s="51"/>
      <c r="AU5292" s="51"/>
      <c r="AV5292" s="51"/>
      <c r="AW5292" s="51"/>
      <c r="AX5292" s="51"/>
      <c r="AY5292" s="51"/>
      <c r="AZ5292" s="51"/>
      <c r="BA5292" s="51"/>
      <c r="BB5292" s="51"/>
      <c r="BC5292" s="51"/>
      <c r="BD5292" s="51"/>
      <c r="BE5292" s="51"/>
      <c r="BF5292" s="51"/>
      <c r="BG5292" s="51"/>
      <c r="BH5292" s="51"/>
      <c r="BI5292" s="51"/>
      <c r="BJ5292" s="51"/>
      <c r="BK5292" s="51"/>
      <c r="BL5292" s="51"/>
      <c r="BM5292" s="51"/>
      <c r="BN5292" s="51"/>
      <c r="BO5292" s="51"/>
      <c r="BP5292" s="51"/>
      <c r="BQ5292" s="51"/>
      <c r="BR5292" s="51"/>
      <c r="BS5292" s="51"/>
      <c r="BT5292" s="51"/>
      <c r="BU5292" s="51"/>
      <c r="BV5292" s="51"/>
      <c r="BW5292" s="51"/>
      <c r="BX5292" s="51"/>
      <c r="BY5292" s="51"/>
    </row>
    <row r="5293" spans="1:77" x14ac:dyDescent="0.25">
      <c r="A5293" s="49" t="s">
        <v>957</v>
      </c>
      <c r="B5293" s="50">
        <v>42370</v>
      </c>
      <c r="C5293" s="51" t="s">
        <v>956</v>
      </c>
      <c r="D5293" s="51"/>
      <c r="E5293" s="51">
        <v>391.99265624999998</v>
      </c>
      <c r="F5293" s="51">
        <v>0.109921875</v>
      </c>
      <c r="G5293" s="51">
        <v>0.1535125</v>
      </c>
      <c r="H5293" s="51">
        <v>0.17452499999999999</v>
      </c>
      <c r="I5293" s="51">
        <v>0.18002499999999999</v>
      </c>
      <c r="J5293" s="51">
        <v>0.26152499999999995</v>
      </c>
      <c r="K5293" s="51">
        <v>0.28789999999999999</v>
      </c>
      <c r="L5293" s="51">
        <v>0.27095000000000002</v>
      </c>
      <c r="M5293" s="51"/>
      <c r="N5293" s="51"/>
      <c r="O5293" s="51"/>
      <c r="P5293" s="51"/>
      <c r="Q5293" s="51"/>
      <c r="R5293" s="51"/>
      <c r="S5293" s="51"/>
      <c r="T5293" s="51"/>
      <c r="U5293" s="51"/>
      <c r="V5293" s="51"/>
      <c r="W5293" s="51"/>
      <c r="X5293" s="51"/>
      <c r="Y5293" s="51"/>
      <c r="Z5293" s="51"/>
      <c r="AA5293" s="51"/>
      <c r="AB5293" s="51"/>
      <c r="AC5293" s="51"/>
      <c r="AD5293" s="51"/>
      <c r="AE5293" s="51"/>
      <c r="AF5293" s="51"/>
      <c r="AG5293" s="51"/>
      <c r="AH5293" s="51"/>
      <c r="AI5293" s="51"/>
      <c r="AJ5293" s="51"/>
      <c r="AK5293" s="51"/>
      <c r="AL5293" s="51"/>
      <c r="AM5293" s="51"/>
      <c r="AN5293" s="51"/>
      <c r="AO5293" s="51"/>
      <c r="AP5293" s="51"/>
      <c r="AQ5293" s="51"/>
      <c r="AR5293" s="51"/>
      <c r="AS5293" s="51"/>
      <c r="AT5293" s="51"/>
      <c r="AU5293" s="51"/>
      <c r="AV5293" s="51"/>
      <c r="AW5293" s="51"/>
      <c r="AX5293" s="51"/>
      <c r="AY5293" s="51"/>
      <c r="AZ5293" s="51"/>
      <c r="BA5293" s="51"/>
      <c r="BB5293" s="51"/>
      <c r="BC5293" s="51"/>
      <c r="BD5293" s="51"/>
      <c r="BE5293" s="51"/>
      <c r="BF5293" s="51"/>
      <c r="BG5293" s="51"/>
      <c r="BH5293" s="51"/>
      <c r="BI5293" s="51"/>
      <c r="BJ5293" s="51"/>
      <c r="BK5293" s="51"/>
      <c r="BL5293" s="51"/>
      <c r="BM5293" s="51"/>
      <c r="BN5293" s="51"/>
      <c r="BO5293" s="51"/>
      <c r="BP5293" s="51"/>
      <c r="BQ5293" s="51"/>
      <c r="BR5293" s="51"/>
      <c r="BS5293" s="51"/>
      <c r="BT5293" s="51"/>
      <c r="BU5293" s="51"/>
      <c r="BV5293" s="51"/>
      <c r="BW5293" s="51"/>
      <c r="BX5293" s="51"/>
      <c r="BY5293" s="51"/>
    </row>
    <row r="5294" spans="1:77" x14ac:dyDescent="0.25">
      <c r="A5294" s="49" t="s">
        <v>957</v>
      </c>
      <c r="B5294" s="50">
        <v>42371</v>
      </c>
      <c r="C5294" s="51" t="s">
        <v>956</v>
      </c>
      <c r="D5294" s="51"/>
      <c r="E5294" s="51">
        <v>391.56656249999992</v>
      </c>
      <c r="F5294" s="51">
        <v>0.106225</v>
      </c>
      <c r="G5294" s="51">
        <v>0.15261875</v>
      </c>
      <c r="H5294" s="51">
        <v>0.17507500000000001</v>
      </c>
      <c r="I5294" s="51">
        <v>0.18078125</v>
      </c>
      <c r="J5294" s="51">
        <v>0.26135625000000001</v>
      </c>
      <c r="K5294" s="51">
        <v>0.28764999999999996</v>
      </c>
      <c r="L5294" s="51">
        <v>0.2709375</v>
      </c>
      <c r="M5294" s="51"/>
      <c r="N5294" s="51"/>
      <c r="O5294" s="51"/>
      <c r="P5294" s="51"/>
      <c r="Q5294" s="51"/>
      <c r="R5294" s="51"/>
      <c r="S5294" s="51"/>
      <c r="T5294" s="51"/>
      <c r="U5294" s="51"/>
      <c r="V5294" s="51"/>
      <c r="W5294" s="51"/>
      <c r="X5294" s="51"/>
      <c r="Y5294" s="51"/>
      <c r="Z5294" s="51"/>
      <c r="AA5294" s="51"/>
      <c r="AB5294" s="51"/>
      <c r="AC5294" s="51"/>
      <c r="AD5294" s="51"/>
      <c r="AE5294" s="51"/>
      <c r="AF5294" s="51"/>
      <c r="AG5294" s="51"/>
      <c r="AH5294" s="51"/>
      <c r="AI5294" s="51"/>
      <c r="AJ5294" s="51"/>
      <c r="AK5294" s="51"/>
      <c r="AL5294" s="51"/>
      <c r="AM5294" s="51"/>
      <c r="AN5294" s="51"/>
      <c r="AO5294" s="51"/>
      <c r="AP5294" s="51"/>
      <c r="AQ5294" s="51"/>
      <c r="AR5294" s="51"/>
      <c r="AS5294" s="51"/>
      <c r="AT5294" s="51"/>
      <c r="AU5294" s="51"/>
      <c r="AV5294" s="51"/>
      <c r="AW5294" s="51"/>
      <c r="AX5294" s="51"/>
      <c r="AY5294" s="51"/>
      <c r="AZ5294" s="51"/>
      <c r="BA5294" s="51"/>
      <c r="BB5294" s="51"/>
      <c r="BC5294" s="51"/>
      <c r="BD5294" s="51"/>
      <c r="BE5294" s="51"/>
      <c r="BF5294" s="51"/>
      <c r="BG5294" s="51"/>
      <c r="BH5294" s="51"/>
      <c r="BI5294" s="51"/>
      <c r="BJ5294" s="51"/>
      <c r="BK5294" s="51"/>
      <c r="BL5294" s="51"/>
      <c r="BM5294" s="51"/>
      <c r="BN5294" s="51"/>
      <c r="BO5294" s="51"/>
      <c r="BP5294" s="51"/>
      <c r="BQ5294" s="51"/>
      <c r="BR5294" s="51"/>
      <c r="BS5294" s="51"/>
      <c r="BT5294" s="51"/>
      <c r="BU5294" s="51"/>
      <c r="BV5294" s="51"/>
      <c r="BW5294" s="51"/>
      <c r="BX5294" s="51"/>
      <c r="BY5294" s="51"/>
    </row>
    <row r="5295" spans="1:77" x14ac:dyDescent="0.25">
      <c r="A5295" s="49" t="s">
        <v>957</v>
      </c>
      <c r="B5295" s="50">
        <v>42372</v>
      </c>
      <c r="C5295" s="51" t="s">
        <v>956</v>
      </c>
      <c r="D5295" s="51"/>
      <c r="E5295" s="51">
        <v>390.93375000000003</v>
      </c>
      <c r="F5295" s="51">
        <v>0.10348749999999998</v>
      </c>
      <c r="G5295" s="51">
        <v>0.15138750000000001</v>
      </c>
      <c r="H5295" s="51">
        <v>0.17447500000000002</v>
      </c>
      <c r="I5295" s="51">
        <v>0.18130000000000002</v>
      </c>
      <c r="J5295" s="51">
        <v>0.26141875000000003</v>
      </c>
      <c r="K5295" s="51">
        <v>0.28757500000000003</v>
      </c>
      <c r="L5295" s="51">
        <v>0.27090625000000002</v>
      </c>
      <c r="M5295" s="51"/>
      <c r="N5295" s="51"/>
      <c r="O5295" s="51"/>
      <c r="P5295" s="51"/>
      <c r="Q5295" s="51"/>
      <c r="R5295" s="51"/>
      <c r="S5295" s="51"/>
      <c r="T5295" s="51"/>
      <c r="U5295" s="51"/>
      <c r="V5295" s="51"/>
      <c r="W5295" s="51"/>
      <c r="X5295" s="51"/>
      <c r="Y5295" s="51"/>
      <c r="Z5295" s="51"/>
      <c r="AA5295" s="51"/>
      <c r="AB5295" s="51"/>
      <c r="AC5295" s="51"/>
      <c r="AD5295" s="51"/>
      <c r="AE5295" s="51"/>
      <c r="AF5295" s="51"/>
      <c r="AG5295" s="51"/>
      <c r="AH5295" s="51"/>
      <c r="AI5295" s="51"/>
      <c r="AJ5295" s="51"/>
      <c r="AK5295" s="51"/>
      <c r="AL5295" s="51"/>
      <c r="AM5295" s="51"/>
      <c r="AN5295" s="51"/>
      <c r="AO5295" s="51"/>
      <c r="AP5295" s="51"/>
      <c r="AQ5295" s="51"/>
      <c r="AR5295" s="51"/>
      <c r="AS5295" s="51"/>
      <c r="AT5295" s="51"/>
      <c r="AU5295" s="51"/>
      <c r="AV5295" s="51"/>
      <c r="AW5295" s="51"/>
      <c r="AX5295" s="51"/>
      <c r="AY5295" s="51"/>
      <c r="AZ5295" s="51"/>
      <c r="BA5295" s="51"/>
      <c r="BB5295" s="51"/>
      <c r="BC5295" s="51"/>
      <c r="BD5295" s="51"/>
      <c r="BE5295" s="51"/>
      <c r="BF5295" s="51"/>
      <c r="BG5295" s="51"/>
      <c r="BH5295" s="51"/>
      <c r="BI5295" s="51"/>
      <c r="BJ5295" s="51"/>
      <c r="BK5295" s="51"/>
      <c r="BL5295" s="51"/>
      <c r="BM5295" s="51"/>
      <c r="BN5295" s="51"/>
      <c r="BO5295" s="51"/>
      <c r="BP5295" s="51"/>
      <c r="BQ5295" s="51"/>
      <c r="BR5295" s="51"/>
      <c r="BS5295" s="51"/>
      <c r="BT5295" s="51"/>
      <c r="BU5295" s="51"/>
      <c r="BV5295" s="51"/>
      <c r="BW5295" s="51"/>
      <c r="BX5295" s="51"/>
      <c r="BY5295" s="51"/>
    </row>
    <row r="5296" spans="1:77" x14ac:dyDescent="0.25">
      <c r="A5296" s="49" t="s">
        <v>957</v>
      </c>
      <c r="B5296" s="50">
        <v>42373</v>
      </c>
      <c r="C5296" s="51" t="s">
        <v>956</v>
      </c>
      <c r="D5296" s="51"/>
      <c r="E5296" s="51">
        <v>389.926875</v>
      </c>
      <c r="F5296" s="51">
        <v>0.10224999999999999</v>
      </c>
      <c r="G5296" s="51">
        <v>0.151</v>
      </c>
      <c r="H5296" s="51">
        <v>0.17344999999999999</v>
      </c>
      <c r="I5296" s="51">
        <v>0.18059999999999998</v>
      </c>
      <c r="J5296" s="51">
        <v>0.26088749999999999</v>
      </c>
      <c r="K5296" s="51">
        <v>0.28738750000000002</v>
      </c>
      <c r="L5296" s="51">
        <v>0.27080624999999997</v>
      </c>
      <c r="M5296" s="51"/>
      <c r="N5296" s="51"/>
      <c r="O5296" s="51"/>
      <c r="P5296" s="51"/>
      <c r="Q5296" s="51"/>
      <c r="R5296" s="51"/>
      <c r="S5296" s="51"/>
      <c r="T5296" s="51"/>
      <c r="U5296" s="51"/>
      <c r="V5296" s="51"/>
      <c r="W5296" s="51"/>
      <c r="X5296" s="51"/>
      <c r="Y5296" s="51"/>
      <c r="Z5296" s="51"/>
      <c r="AA5296" s="51"/>
      <c r="AB5296" s="51"/>
      <c r="AC5296" s="51"/>
      <c r="AD5296" s="51"/>
      <c r="AE5296" s="51"/>
      <c r="AF5296" s="51"/>
      <c r="AG5296" s="51"/>
      <c r="AH5296" s="51"/>
      <c r="AI5296" s="51"/>
      <c r="AJ5296" s="51"/>
      <c r="AK5296" s="51"/>
      <c r="AL5296" s="51"/>
      <c r="AM5296" s="51"/>
      <c r="AN5296" s="51"/>
      <c r="AO5296" s="51"/>
      <c r="AP5296" s="51"/>
      <c r="AQ5296" s="51"/>
      <c r="AR5296" s="51"/>
      <c r="AS5296" s="51"/>
      <c r="AT5296" s="51"/>
      <c r="AU5296" s="51"/>
      <c r="AV5296" s="51"/>
      <c r="AW5296" s="51"/>
      <c r="AX5296" s="51"/>
      <c r="AY5296" s="51"/>
      <c r="AZ5296" s="51"/>
      <c r="BA5296" s="51"/>
      <c r="BB5296" s="51"/>
      <c r="BC5296" s="51"/>
      <c r="BD5296" s="51"/>
      <c r="BE5296" s="51"/>
      <c r="BF5296" s="51"/>
      <c r="BG5296" s="51"/>
      <c r="BH5296" s="51"/>
      <c r="BI5296" s="51"/>
      <c r="BJ5296" s="51"/>
      <c r="BK5296" s="51"/>
      <c r="BL5296" s="51"/>
      <c r="BM5296" s="51"/>
      <c r="BN5296" s="51"/>
      <c r="BO5296" s="51"/>
      <c r="BP5296" s="51"/>
      <c r="BQ5296" s="51"/>
      <c r="BR5296" s="51"/>
      <c r="BS5296" s="51"/>
      <c r="BT5296" s="51"/>
      <c r="BU5296" s="51"/>
      <c r="BV5296" s="51"/>
      <c r="BW5296" s="51"/>
      <c r="BX5296" s="51"/>
      <c r="BY5296" s="51"/>
    </row>
    <row r="5297" spans="1:77" x14ac:dyDescent="0.25">
      <c r="A5297" s="49" t="s">
        <v>957</v>
      </c>
      <c r="B5297" s="50">
        <v>42374</v>
      </c>
      <c r="C5297" s="51" t="s">
        <v>956</v>
      </c>
      <c r="D5297" s="51"/>
      <c r="E5297" s="51">
        <v>389.21062499999999</v>
      </c>
      <c r="F5297" s="51">
        <v>0.10113749999999999</v>
      </c>
      <c r="G5297" s="51">
        <v>0.151425</v>
      </c>
      <c r="H5297" s="51">
        <v>0.17335625000000002</v>
      </c>
      <c r="I5297" s="51">
        <v>0.17978749999999999</v>
      </c>
      <c r="J5297" s="51">
        <v>0.26016875</v>
      </c>
      <c r="K5297" s="51">
        <v>0.28701874999999999</v>
      </c>
      <c r="L5297" s="51">
        <v>0.27075624999999998</v>
      </c>
      <c r="M5297" s="51"/>
      <c r="N5297" s="51"/>
      <c r="O5297" s="51"/>
      <c r="P5297" s="51"/>
      <c r="Q5297" s="51"/>
      <c r="R5297" s="51"/>
      <c r="S5297" s="51"/>
      <c r="T5297" s="51"/>
      <c r="U5297" s="51"/>
      <c r="V5297" s="51"/>
      <c r="W5297" s="51"/>
      <c r="X5297" s="51"/>
      <c r="Y5297" s="51"/>
      <c r="Z5297" s="51"/>
      <c r="AA5297" s="51"/>
      <c r="AB5297" s="51"/>
      <c r="AC5297" s="51"/>
      <c r="AD5297" s="51">
        <v>4.1049800252940097E-2</v>
      </c>
      <c r="AE5297" s="51"/>
      <c r="AF5297" s="51"/>
      <c r="AG5297" s="51"/>
      <c r="AH5297" s="51"/>
      <c r="AI5297" s="51"/>
      <c r="AJ5297" s="51"/>
      <c r="AK5297" s="51"/>
      <c r="AL5297" s="51"/>
      <c r="AM5297" s="51"/>
      <c r="AN5297" s="51"/>
      <c r="AO5297" s="51"/>
      <c r="AP5297" s="51"/>
      <c r="AQ5297" s="51"/>
      <c r="AR5297" s="51"/>
      <c r="AS5297" s="51"/>
      <c r="AT5297" s="51"/>
      <c r="AU5297" s="51"/>
      <c r="AV5297" s="51"/>
      <c r="AW5297" s="51"/>
      <c r="AX5297" s="51"/>
      <c r="AY5297" s="51"/>
      <c r="AZ5297" s="51"/>
      <c r="BA5297" s="51"/>
      <c r="BB5297" s="51"/>
      <c r="BC5297" s="51"/>
      <c r="BD5297" s="51"/>
      <c r="BE5297" s="51"/>
      <c r="BF5297" s="51"/>
      <c r="BG5297" s="51"/>
      <c r="BH5297" s="51"/>
      <c r="BI5297" s="51"/>
      <c r="BJ5297" s="51"/>
      <c r="BK5297" s="51"/>
      <c r="BL5297" s="51"/>
      <c r="BM5297" s="51"/>
      <c r="BN5297" s="51"/>
      <c r="BO5297" s="51"/>
      <c r="BP5297" s="51"/>
      <c r="BQ5297" s="51"/>
      <c r="BR5297" s="51"/>
      <c r="BS5297" s="51"/>
      <c r="BT5297" s="51"/>
      <c r="BU5297" s="51"/>
      <c r="BV5297" s="51"/>
      <c r="BW5297" s="51"/>
      <c r="BX5297" s="51"/>
      <c r="BY5297" s="51"/>
    </row>
    <row r="5298" spans="1:77" x14ac:dyDescent="0.25">
      <c r="A5298" s="49" t="s">
        <v>957</v>
      </c>
      <c r="B5298" s="50">
        <v>42375</v>
      </c>
      <c r="C5298" s="51" t="s">
        <v>956</v>
      </c>
      <c r="D5298" s="51"/>
      <c r="E5298" s="51">
        <v>388.52015625000001</v>
      </c>
      <c r="F5298" s="51">
        <v>9.8840624999999988E-2</v>
      </c>
      <c r="G5298" s="51">
        <v>0.15150625000000001</v>
      </c>
      <c r="H5298" s="51">
        <v>0.17371249999999999</v>
      </c>
      <c r="I5298" s="51">
        <v>0.17929999999999999</v>
      </c>
      <c r="J5298" s="51">
        <v>0.25964375000000001</v>
      </c>
      <c r="K5298" s="51">
        <v>0.28663125</v>
      </c>
      <c r="L5298" s="51">
        <v>0.27060625000000005</v>
      </c>
      <c r="M5298" s="51"/>
      <c r="N5298" s="51"/>
      <c r="O5298" s="51"/>
      <c r="P5298" s="51"/>
      <c r="Q5298" s="51">
        <v>5.6748292500000002</v>
      </c>
      <c r="R5298" s="51">
        <v>456.72500000000002</v>
      </c>
      <c r="S5298" s="51">
        <v>316.82349999999997</v>
      </c>
      <c r="T5298" s="51"/>
      <c r="U5298" s="51">
        <v>4.6573042500000001</v>
      </c>
      <c r="V5298" s="51">
        <v>1.671993174617728E-2</v>
      </c>
      <c r="W5298" s="51"/>
      <c r="X5298" s="51">
        <v>4.1031966500000001</v>
      </c>
      <c r="Y5298" s="51"/>
      <c r="Z5298" s="51"/>
      <c r="AA5298" s="51">
        <v>245.40749999999997</v>
      </c>
      <c r="AB5298" s="51">
        <v>8.4</v>
      </c>
      <c r="AC5298" s="51">
        <v>0.32888610909211491</v>
      </c>
      <c r="AD5298" s="51"/>
      <c r="AE5298" s="51">
        <v>6.1642610999838275E-3</v>
      </c>
      <c r="AF5298" s="51">
        <v>0.12387545</v>
      </c>
      <c r="AG5298" s="51">
        <v>20.095749999999999</v>
      </c>
      <c r="AH5298" s="51">
        <v>6.55</v>
      </c>
      <c r="AI5298" s="51">
        <v>8.4</v>
      </c>
      <c r="AJ5298" s="51">
        <v>0.1275</v>
      </c>
      <c r="AK5298" s="51">
        <v>2.127888656668428E-2</v>
      </c>
      <c r="AL5298" s="51">
        <v>0.23162600000000003</v>
      </c>
      <c r="AM5298" s="51">
        <v>10.885249999999999</v>
      </c>
      <c r="AN5298" s="51"/>
      <c r="AO5298" s="51"/>
      <c r="AP5298" s="51"/>
      <c r="AQ5298" s="51"/>
      <c r="AR5298" s="51"/>
      <c r="AS5298" s="51"/>
      <c r="AT5298" s="51"/>
      <c r="AU5298" s="51"/>
      <c r="AV5298" s="51"/>
      <c r="AW5298" s="51">
        <v>0.55410759999999992</v>
      </c>
      <c r="AX5298" s="51"/>
      <c r="AY5298" s="51">
        <v>71.415999999999997</v>
      </c>
      <c r="AZ5298" s="51">
        <v>7.758871961465217E-3</v>
      </c>
      <c r="BA5298" s="51">
        <v>6.0780436189698007E-3</v>
      </c>
      <c r="BB5298" s="51">
        <v>0.66202355000000013</v>
      </c>
      <c r="BC5298" s="51"/>
      <c r="BD5298" s="51">
        <v>108.92049999999999</v>
      </c>
      <c r="BE5298" s="51"/>
      <c r="BF5298" s="51"/>
      <c r="BG5298" s="51"/>
      <c r="BH5298" s="51"/>
      <c r="BI5298" s="51"/>
      <c r="BJ5298" s="51"/>
      <c r="BK5298" s="51"/>
      <c r="BL5298" s="51"/>
      <c r="BM5298" s="51"/>
      <c r="BN5298" s="51"/>
      <c r="BO5298" s="51"/>
      <c r="BP5298" s="51"/>
      <c r="BQ5298" s="51"/>
      <c r="BR5298" s="51"/>
      <c r="BS5298" s="51"/>
      <c r="BT5298" s="51"/>
      <c r="BU5298" s="51"/>
      <c r="BV5298" s="51"/>
      <c r="BW5298" s="51"/>
      <c r="BX5298" s="51"/>
      <c r="BY5298" s="51"/>
    </row>
    <row r="5299" spans="1:77" x14ac:dyDescent="0.25">
      <c r="A5299" s="49" t="s">
        <v>957</v>
      </c>
      <c r="B5299" s="50">
        <v>42376</v>
      </c>
      <c r="C5299" s="51" t="s">
        <v>956</v>
      </c>
      <c r="D5299" s="51"/>
      <c r="E5299" s="51">
        <v>387.91734375000004</v>
      </c>
      <c r="F5299" s="51">
        <v>9.7240624999999997E-2</v>
      </c>
      <c r="G5299" s="51">
        <v>0.15138750000000001</v>
      </c>
      <c r="H5299" s="51">
        <v>0.17383124999999999</v>
      </c>
      <c r="I5299" s="51">
        <v>0.17886875000000002</v>
      </c>
      <c r="J5299" s="51">
        <v>0.25913749999999997</v>
      </c>
      <c r="K5299" s="51">
        <v>0.28634999999999999</v>
      </c>
      <c r="L5299" s="51">
        <v>0.27055625</v>
      </c>
      <c r="M5299" s="51"/>
      <c r="N5299" s="51"/>
      <c r="O5299" s="51"/>
      <c r="P5299" s="51"/>
      <c r="Q5299" s="51"/>
      <c r="R5299" s="51"/>
      <c r="S5299" s="51"/>
      <c r="T5299" s="51"/>
      <c r="U5299" s="51"/>
      <c r="V5299" s="51"/>
      <c r="W5299" s="51"/>
      <c r="X5299" s="51"/>
      <c r="Y5299" s="51"/>
      <c r="Z5299" s="51"/>
      <c r="AA5299" s="51"/>
      <c r="AB5299" s="51"/>
      <c r="AC5299" s="51"/>
      <c r="AD5299" s="51"/>
      <c r="AE5299" s="51"/>
      <c r="AF5299" s="51"/>
      <c r="AG5299" s="51"/>
      <c r="AH5299" s="51"/>
      <c r="AI5299" s="51"/>
      <c r="AJ5299" s="51"/>
      <c r="AK5299" s="51"/>
      <c r="AL5299" s="51"/>
      <c r="AM5299" s="51"/>
      <c r="AN5299" s="51"/>
      <c r="AO5299" s="51"/>
      <c r="AP5299" s="51"/>
      <c r="AQ5299" s="51"/>
      <c r="AR5299" s="51"/>
      <c r="AS5299" s="51"/>
      <c r="AT5299" s="51"/>
      <c r="AU5299" s="51"/>
      <c r="AV5299" s="51"/>
      <c r="AW5299" s="51"/>
      <c r="AX5299" s="51"/>
      <c r="AY5299" s="51"/>
      <c r="AZ5299" s="51"/>
      <c r="BA5299" s="51"/>
      <c r="BB5299" s="51"/>
      <c r="BC5299" s="51"/>
      <c r="BD5299" s="51"/>
      <c r="BE5299" s="51"/>
      <c r="BF5299" s="51"/>
      <c r="BG5299" s="51"/>
      <c r="BH5299" s="51"/>
      <c r="BI5299" s="51"/>
      <c r="BJ5299" s="51"/>
      <c r="BK5299" s="51"/>
      <c r="BL5299" s="51"/>
      <c r="BM5299" s="51"/>
      <c r="BN5299" s="51"/>
      <c r="BO5299" s="51"/>
      <c r="BP5299" s="51"/>
      <c r="BQ5299" s="51"/>
      <c r="BR5299" s="51"/>
      <c r="BS5299" s="51"/>
      <c r="BT5299" s="51"/>
      <c r="BU5299" s="51"/>
      <c r="BV5299" s="51"/>
      <c r="BW5299" s="51"/>
      <c r="BX5299" s="51"/>
      <c r="BY5299" s="51"/>
    </row>
    <row r="5300" spans="1:77" x14ac:dyDescent="0.25">
      <c r="A5300" s="49" t="s">
        <v>957</v>
      </c>
      <c r="B5300" s="50">
        <v>42377</v>
      </c>
      <c r="C5300" s="51" t="s">
        <v>956</v>
      </c>
      <c r="D5300" s="51"/>
      <c r="E5300" s="51">
        <v>387.20390624999999</v>
      </c>
      <c r="F5300" s="51">
        <v>9.5253124999999994E-2</v>
      </c>
      <c r="G5300" s="51">
        <v>0.15121875000000001</v>
      </c>
      <c r="H5300" s="51">
        <v>0.17398125</v>
      </c>
      <c r="I5300" s="51">
        <v>0.1783875</v>
      </c>
      <c r="J5300" s="51">
        <v>0.25855</v>
      </c>
      <c r="K5300" s="51">
        <v>0.28615625</v>
      </c>
      <c r="L5300" s="51">
        <v>0.27036874999999999</v>
      </c>
      <c r="M5300" s="51"/>
      <c r="N5300" s="51"/>
      <c r="O5300" s="51"/>
      <c r="P5300" s="51"/>
      <c r="Q5300" s="51"/>
      <c r="R5300" s="51"/>
      <c r="S5300" s="51"/>
      <c r="T5300" s="51"/>
      <c r="U5300" s="51"/>
      <c r="V5300" s="51"/>
      <c r="W5300" s="51"/>
      <c r="X5300" s="51"/>
      <c r="Y5300" s="51"/>
      <c r="Z5300" s="51"/>
      <c r="AA5300" s="51"/>
      <c r="AB5300" s="51"/>
      <c r="AC5300" s="51"/>
      <c r="AD5300" s="51"/>
      <c r="AE5300" s="51"/>
      <c r="AF5300" s="51"/>
      <c r="AG5300" s="51"/>
      <c r="AH5300" s="51"/>
      <c r="AI5300" s="51"/>
      <c r="AJ5300" s="51"/>
      <c r="AK5300" s="51"/>
      <c r="AL5300" s="51"/>
      <c r="AM5300" s="51"/>
      <c r="AN5300" s="51"/>
      <c r="AO5300" s="51"/>
      <c r="AP5300" s="51"/>
      <c r="AQ5300" s="51"/>
      <c r="AR5300" s="51"/>
      <c r="AS5300" s="51"/>
      <c r="AT5300" s="51"/>
      <c r="AU5300" s="51"/>
      <c r="AV5300" s="51"/>
      <c r="AW5300" s="51"/>
      <c r="AX5300" s="51"/>
      <c r="AY5300" s="51"/>
      <c r="AZ5300" s="51"/>
      <c r="BA5300" s="51"/>
      <c r="BB5300" s="51"/>
      <c r="BC5300" s="51"/>
      <c r="BD5300" s="51"/>
      <c r="BE5300" s="51"/>
      <c r="BF5300" s="51"/>
      <c r="BG5300" s="51"/>
      <c r="BH5300" s="51"/>
      <c r="BI5300" s="51"/>
      <c r="BJ5300" s="51"/>
      <c r="BK5300" s="51"/>
      <c r="BL5300" s="51"/>
      <c r="BM5300" s="51"/>
      <c r="BN5300" s="51"/>
      <c r="BO5300" s="51"/>
      <c r="BP5300" s="51"/>
      <c r="BQ5300" s="51"/>
      <c r="BR5300" s="51"/>
      <c r="BS5300" s="51"/>
      <c r="BT5300" s="51"/>
      <c r="BU5300" s="51"/>
      <c r="BV5300" s="51"/>
      <c r="BW5300" s="51"/>
      <c r="BX5300" s="51"/>
      <c r="BY5300" s="51"/>
    </row>
    <row r="5301" spans="1:77" x14ac:dyDescent="0.25">
      <c r="A5301" s="49" t="s">
        <v>957</v>
      </c>
      <c r="B5301" s="50">
        <v>42378</v>
      </c>
      <c r="C5301" s="51" t="s">
        <v>956</v>
      </c>
      <c r="D5301" s="51"/>
      <c r="E5301" s="51">
        <v>386.28468749999996</v>
      </c>
      <c r="F5301" s="51">
        <v>9.3162500000000009E-2</v>
      </c>
      <c r="G5301" s="51">
        <v>0.15011875000000002</v>
      </c>
      <c r="H5301" s="51">
        <v>0.17354375</v>
      </c>
      <c r="I5301" s="51">
        <v>0.17819375000000001</v>
      </c>
      <c r="J5301" s="51">
        <v>0.25805624999999999</v>
      </c>
      <c r="K5301" s="51">
        <v>0.28588124999999998</v>
      </c>
      <c r="L5301" s="51">
        <v>0.27029999999999998</v>
      </c>
      <c r="M5301" s="51"/>
      <c r="N5301" s="51"/>
      <c r="O5301" s="51"/>
      <c r="P5301" s="51"/>
      <c r="Q5301" s="51"/>
      <c r="R5301" s="51"/>
      <c r="S5301" s="51"/>
      <c r="T5301" s="51"/>
      <c r="U5301" s="51"/>
      <c r="V5301" s="51"/>
      <c r="W5301" s="51"/>
      <c r="X5301" s="51"/>
      <c r="Y5301" s="51"/>
      <c r="Z5301" s="51"/>
      <c r="AA5301" s="51"/>
      <c r="AB5301" s="51"/>
      <c r="AC5301" s="51"/>
      <c r="AD5301" s="51"/>
      <c r="AE5301" s="51"/>
      <c r="AF5301" s="51"/>
      <c r="AG5301" s="51"/>
      <c r="AH5301" s="51"/>
      <c r="AI5301" s="51"/>
      <c r="AJ5301" s="51"/>
      <c r="AK5301" s="51"/>
      <c r="AL5301" s="51"/>
      <c r="AM5301" s="51"/>
      <c r="AN5301" s="51"/>
      <c r="AO5301" s="51"/>
      <c r="AP5301" s="51"/>
      <c r="AQ5301" s="51"/>
      <c r="AR5301" s="51"/>
      <c r="AS5301" s="51"/>
      <c r="AT5301" s="51"/>
      <c r="AU5301" s="51"/>
      <c r="AV5301" s="51"/>
      <c r="AW5301" s="51"/>
      <c r="AX5301" s="51"/>
      <c r="AY5301" s="51"/>
      <c r="AZ5301" s="51"/>
      <c r="BA5301" s="51"/>
      <c r="BB5301" s="51"/>
      <c r="BC5301" s="51"/>
      <c r="BD5301" s="51"/>
      <c r="BE5301" s="51"/>
      <c r="BF5301" s="51"/>
      <c r="BG5301" s="51"/>
      <c r="BH5301" s="51"/>
      <c r="BI5301" s="51"/>
      <c r="BJ5301" s="51"/>
      <c r="BK5301" s="51"/>
      <c r="BL5301" s="51"/>
      <c r="BM5301" s="51"/>
      <c r="BN5301" s="51"/>
      <c r="BO5301" s="51"/>
      <c r="BP5301" s="51"/>
      <c r="BQ5301" s="51"/>
      <c r="BR5301" s="51"/>
      <c r="BS5301" s="51"/>
      <c r="BT5301" s="51"/>
      <c r="BU5301" s="51"/>
      <c r="BV5301" s="51"/>
      <c r="BW5301" s="51"/>
      <c r="BX5301" s="51"/>
      <c r="BY5301" s="51"/>
    </row>
    <row r="5302" spans="1:77" x14ac:dyDescent="0.25">
      <c r="A5302" s="49" t="s">
        <v>957</v>
      </c>
      <c r="B5302" s="50">
        <v>42379</v>
      </c>
      <c r="C5302" s="51" t="s">
        <v>956</v>
      </c>
      <c r="D5302" s="51"/>
      <c r="E5302" s="51">
        <v>385.34109374999997</v>
      </c>
      <c r="F5302" s="51">
        <v>9.1471875000000008E-2</v>
      </c>
      <c r="G5302" s="51">
        <v>0.14904375</v>
      </c>
      <c r="H5302" s="51">
        <v>0.17289375000000001</v>
      </c>
      <c r="I5302" s="51">
        <v>0.17776249999999999</v>
      </c>
      <c r="J5302" s="51">
        <v>0.25764375</v>
      </c>
      <c r="K5302" s="51">
        <v>0.28566250000000004</v>
      </c>
      <c r="L5302" s="51">
        <v>0.27024999999999999</v>
      </c>
      <c r="M5302" s="51"/>
      <c r="N5302" s="51"/>
      <c r="O5302" s="51"/>
      <c r="P5302" s="51"/>
      <c r="Q5302" s="51"/>
      <c r="R5302" s="51"/>
      <c r="S5302" s="51"/>
      <c r="T5302" s="51"/>
      <c r="U5302" s="51"/>
      <c r="V5302" s="51"/>
      <c r="W5302" s="51"/>
      <c r="X5302" s="51"/>
      <c r="Y5302" s="51"/>
      <c r="Z5302" s="51"/>
      <c r="AA5302" s="51"/>
      <c r="AB5302" s="51"/>
      <c r="AC5302" s="51"/>
      <c r="AD5302" s="51"/>
      <c r="AE5302" s="51"/>
      <c r="AF5302" s="51"/>
      <c r="AG5302" s="51"/>
      <c r="AH5302" s="51"/>
      <c r="AI5302" s="51"/>
      <c r="AJ5302" s="51"/>
      <c r="AK5302" s="51"/>
      <c r="AL5302" s="51"/>
      <c r="AM5302" s="51"/>
      <c r="AN5302" s="51"/>
      <c r="AO5302" s="51"/>
      <c r="AP5302" s="51"/>
      <c r="AQ5302" s="51"/>
      <c r="AR5302" s="51"/>
      <c r="AS5302" s="51"/>
      <c r="AT5302" s="51"/>
      <c r="AU5302" s="51"/>
      <c r="AV5302" s="51"/>
      <c r="AW5302" s="51"/>
      <c r="AX5302" s="51"/>
      <c r="AY5302" s="51"/>
      <c r="AZ5302" s="51"/>
      <c r="BA5302" s="51"/>
      <c r="BB5302" s="51"/>
      <c r="BC5302" s="51"/>
      <c r="BD5302" s="51"/>
      <c r="BE5302" s="51"/>
      <c r="BF5302" s="51"/>
      <c r="BG5302" s="51"/>
      <c r="BH5302" s="51"/>
      <c r="BI5302" s="51"/>
      <c r="BJ5302" s="51"/>
      <c r="BK5302" s="51"/>
      <c r="BL5302" s="51"/>
      <c r="BM5302" s="51"/>
      <c r="BN5302" s="51"/>
      <c r="BO5302" s="51"/>
      <c r="BP5302" s="51"/>
      <c r="BQ5302" s="51"/>
      <c r="BR5302" s="51"/>
      <c r="BS5302" s="51"/>
      <c r="BT5302" s="51"/>
      <c r="BU5302" s="51"/>
      <c r="BV5302" s="51"/>
      <c r="BW5302" s="51"/>
      <c r="BX5302" s="51"/>
      <c r="BY5302" s="51"/>
    </row>
    <row r="5303" spans="1:77" x14ac:dyDescent="0.25">
      <c r="A5303" s="49" t="s">
        <v>957</v>
      </c>
      <c r="B5303" s="50">
        <v>42380</v>
      </c>
      <c r="C5303" s="51" t="s">
        <v>956</v>
      </c>
      <c r="D5303" s="51"/>
      <c r="E5303" s="51">
        <v>384.80812500000002</v>
      </c>
      <c r="F5303" s="51">
        <v>9.1081250000000002E-2</v>
      </c>
      <c r="G5303" s="51">
        <v>0.14919375000000001</v>
      </c>
      <c r="H5303" s="51">
        <v>0.1726125</v>
      </c>
      <c r="I5303" s="51">
        <v>0.17733125</v>
      </c>
      <c r="J5303" s="51">
        <v>0.25719999999999998</v>
      </c>
      <c r="K5303" s="51">
        <v>0.28531250000000002</v>
      </c>
      <c r="L5303" s="51">
        <v>0.27010000000000001</v>
      </c>
      <c r="M5303" s="51"/>
      <c r="N5303" s="51"/>
      <c r="O5303" s="51"/>
      <c r="P5303" s="51"/>
      <c r="Q5303" s="51"/>
      <c r="R5303" s="51"/>
      <c r="S5303" s="51"/>
      <c r="T5303" s="51"/>
      <c r="U5303" s="51"/>
      <c r="V5303" s="51"/>
      <c r="W5303" s="51"/>
      <c r="X5303" s="51"/>
      <c r="Y5303" s="51"/>
      <c r="Z5303" s="51"/>
      <c r="AA5303" s="51"/>
      <c r="AB5303" s="51"/>
      <c r="AC5303" s="51">
        <v>0.24820428578484025</v>
      </c>
      <c r="AD5303" s="51">
        <v>7.0393045314393081E-3</v>
      </c>
      <c r="AE5303" s="51"/>
      <c r="AF5303" s="51"/>
      <c r="AG5303" s="51"/>
      <c r="AH5303" s="51"/>
      <c r="AI5303" s="51"/>
      <c r="AJ5303" s="51"/>
      <c r="AK5303" s="51"/>
      <c r="AL5303" s="51"/>
      <c r="AM5303" s="51"/>
      <c r="AN5303" s="51"/>
      <c r="AO5303" s="51"/>
      <c r="AP5303" s="51"/>
      <c r="AQ5303" s="51"/>
      <c r="AR5303" s="51"/>
      <c r="AS5303" s="51"/>
      <c r="AT5303" s="51"/>
      <c r="AU5303" s="51"/>
      <c r="AV5303" s="51"/>
      <c r="AW5303" s="51"/>
      <c r="AX5303" s="51"/>
      <c r="AY5303" s="51"/>
      <c r="AZ5303" s="51"/>
      <c r="BA5303" s="51"/>
      <c r="BB5303" s="51"/>
      <c r="BC5303" s="51"/>
      <c r="BD5303" s="51"/>
      <c r="BE5303" s="51"/>
      <c r="BF5303" s="51"/>
      <c r="BG5303" s="51"/>
      <c r="BH5303" s="51"/>
      <c r="BI5303" s="51"/>
      <c r="BJ5303" s="51"/>
      <c r="BK5303" s="51"/>
      <c r="BL5303" s="51"/>
      <c r="BM5303" s="51"/>
      <c r="BN5303" s="51"/>
      <c r="BO5303" s="51"/>
      <c r="BP5303" s="51"/>
      <c r="BQ5303" s="51"/>
      <c r="BR5303" s="51"/>
      <c r="BS5303" s="51"/>
      <c r="BT5303" s="51"/>
      <c r="BU5303" s="51"/>
      <c r="BV5303" s="51"/>
      <c r="BW5303" s="51"/>
      <c r="BX5303" s="51"/>
      <c r="BY5303" s="51"/>
    </row>
    <row r="5304" spans="1:77" x14ac:dyDescent="0.25">
      <c r="A5304" s="49" t="s">
        <v>957</v>
      </c>
      <c r="B5304" s="50">
        <v>42381</v>
      </c>
      <c r="C5304" s="51" t="s">
        <v>956</v>
      </c>
      <c r="D5304" s="51"/>
      <c r="E5304" s="51">
        <v>384.56015625000003</v>
      </c>
      <c r="F5304" s="51">
        <v>9.1246875000000005E-2</v>
      </c>
      <c r="G5304" s="51">
        <v>0.15028750000000002</v>
      </c>
      <c r="H5304" s="51">
        <v>0.17298125</v>
      </c>
      <c r="I5304" s="51">
        <v>0.17664999999999997</v>
      </c>
      <c r="J5304" s="51">
        <v>0.25642500000000001</v>
      </c>
      <c r="K5304" s="51">
        <v>0.2850125</v>
      </c>
      <c r="L5304" s="51">
        <v>0.27003125</v>
      </c>
      <c r="M5304" s="51"/>
      <c r="N5304" s="51"/>
      <c r="O5304" s="51"/>
      <c r="P5304" s="51"/>
      <c r="Q5304" s="51"/>
      <c r="R5304" s="51"/>
      <c r="S5304" s="51"/>
      <c r="T5304" s="51"/>
      <c r="U5304" s="51"/>
      <c r="V5304" s="51"/>
      <c r="W5304" s="51"/>
      <c r="X5304" s="51"/>
      <c r="Y5304" s="51"/>
      <c r="Z5304" s="51"/>
      <c r="AA5304" s="51"/>
      <c r="AB5304" s="51"/>
      <c r="AC5304" s="51"/>
      <c r="AD5304" s="51"/>
      <c r="AE5304" s="51"/>
      <c r="AF5304" s="51"/>
      <c r="AG5304" s="51"/>
      <c r="AH5304" s="51"/>
      <c r="AI5304" s="51"/>
      <c r="AJ5304" s="51"/>
      <c r="AK5304" s="51"/>
      <c r="AL5304" s="51"/>
      <c r="AM5304" s="51"/>
      <c r="AN5304" s="51"/>
      <c r="AO5304" s="51"/>
      <c r="AP5304" s="51"/>
      <c r="AQ5304" s="51"/>
      <c r="AR5304" s="51"/>
      <c r="AS5304" s="51"/>
      <c r="AT5304" s="51"/>
      <c r="AU5304" s="51"/>
      <c r="AV5304" s="51"/>
      <c r="AW5304" s="51"/>
      <c r="AX5304" s="51"/>
      <c r="AY5304" s="51"/>
      <c r="AZ5304" s="51"/>
      <c r="BA5304" s="51"/>
      <c r="BB5304" s="51"/>
      <c r="BC5304" s="51"/>
      <c r="BD5304" s="51"/>
      <c r="BE5304" s="51"/>
      <c r="BF5304" s="51"/>
      <c r="BG5304" s="51"/>
      <c r="BH5304" s="51"/>
      <c r="BI5304" s="51"/>
      <c r="BJ5304" s="51"/>
      <c r="BK5304" s="51"/>
      <c r="BL5304" s="51"/>
      <c r="BM5304" s="51"/>
      <c r="BN5304" s="51"/>
      <c r="BO5304" s="51"/>
      <c r="BP5304" s="51"/>
      <c r="BQ5304" s="51"/>
      <c r="BR5304" s="51"/>
      <c r="BS5304" s="51"/>
      <c r="BT5304" s="51"/>
      <c r="BU5304" s="51"/>
      <c r="BV5304" s="51"/>
      <c r="BW5304" s="51"/>
      <c r="BX5304" s="51"/>
      <c r="BY5304" s="51"/>
    </row>
    <row r="5305" spans="1:77" x14ac:dyDescent="0.25">
      <c r="A5305" s="49" t="s">
        <v>957</v>
      </c>
      <c r="B5305" s="50">
        <v>42382</v>
      </c>
      <c r="C5305" s="51" t="s">
        <v>956</v>
      </c>
      <c r="D5305" s="51"/>
      <c r="E5305" s="51">
        <v>384.12046875000004</v>
      </c>
      <c r="F5305" s="51">
        <v>8.885937499999999E-2</v>
      </c>
      <c r="G5305" s="51">
        <v>0.14945625000000001</v>
      </c>
      <c r="H5305" s="51">
        <v>0.17344374999999998</v>
      </c>
      <c r="I5305" s="51">
        <v>0.17697499999999999</v>
      </c>
      <c r="J5305" s="51">
        <v>0.25616875</v>
      </c>
      <c r="K5305" s="51">
        <v>0.28475</v>
      </c>
      <c r="L5305" s="51">
        <v>0.26990625000000001</v>
      </c>
      <c r="M5305" s="51"/>
      <c r="N5305" s="51"/>
      <c r="O5305" s="51"/>
      <c r="P5305" s="51"/>
      <c r="Q5305" s="51"/>
      <c r="R5305" s="51"/>
      <c r="S5305" s="51"/>
      <c r="T5305" s="51"/>
      <c r="U5305" s="51"/>
      <c r="V5305" s="51"/>
      <c r="W5305" s="51"/>
      <c r="X5305" s="51"/>
      <c r="Y5305" s="51"/>
      <c r="Z5305" s="51"/>
      <c r="AA5305" s="51"/>
      <c r="AB5305" s="51">
        <v>8.4</v>
      </c>
      <c r="AC5305" s="51"/>
      <c r="AD5305" s="51"/>
      <c r="AE5305" s="51"/>
      <c r="AF5305" s="51"/>
      <c r="AG5305" s="51"/>
      <c r="AH5305" s="51">
        <v>8.0500000000000007</v>
      </c>
      <c r="AI5305" s="51">
        <v>8.4</v>
      </c>
      <c r="AJ5305" s="51"/>
      <c r="AK5305" s="51"/>
      <c r="AL5305" s="51"/>
      <c r="AM5305" s="51"/>
      <c r="AN5305" s="51"/>
      <c r="AO5305" s="51"/>
      <c r="AP5305" s="51"/>
      <c r="AQ5305" s="51"/>
      <c r="AR5305" s="51"/>
      <c r="AS5305" s="51"/>
      <c r="AT5305" s="51"/>
      <c r="AU5305" s="51"/>
      <c r="AV5305" s="51"/>
      <c r="AW5305" s="51"/>
      <c r="AX5305" s="51"/>
      <c r="AY5305" s="51"/>
      <c r="AZ5305" s="51"/>
      <c r="BA5305" s="51"/>
      <c r="BB5305" s="51"/>
      <c r="BC5305" s="51"/>
      <c r="BD5305" s="51"/>
      <c r="BE5305" s="51"/>
      <c r="BF5305" s="51"/>
      <c r="BG5305" s="51"/>
      <c r="BH5305" s="51"/>
      <c r="BI5305" s="51"/>
      <c r="BJ5305" s="51"/>
      <c r="BK5305" s="51"/>
      <c r="BL5305" s="51"/>
      <c r="BM5305" s="51"/>
      <c r="BN5305" s="51"/>
      <c r="BO5305" s="51"/>
      <c r="BP5305" s="51"/>
      <c r="BQ5305" s="51"/>
      <c r="BR5305" s="51"/>
      <c r="BS5305" s="51"/>
      <c r="BT5305" s="51"/>
      <c r="BU5305" s="51"/>
      <c r="BV5305" s="51"/>
      <c r="BW5305" s="51"/>
      <c r="BX5305" s="51"/>
      <c r="BY5305" s="51"/>
    </row>
    <row r="5306" spans="1:77" x14ac:dyDescent="0.25">
      <c r="A5306" s="49" t="s">
        <v>957</v>
      </c>
      <c r="B5306" s="50">
        <v>42383</v>
      </c>
      <c r="C5306" s="51" t="s">
        <v>956</v>
      </c>
      <c r="D5306" s="51"/>
      <c r="E5306" s="51">
        <v>383.75062499999996</v>
      </c>
      <c r="F5306" s="51">
        <v>8.8537499999999991E-2</v>
      </c>
      <c r="G5306" s="51">
        <v>0.1494625</v>
      </c>
      <c r="H5306" s="51">
        <v>0.17313125000000001</v>
      </c>
      <c r="I5306" s="51">
        <v>0.176925</v>
      </c>
      <c r="J5306" s="51">
        <v>0.25591249999999999</v>
      </c>
      <c r="K5306" s="51">
        <v>0.28443750000000001</v>
      </c>
      <c r="L5306" s="51">
        <v>0.26976250000000002</v>
      </c>
      <c r="M5306" s="51"/>
      <c r="N5306" s="51"/>
      <c r="O5306" s="51"/>
      <c r="P5306" s="51"/>
      <c r="Q5306" s="51"/>
      <c r="R5306" s="51"/>
      <c r="S5306" s="51"/>
      <c r="T5306" s="51"/>
      <c r="U5306" s="51"/>
      <c r="V5306" s="51"/>
      <c r="W5306" s="51"/>
      <c r="X5306" s="51"/>
      <c r="Y5306" s="51"/>
      <c r="Z5306" s="51"/>
      <c r="AA5306" s="51"/>
      <c r="AB5306" s="51"/>
      <c r="AC5306" s="51">
        <v>0.28273967331104066</v>
      </c>
      <c r="AD5306" s="51">
        <v>0</v>
      </c>
      <c r="AE5306" s="51"/>
      <c r="AF5306" s="51"/>
      <c r="AG5306" s="51"/>
      <c r="AH5306" s="51"/>
      <c r="AI5306" s="51"/>
      <c r="AJ5306" s="51"/>
      <c r="AK5306" s="51"/>
      <c r="AL5306" s="51"/>
      <c r="AM5306" s="51"/>
      <c r="AN5306" s="51"/>
      <c r="AO5306" s="51"/>
      <c r="AP5306" s="51"/>
      <c r="AQ5306" s="51"/>
      <c r="AR5306" s="51"/>
      <c r="AS5306" s="51"/>
      <c r="AT5306" s="51"/>
      <c r="AU5306" s="51"/>
      <c r="AV5306" s="51"/>
      <c r="AW5306" s="51"/>
      <c r="AX5306" s="51"/>
      <c r="AY5306" s="51"/>
      <c r="AZ5306" s="51"/>
      <c r="BA5306" s="51"/>
      <c r="BB5306" s="51"/>
      <c r="BC5306" s="51"/>
      <c r="BD5306" s="51"/>
      <c r="BE5306" s="51"/>
      <c r="BF5306" s="51"/>
      <c r="BG5306" s="51"/>
      <c r="BH5306" s="51"/>
      <c r="BI5306" s="51"/>
      <c r="BJ5306" s="51"/>
      <c r="BK5306" s="51"/>
      <c r="BL5306" s="51"/>
      <c r="BM5306" s="51"/>
      <c r="BN5306" s="51"/>
      <c r="BO5306" s="51"/>
      <c r="BP5306" s="51"/>
      <c r="BQ5306" s="51"/>
      <c r="BR5306" s="51"/>
      <c r="BS5306" s="51"/>
      <c r="BT5306" s="51"/>
      <c r="BU5306" s="51"/>
      <c r="BV5306" s="51"/>
      <c r="BW5306" s="51"/>
      <c r="BX5306" s="51"/>
      <c r="BY5306" s="51"/>
    </row>
    <row r="5307" spans="1:77" x14ac:dyDescent="0.25">
      <c r="A5307" s="49" t="s">
        <v>957</v>
      </c>
      <c r="B5307" s="50">
        <v>42384</v>
      </c>
      <c r="C5307" s="51" t="s">
        <v>956</v>
      </c>
      <c r="D5307" s="51"/>
      <c r="E5307" s="51">
        <v>383.2059375</v>
      </c>
      <c r="F5307" s="51">
        <v>8.7175000000000002E-2</v>
      </c>
      <c r="G5307" s="51">
        <v>0.14875624999999998</v>
      </c>
      <c r="H5307" s="51">
        <v>0.17293125000000001</v>
      </c>
      <c r="I5307" s="51">
        <v>0.17676875</v>
      </c>
      <c r="J5307" s="51">
        <v>0.25559375000000001</v>
      </c>
      <c r="K5307" s="51">
        <v>0.28437499999999999</v>
      </c>
      <c r="L5307" s="51">
        <v>0.26971875000000001</v>
      </c>
      <c r="M5307" s="51"/>
      <c r="N5307" s="51"/>
      <c r="O5307" s="51"/>
      <c r="P5307" s="51"/>
      <c r="Q5307" s="51"/>
      <c r="R5307" s="51"/>
      <c r="S5307" s="51"/>
      <c r="T5307" s="51"/>
      <c r="U5307" s="51"/>
      <c r="V5307" s="51"/>
      <c r="W5307" s="51"/>
      <c r="X5307" s="51"/>
      <c r="Y5307" s="51"/>
      <c r="Z5307" s="51"/>
      <c r="AA5307" s="51"/>
      <c r="AB5307" s="51"/>
      <c r="AC5307" s="51"/>
      <c r="AD5307" s="51"/>
      <c r="AE5307" s="51"/>
      <c r="AF5307" s="51"/>
      <c r="AG5307" s="51"/>
      <c r="AH5307" s="51"/>
      <c r="AI5307" s="51"/>
      <c r="AJ5307" s="51"/>
      <c r="AK5307" s="51"/>
      <c r="AL5307" s="51"/>
      <c r="AM5307" s="51"/>
      <c r="AN5307" s="51"/>
      <c r="AO5307" s="51"/>
      <c r="AP5307" s="51"/>
      <c r="AQ5307" s="51"/>
      <c r="AR5307" s="51"/>
      <c r="AS5307" s="51"/>
      <c r="AT5307" s="51"/>
      <c r="AU5307" s="51"/>
      <c r="AV5307" s="51"/>
      <c r="AW5307" s="51"/>
      <c r="AX5307" s="51"/>
      <c r="AY5307" s="51"/>
      <c r="AZ5307" s="51"/>
      <c r="BA5307" s="51"/>
      <c r="BB5307" s="51"/>
      <c r="BC5307" s="51"/>
      <c r="BD5307" s="51"/>
      <c r="BE5307" s="51"/>
      <c r="BF5307" s="51"/>
      <c r="BG5307" s="51"/>
      <c r="BH5307" s="51"/>
      <c r="BI5307" s="51"/>
      <c r="BJ5307" s="51"/>
      <c r="BK5307" s="51"/>
      <c r="BL5307" s="51"/>
      <c r="BM5307" s="51"/>
      <c r="BN5307" s="51"/>
      <c r="BO5307" s="51"/>
      <c r="BP5307" s="51"/>
      <c r="BQ5307" s="51"/>
      <c r="BR5307" s="51"/>
      <c r="BS5307" s="51"/>
      <c r="BT5307" s="51"/>
      <c r="BU5307" s="51"/>
      <c r="BV5307" s="51"/>
      <c r="BW5307" s="51"/>
      <c r="BX5307" s="51"/>
      <c r="BY5307" s="51"/>
    </row>
    <row r="5308" spans="1:77" x14ac:dyDescent="0.25">
      <c r="A5308" s="49" t="s">
        <v>957</v>
      </c>
      <c r="B5308" s="50">
        <v>42385</v>
      </c>
      <c r="C5308" s="51" t="s">
        <v>956</v>
      </c>
      <c r="D5308" s="51"/>
      <c r="E5308" s="51">
        <v>382.86093750000003</v>
      </c>
      <c r="F5308" s="51">
        <v>8.6474999999999996E-2</v>
      </c>
      <c r="G5308" s="51">
        <v>0.14819375000000001</v>
      </c>
      <c r="H5308" s="51">
        <v>0.17268125000000001</v>
      </c>
      <c r="I5308" s="51">
        <v>0.17707499999999998</v>
      </c>
      <c r="J5308" s="51">
        <v>0.25544375000000002</v>
      </c>
      <c r="K5308" s="51">
        <v>0.28401875000000004</v>
      </c>
      <c r="L5308" s="51">
        <v>0.26965</v>
      </c>
      <c r="M5308" s="51"/>
      <c r="N5308" s="51"/>
      <c r="O5308" s="51"/>
      <c r="P5308" s="51"/>
      <c r="Q5308" s="51"/>
      <c r="R5308" s="51"/>
      <c r="S5308" s="51"/>
      <c r="T5308" s="51"/>
      <c r="U5308" s="51"/>
      <c r="V5308" s="51"/>
      <c r="W5308" s="51"/>
      <c r="X5308" s="51"/>
      <c r="Y5308" s="51"/>
      <c r="Z5308" s="51"/>
      <c r="AA5308" s="51"/>
      <c r="AB5308" s="51"/>
      <c r="AC5308" s="51"/>
      <c r="AD5308" s="51"/>
      <c r="AE5308" s="51"/>
      <c r="AF5308" s="51"/>
      <c r="AG5308" s="51"/>
      <c r="AH5308" s="51"/>
      <c r="AI5308" s="51"/>
      <c r="AJ5308" s="51"/>
      <c r="AK5308" s="51"/>
      <c r="AL5308" s="51"/>
      <c r="AM5308" s="51"/>
      <c r="AN5308" s="51"/>
      <c r="AO5308" s="51"/>
      <c r="AP5308" s="51"/>
      <c r="AQ5308" s="51"/>
      <c r="AR5308" s="51"/>
      <c r="AS5308" s="51"/>
      <c r="AT5308" s="51"/>
      <c r="AU5308" s="51"/>
      <c r="AV5308" s="51"/>
      <c r="AW5308" s="51"/>
      <c r="AX5308" s="51"/>
      <c r="AY5308" s="51"/>
      <c r="AZ5308" s="51"/>
      <c r="BA5308" s="51"/>
      <c r="BB5308" s="51"/>
      <c r="BC5308" s="51"/>
      <c r="BD5308" s="51"/>
      <c r="BE5308" s="51"/>
      <c r="BF5308" s="51"/>
      <c r="BG5308" s="51"/>
      <c r="BH5308" s="51"/>
      <c r="BI5308" s="51"/>
      <c r="BJ5308" s="51"/>
      <c r="BK5308" s="51"/>
      <c r="BL5308" s="51"/>
      <c r="BM5308" s="51"/>
      <c r="BN5308" s="51"/>
      <c r="BO5308" s="51"/>
      <c r="BP5308" s="51"/>
      <c r="BQ5308" s="51"/>
      <c r="BR5308" s="51"/>
      <c r="BS5308" s="51"/>
      <c r="BT5308" s="51"/>
      <c r="BU5308" s="51"/>
      <c r="BV5308" s="51"/>
      <c r="BW5308" s="51"/>
      <c r="BX5308" s="51"/>
      <c r="BY5308" s="51"/>
    </row>
    <row r="5309" spans="1:77" x14ac:dyDescent="0.25">
      <c r="A5309" s="49" t="s">
        <v>957</v>
      </c>
      <c r="B5309" s="50">
        <v>42386</v>
      </c>
      <c r="C5309" s="51" t="s">
        <v>956</v>
      </c>
      <c r="D5309" s="51"/>
      <c r="E5309" s="51">
        <v>382.62843750000002</v>
      </c>
      <c r="F5309" s="51">
        <v>8.5974999999999996E-2</v>
      </c>
      <c r="G5309" s="51">
        <v>0.14779375</v>
      </c>
      <c r="H5309" s="51">
        <v>0.17248125</v>
      </c>
      <c r="I5309" s="51">
        <v>0.17730000000000001</v>
      </c>
      <c r="J5309" s="51">
        <v>0.25536249999999999</v>
      </c>
      <c r="K5309" s="51">
        <v>0.28388124999999997</v>
      </c>
      <c r="L5309" s="51">
        <v>0.26951874999999997</v>
      </c>
      <c r="M5309" s="51"/>
      <c r="N5309" s="51"/>
      <c r="O5309" s="51"/>
      <c r="P5309" s="51"/>
      <c r="Q5309" s="51"/>
      <c r="R5309" s="51"/>
      <c r="S5309" s="51"/>
      <c r="T5309" s="51"/>
      <c r="U5309" s="51"/>
      <c r="V5309" s="51"/>
      <c r="W5309" s="51"/>
      <c r="X5309" s="51"/>
      <c r="Y5309" s="51"/>
      <c r="Z5309" s="51"/>
      <c r="AA5309" s="51"/>
      <c r="AB5309" s="51"/>
      <c r="AC5309" s="51"/>
      <c r="AD5309" s="51"/>
      <c r="AE5309" s="51"/>
      <c r="AF5309" s="51"/>
      <c r="AG5309" s="51"/>
      <c r="AH5309" s="51"/>
      <c r="AI5309" s="51"/>
      <c r="AJ5309" s="51"/>
      <c r="AK5309" s="51"/>
      <c r="AL5309" s="51"/>
      <c r="AM5309" s="51"/>
      <c r="AN5309" s="51"/>
      <c r="AO5309" s="51"/>
      <c r="AP5309" s="51"/>
      <c r="AQ5309" s="51"/>
      <c r="AR5309" s="51"/>
      <c r="AS5309" s="51"/>
      <c r="AT5309" s="51"/>
      <c r="AU5309" s="51"/>
      <c r="AV5309" s="51"/>
      <c r="AW5309" s="51"/>
      <c r="AX5309" s="51"/>
      <c r="AY5309" s="51"/>
      <c r="AZ5309" s="51"/>
      <c r="BA5309" s="51"/>
      <c r="BB5309" s="51"/>
      <c r="BC5309" s="51"/>
      <c r="BD5309" s="51"/>
      <c r="BE5309" s="51"/>
      <c r="BF5309" s="51"/>
      <c r="BG5309" s="51"/>
      <c r="BH5309" s="51"/>
      <c r="BI5309" s="51"/>
      <c r="BJ5309" s="51"/>
      <c r="BK5309" s="51"/>
      <c r="BL5309" s="51"/>
      <c r="BM5309" s="51"/>
      <c r="BN5309" s="51"/>
      <c r="BO5309" s="51"/>
      <c r="BP5309" s="51"/>
      <c r="BQ5309" s="51"/>
      <c r="BR5309" s="51"/>
      <c r="BS5309" s="51"/>
      <c r="BT5309" s="51"/>
      <c r="BU5309" s="51"/>
      <c r="BV5309" s="51"/>
      <c r="BW5309" s="51"/>
      <c r="BX5309" s="51"/>
      <c r="BY5309" s="51"/>
    </row>
    <row r="5310" spans="1:77" x14ac:dyDescent="0.25">
      <c r="A5310" s="49" t="s">
        <v>957</v>
      </c>
      <c r="B5310" s="50">
        <v>42387</v>
      </c>
      <c r="C5310" s="51" t="s">
        <v>956</v>
      </c>
      <c r="D5310" s="51"/>
      <c r="E5310" s="51">
        <v>382.36546874999999</v>
      </c>
      <c r="F5310" s="51">
        <v>8.5571874999999992E-2</v>
      </c>
      <c r="G5310" s="51">
        <v>0.14750625000000001</v>
      </c>
      <c r="H5310" s="51">
        <v>0.1720875</v>
      </c>
      <c r="I5310" s="51">
        <v>0.17758750000000001</v>
      </c>
      <c r="J5310" s="51">
        <v>0.25535624999999995</v>
      </c>
      <c r="K5310" s="51">
        <v>0.28360000000000002</v>
      </c>
      <c r="L5310" s="51">
        <v>0.26938125000000002</v>
      </c>
      <c r="M5310" s="51"/>
      <c r="N5310" s="51"/>
      <c r="O5310" s="51"/>
      <c r="P5310" s="51"/>
      <c r="Q5310" s="51"/>
      <c r="R5310" s="51"/>
      <c r="S5310" s="51"/>
      <c r="T5310" s="51"/>
      <c r="U5310" s="51"/>
      <c r="V5310" s="51"/>
      <c r="W5310" s="51"/>
      <c r="X5310" s="51"/>
      <c r="Y5310" s="51"/>
      <c r="Z5310" s="51"/>
      <c r="AA5310" s="51"/>
      <c r="AB5310" s="51"/>
      <c r="AC5310" s="51"/>
      <c r="AD5310" s="51"/>
      <c r="AE5310" s="51"/>
      <c r="AF5310" s="51"/>
      <c r="AG5310" s="51"/>
      <c r="AH5310" s="51"/>
      <c r="AI5310" s="51"/>
      <c r="AJ5310" s="51"/>
      <c r="AK5310" s="51"/>
      <c r="AL5310" s="51"/>
      <c r="AM5310" s="51"/>
      <c r="AN5310" s="51"/>
      <c r="AO5310" s="51"/>
      <c r="AP5310" s="51"/>
      <c r="AQ5310" s="51"/>
      <c r="AR5310" s="51"/>
      <c r="AS5310" s="51"/>
      <c r="AT5310" s="51"/>
      <c r="AU5310" s="51"/>
      <c r="AV5310" s="51"/>
      <c r="AW5310" s="51"/>
      <c r="AX5310" s="51"/>
      <c r="AY5310" s="51"/>
      <c r="AZ5310" s="51"/>
      <c r="BA5310" s="51"/>
      <c r="BB5310" s="51"/>
      <c r="BC5310" s="51"/>
      <c r="BD5310" s="51"/>
      <c r="BE5310" s="51"/>
      <c r="BF5310" s="51"/>
      <c r="BG5310" s="51"/>
      <c r="BH5310" s="51"/>
      <c r="BI5310" s="51"/>
      <c r="BJ5310" s="51"/>
      <c r="BK5310" s="51"/>
      <c r="BL5310" s="51"/>
      <c r="BM5310" s="51"/>
      <c r="BN5310" s="51"/>
      <c r="BO5310" s="51"/>
      <c r="BP5310" s="51"/>
      <c r="BQ5310" s="51"/>
      <c r="BR5310" s="51"/>
      <c r="BS5310" s="51"/>
      <c r="BT5310" s="51"/>
      <c r="BU5310" s="51"/>
      <c r="BV5310" s="51"/>
      <c r="BW5310" s="51"/>
      <c r="BX5310" s="51"/>
      <c r="BY5310" s="51"/>
    </row>
    <row r="5311" spans="1:77" x14ac:dyDescent="0.25">
      <c r="A5311" s="49" t="s">
        <v>957</v>
      </c>
      <c r="B5311" s="50">
        <v>42388</v>
      </c>
      <c r="C5311" s="51" t="s">
        <v>956</v>
      </c>
      <c r="D5311" s="51"/>
      <c r="E5311" s="51">
        <v>382.265625</v>
      </c>
      <c r="F5311" s="51">
        <v>8.5606249999999995E-2</v>
      </c>
      <c r="G5311" s="51">
        <v>0.14763124999999999</v>
      </c>
      <c r="H5311" s="51">
        <v>0.17211874999999999</v>
      </c>
      <c r="I5311" s="51">
        <v>0.17775625</v>
      </c>
      <c r="J5311" s="51">
        <v>0.25513125000000003</v>
      </c>
      <c r="K5311" s="51">
        <v>0.28334999999999999</v>
      </c>
      <c r="L5311" s="51">
        <v>0.26924375</v>
      </c>
      <c r="M5311" s="51"/>
      <c r="N5311" s="51"/>
      <c r="O5311" s="51"/>
      <c r="P5311" s="51"/>
      <c r="Q5311" s="51"/>
      <c r="R5311" s="51"/>
      <c r="S5311" s="51"/>
      <c r="T5311" s="51"/>
      <c r="U5311" s="51"/>
      <c r="V5311" s="51"/>
      <c r="W5311" s="51"/>
      <c r="X5311" s="51"/>
      <c r="Y5311" s="51"/>
      <c r="Z5311" s="51"/>
      <c r="AA5311" s="51"/>
      <c r="AB5311" s="51">
        <v>8.4</v>
      </c>
      <c r="AC5311" s="51">
        <v>0.3707992390498952</v>
      </c>
      <c r="AD5311" s="51">
        <v>0</v>
      </c>
      <c r="AE5311" s="51"/>
      <c r="AF5311" s="51"/>
      <c r="AG5311" s="51"/>
      <c r="AH5311" s="51">
        <v>8.3000000000000007</v>
      </c>
      <c r="AI5311" s="51">
        <v>8.4</v>
      </c>
      <c r="AJ5311" s="51"/>
      <c r="AK5311" s="51"/>
      <c r="AL5311" s="51"/>
      <c r="AM5311" s="51"/>
      <c r="AN5311" s="51"/>
      <c r="AO5311" s="51"/>
      <c r="AP5311" s="51"/>
      <c r="AQ5311" s="51"/>
      <c r="AR5311" s="51"/>
      <c r="AS5311" s="51"/>
      <c r="AT5311" s="51"/>
      <c r="AU5311" s="51"/>
      <c r="AV5311" s="51"/>
      <c r="AW5311" s="51"/>
      <c r="AX5311" s="51"/>
      <c r="AY5311" s="51"/>
      <c r="AZ5311" s="51"/>
      <c r="BA5311" s="51"/>
      <c r="BB5311" s="51"/>
      <c r="BC5311" s="51"/>
      <c r="BD5311" s="51"/>
      <c r="BE5311" s="51"/>
      <c r="BF5311" s="51"/>
      <c r="BG5311" s="51"/>
      <c r="BH5311" s="51"/>
      <c r="BI5311" s="51"/>
      <c r="BJ5311" s="51"/>
      <c r="BK5311" s="51"/>
      <c r="BL5311" s="51"/>
      <c r="BM5311" s="51"/>
      <c r="BN5311" s="51"/>
      <c r="BO5311" s="51"/>
      <c r="BP5311" s="51"/>
      <c r="BQ5311" s="51"/>
      <c r="BR5311" s="51"/>
      <c r="BS5311" s="51"/>
      <c r="BT5311" s="51"/>
      <c r="BU5311" s="51"/>
      <c r="BV5311" s="51"/>
      <c r="BW5311" s="51"/>
      <c r="BX5311" s="51"/>
      <c r="BY5311" s="51"/>
    </row>
    <row r="5312" spans="1:77" x14ac:dyDescent="0.25">
      <c r="A5312" s="49" t="s">
        <v>957</v>
      </c>
      <c r="B5312" s="50">
        <v>42389</v>
      </c>
      <c r="C5312" s="51" t="s">
        <v>956</v>
      </c>
      <c r="D5312" s="51"/>
      <c r="E5312" s="51">
        <v>382.79578125</v>
      </c>
      <c r="F5312" s="51">
        <v>8.6940624999999994E-2</v>
      </c>
      <c r="G5312" s="51">
        <v>0.14945624999999998</v>
      </c>
      <c r="H5312" s="51">
        <v>0.17305624999999999</v>
      </c>
      <c r="I5312" s="51">
        <v>0.17776249999999999</v>
      </c>
      <c r="J5312" s="51">
        <v>0.25486249999999999</v>
      </c>
      <c r="K5312" s="51">
        <v>0.28299374999999999</v>
      </c>
      <c r="L5312" s="51">
        <v>0.26911249999999998</v>
      </c>
      <c r="M5312" s="51"/>
      <c r="N5312" s="51"/>
      <c r="O5312" s="51"/>
      <c r="P5312" s="51"/>
      <c r="Q5312" s="51"/>
      <c r="R5312" s="51"/>
      <c r="S5312" s="51"/>
      <c r="T5312" s="51"/>
      <c r="U5312" s="51"/>
      <c r="V5312" s="51"/>
      <c r="W5312" s="51"/>
      <c r="X5312" s="51"/>
      <c r="Y5312" s="51"/>
      <c r="Z5312" s="51"/>
      <c r="AA5312" s="51"/>
      <c r="AB5312" s="51"/>
      <c r="AC5312" s="51"/>
      <c r="AD5312" s="51"/>
      <c r="AE5312" s="51"/>
      <c r="AF5312" s="51"/>
      <c r="AG5312" s="51"/>
      <c r="AH5312" s="51"/>
      <c r="AI5312" s="51"/>
      <c r="AJ5312" s="51"/>
      <c r="AK5312" s="51"/>
      <c r="AL5312" s="51"/>
      <c r="AM5312" s="51"/>
      <c r="AN5312" s="51"/>
      <c r="AO5312" s="51"/>
      <c r="AP5312" s="51"/>
      <c r="AQ5312" s="51"/>
      <c r="AR5312" s="51"/>
      <c r="AS5312" s="51"/>
      <c r="AT5312" s="51"/>
      <c r="AU5312" s="51"/>
      <c r="AV5312" s="51"/>
      <c r="AW5312" s="51"/>
      <c r="AX5312" s="51"/>
      <c r="AY5312" s="51"/>
      <c r="AZ5312" s="51"/>
      <c r="BA5312" s="51"/>
      <c r="BB5312" s="51"/>
      <c r="BC5312" s="51"/>
      <c r="BD5312" s="51"/>
      <c r="BE5312" s="51"/>
      <c r="BF5312" s="51"/>
      <c r="BG5312" s="51"/>
      <c r="BH5312" s="51"/>
      <c r="BI5312" s="51"/>
      <c r="BJ5312" s="51"/>
      <c r="BK5312" s="51"/>
      <c r="BL5312" s="51"/>
      <c r="BM5312" s="51"/>
      <c r="BN5312" s="51"/>
      <c r="BO5312" s="51"/>
      <c r="BP5312" s="51"/>
      <c r="BQ5312" s="51"/>
      <c r="BR5312" s="51"/>
      <c r="BS5312" s="51"/>
      <c r="BT5312" s="51"/>
      <c r="BU5312" s="51"/>
      <c r="BV5312" s="51"/>
      <c r="BW5312" s="51"/>
      <c r="BX5312" s="51"/>
      <c r="BY5312" s="51"/>
    </row>
    <row r="5313" spans="1:77" x14ac:dyDescent="0.25">
      <c r="A5313" s="49" t="s">
        <v>957</v>
      </c>
      <c r="B5313" s="50">
        <v>42390</v>
      </c>
      <c r="C5313" s="51" t="s">
        <v>956</v>
      </c>
      <c r="D5313" s="51"/>
      <c r="E5313" s="51">
        <v>383.28562499999998</v>
      </c>
      <c r="F5313" s="51">
        <v>8.7143749999999992E-2</v>
      </c>
      <c r="G5313" s="51">
        <v>0.15083125</v>
      </c>
      <c r="H5313" s="51">
        <v>0.17421874999999998</v>
      </c>
      <c r="I5313" s="51">
        <v>0.17814374999999999</v>
      </c>
      <c r="J5313" s="51">
        <v>0.25458750000000002</v>
      </c>
      <c r="K5313" s="51">
        <v>0.28270624999999999</v>
      </c>
      <c r="L5313" s="51">
        <v>0.26897500000000002</v>
      </c>
      <c r="M5313" s="51"/>
      <c r="N5313" s="51"/>
      <c r="O5313" s="51"/>
      <c r="P5313" s="51"/>
      <c r="Q5313" s="51"/>
      <c r="R5313" s="51"/>
      <c r="S5313" s="51"/>
      <c r="T5313" s="51"/>
      <c r="U5313" s="51"/>
      <c r="V5313" s="51"/>
      <c r="W5313" s="51"/>
      <c r="X5313" s="51"/>
      <c r="Y5313" s="51"/>
      <c r="Z5313" s="51"/>
      <c r="AA5313" s="51"/>
      <c r="AB5313" s="51"/>
      <c r="AC5313" s="51"/>
      <c r="AD5313" s="51"/>
      <c r="AE5313" s="51"/>
      <c r="AF5313" s="51"/>
      <c r="AG5313" s="51"/>
      <c r="AH5313" s="51"/>
      <c r="AI5313" s="51"/>
      <c r="AJ5313" s="51"/>
      <c r="AK5313" s="51"/>
      <c r="AL5313" s="51"/>
      <c r="AM5313" s="51"/>
      <c r="AN5313" s="51"/>
      <c r="AO5313" s="51"/>
      <c r="AP5313" s="51"/>
      <c r="AQ5313" s="51"/>
      <c r="AR5313" s="51"/>
      <c r="AS5313" s="51"/>
      <c r="AT5313" s="51"/>
      <c r="AU5313" s="51"/>
      <c r="AV5313" s="51"/>
      <c r="AW5313" s="51"/>
      <c r="AX5313" s="51"/>
      <c r="AY5313" s="51"/>
      <c r="AZ5313" s="51"/>
      <c r="BA5313" s="51"/>
      <c r="BB5313" s="51"/>
      <c r="BC5313" s="51"/>
      <c r="BD5313" s="51"/>
      <c r="BE5313" s="51"/>
      <c r="BF5313" s="51"/>
      <c r="BG5313" s="51"/>
      <c r="BH5313" s="51"/>
      <c r="BI5313" s="51"/>
      <c r="BJ5313" s="51"/>
      <c r="BK5313" s="51"/>
      <c r="BL5313" s="51"/>
      <c r="BM5313" s="51"/>
      <c r="BN5313" s="51"/>
      <c r="BO5313" s="51"/>
      <c r="BP5313" s="51"/>
      <c r="BQ5313" s="51"/>
      <c r="BR5313" s="51"/>
      <c r="BS5313" s="51"/>
      <c r="BT5313" s="51"/>
      <c r="BU5313" s="51"/>
      <c r="BV5313" s="51"/>
      <c r="BW5313" s="51"/>
      <c r="BX5313" s="51"/>
      <c r="BY5313" s="51"/>
    </row>
    <row r="5314" spans="1:77" x14ac:dyDescent="0.25">
      <c r="A5314" s="49" t="s">
        <v>957</v>
      </c>
      <c r="B5314" s="50">
        <v>42391</v>
      </c>
      <c r="C5314" s="51" t="s">
        <v>956</v>
      </c>
      <c r="D5314" s="51"/>
      <c r="E5314" s="51">
        <v>384.03421874999998</v>
      </c>
      <c r="F5314" s="51">
        <v>8.7303125000000009E-2</v>
      </c>
      <c r="G5314" s="51">
        <v>0.15236250000000001</v>
      </c>
      <c r="H5314" s="51">
        <v>0.17578749999999999</v>
      </c>
      <c r="I5314" s="51">
        <v>0.17873749999999999</v>
      </c>
      <c r="J5314" s="51">
        <v>0.25449374999999996</v>
      </c>
      <c r="K5314" s="51">
        <v>0.28247499999999998</v>
      </c>
      <c r="L5314" s="51">
        <v>0.26878750000000001</v>
      </c>
      <c r="M5314" s="51"/>
      <c r="N5314" s="51"/>
      <c r="O5314" s="51"/>
      <c r="P5314" s="51"/>
      <c r="Q5314" s="51"/>
      <c r="R5314" s="51"/>
      <c r="S5314" s="51"/>
      <c r="T5314" s="51"/>
      <c r="U5314" s="51"/>
      <c r="V5314" s="51"/>
      <c r="W5314" s="51"/>
      <c r="X5314" s="51"/>
      <c r="Y5314" s="51"/>
      <c r="Z5314" s="51"/>
      <c r="AA5314" s="51"/>
      <c r="AB5314" s="51"/>
      <c r="AC5314" s="51">
        <v>0.29046357155758457</v>
      </c>
      <c r="AD5314" s="51">
        <v>0</v>
      </c>
      <c r="AE5314" s="51"/>
      <c r="AF5314" s="51"/>
      <c r="AG5314" s="51"/>
      <c r="AH5314" s="51"/>
      <c r="AI5314" s="51"/>
      <c r="AJ5314" s="51"/>
      <c r="AK5314" s="51"/>
      <c r="AL5314" s="51"/>
      <c r="AM5314" s="51"/>
      <c r="AN5314" s="51"/>
      <c r="AO5314" s="51"/>
      <c r="AP5314" s="51"/>
      <c r="AQ5314" s="51"/>
      <c r="AR5314" s="51"/>
      <c r="AS5314" s="51"/>
      <c r="AT5314" s="51"/>
      <c r="AU5314" s="51"/>
      <c r="AV5314" s="51"/>
      <c r="AW5314" s="51"/>
      <c r="AX5314" s="51"/>
      <c r="AY5314" s="51"/>
      <c r="AZ5314" s="51"/>
      <c r="BA5314" s="51"/>
      <c r="BB5314" s="51"/>
      <c r="BC5314" s="51"/>
      <c r="BD5314" s="51"/>
      <c r="BE5314" s="51"/>
      <c r="BF5314" s="51"/>
      <c r="BG5314" s="51"/>
      <c r="BH5314" s="51"/>
      <c r="BI5314" s="51"/>
      <c r="BJ5314" s="51"/>
      <c r="BK5314" s="51"/>
      <c r="BL5314" s="51"/>
      <c r="BM5314" s="51"/>
      <c r="BN5314" s="51"/>
      <c r="BO5314" s="51"/>
      <c r="BP5314" s="51"/>
      <c r="BQ5314" s="51"/>
      <c r="BR5314" s="51"/>
      <c r="BS5314" s="51"/>
      <c r="BT5314" s="51"/>
      <c r="BU5314" s="51"/>
      <c r="BV5314" s="51"/>
      <c r="BW5314" s="51"/>
      <c r="BX5314" s="51"/>
      <c r="BY5314" s="51"/>
    </row>
    <row r="5315" spans="1:77" x14ac:dyDescent="0.25">
      <c r="A5315" s="49" t="s">
        <v>957</v>
      </c>
      <c r="B5315" s="50">
        <v>42392</v>
      </c>
      <c r="C5315" s="51" t="s">
        <v>956</v>
      </c>
      <c r="D5315" s="51"/>
      <c r="E5315" s="51">
        <v>384.47484374999999</v>
      </c>
      <c r="F5315" s="51">
        <v>8.6378125E-2</v>
      </c>
      <c r="G5315" s="51">
        <v>0.15278749999999999</v>
      </c>
      <c r="H5315" s="51">
        <v>0.17685000000000001</v>
      </c>
      <c r="I5315" s="51">
        <v>0.17959999999999998</v>
      </c>
      <c r="J5315" s="51">
        <v>0.25455</v>
      </c>
      <c r="K5315" s="51">
        <v>0.282225</v>
      </c>
      <c r="L5315" s="51">
        <v>0.26877499999999999</v>
      </c>
      <c r="M5315" s="51"/>
      <c r="N5315" s="51"/>
      <c r="O5315" s="51"/>
      <c r="P5315" s="51"/>
      <c r="Q5315" s="51"/>
      <c r="R5315" s="51"/>
      <c r="S5315" s="51"/>
      <c r="T5315" s="51"/>
      <c r="U5315" s="51"/>
      <c r="V5315" s="51"/>
      <c r="W5315" s="51"/>
      <c r="X5315" s="51"/>
      <c r="Y5315" s="51"/>
      <c r="Z5315" s="51"/>
      <c r="AA5315" s="51"/>
      <c r="AB5315" s="51"/>
      <c r="AC5315" s="51"/>
      <c r="AD5315" s="51"/>
      <c r="AE5315" s="51"/>
      <c r="AF5315" s="51"/>
      <c r="AG5315" s="51"/>
      <c r="AH5315" s="51"/>
      <c r="AI5315" s="51"/>
      <c r="AJ5315" s="51"/>
      <c r="AK5315" s="51"/>
      <c r="AL5315" s="51"/>
      <c r="AM5315" s="51"/>
      <c r="AN5315" s="51"/>
      <c r="AO5315" s="51"/>
      <c r="AP5315" s="51"/>
      <c r="AQ5315" s="51"/>
      <c r="AR5315" s="51"/>
      <c r="AS5315" s="51"/>
      <c r="AT5315" s="51"/>
      <c r="AU5315" s="51"/>
      <c r="AV5315" s="51"/>
      <c r="AW5315" s="51"/>
      <c r="AX5315" s="51"/>
      <c r="AY5315" s="51"/>
      <c r="AZ5315" s="51"/>
      <c r="BA5315" s="51"/>
      <c r="BB5315" s="51"/>
      <c r="BC5315" s="51"/>
      <c r="BD5315" s="51"/>
      <c r="BE5315" s="51"/>
      <c r="BF5315" s="51"/>
      <c r="BG5315" s="51"/>
      <c r="BH5315" s="51"/>
      <c r="BI5315" s="51"/>
      <c r="BJ5315" s="51"/>
      <c r="BK5315" s="51"/>
      <c r="BL5315" s="51"/>
      <c r="BM5315" s="51"/>
      <c r="BN5315" s="51"/>
      <c r="BO5315" s="51"/>
      <c r="BP5315" s="51"/>
      <c r="BQ5315" s="51"/>
      <c r="BR5315" s="51"/>
      <c r="BS5315" s="51"/>
      <c r="BT5315" s="51"/>
      <c r="BU5315" s="51"/>
      <c r="BV5315" s="51"/>
      <c r="BW5315" s="51"/>
      <c r="BX5315" s="51"/>
      <c r="BY5315" s="51"/>
    </row>
    <row r="5316" spans="1:77" x14ac:dyDescent="0.25">
      <c r="A5316" s="49" t="s">
        <v>957</v>
      </c>
      <c r="B5316" s="50">
        <v>42393</v>
      </c>
      <c r="C5316" s="51" t="s">
        <v>956</v>
      </c>
      <c r="D5316" s="51"/>
      <c r="E5316" s="51">
        <v>384.46921874999998</v>
      </c>
      <c r="F5316" s="51">
        <v>8.4734375000000001E-2</v>
      </c>
      <c r="G5316" s="51">
        <v>0.15205625</v>
      </c>
      <c r="H5316" s="51">
        <v>0.17728125</v>
      </c>
      <c r="I5316" s="51">
        <v>0.18046875000000001</v>
      </c>
      <c r="J5316" s="51">
        <v>0.25468750000000001</v>
      </c>
      <c r="K5316" s="51">
        <v>0.28210000000000002</v>
      </c>
      <c r="L5316" s="51">
        <v>0.26863124999999999</v>
      </c>
      <c r="M5316" s="51"/>
      <c r="N5316" s="51"/>
      <c r="O5316" s="51"/>
      <c r="P5316" s="51"/>
      <c r="Q5316" s="51"/>
      <c r="R5316" s="51"/>
      <c r="S5316" s="51"/>
      <c r="T5316" s="51"/>
      <c r="U5316" s="51"/>
      <c r="V5316" s="51"/>
      <c r="W5316" s="51"/>
      <c r="X5316" s="51"/>
      <c r="Y5316" s="51"/>
      <c r="Z5316" s="51"/>
      <c r="AA5316" s="51"/>
      <c r="AB5316" s="51"/>
      <c r="AC5316" s="51"/>
      <c r="AD5316" s="51"/>
      <c r="AE5316" s="51"/>
      <c r="AF5316" s="51"/>
      <c r="AG5316" s="51"/>
      <c r="AH5316" s="51"/>
      <c r="AI5316" s="51"/>
      <c r="AJ5316" s="51"/>
      <c r="AK5316" s="51"/>
      <c r="AL5316" s="51"/>
      <c r="AM5316" s="51"/>
      <c r="AN5316" s="51"/>
      <c r="AO5316" s="51"/>
      <c r="AP5316" s="51"/>
      <c r="AQ5316" s="51"/>
      <c r="AR5316" s="51"/>
      <c r="AS5316" s="51"/>
      <c r="AT5316" s="51"/>
      <c r="AU5316" s="51"/>
      <c r="AV5316" s="51"/>
      <c r="AW5316" s="51"/>
      <c r="AX5316" s="51"/>
      <c r="AY5316" s="51"/>
      <c r="AZ5316" s="51"/>
      <c r="BA5316" s="51"/>
      <c r="BB5316" s="51"/>
      <c r="BC5316" s="51"/>
      <c r="BD5316" s="51"/>
      <c r="BE5316" s="51"/>
      <c r="BF5316" s="51"/>
      <c r="BG5316" s="51"/>
      <c r="BH5316" s="51"/>
      <c r="BI5316" s="51"/>
      <c r="BJ5316" s="51"/>
      <c r="BK5316" s="51"/>
      <c r="BL5316" s="51"/>
      <c r="BM5316" s="51"/>
      <c r="BN5316" s="51"/>
      <c r="BO5316" s="51"/>
      <c r="BP5316" s="51"/>
      <c r="BQ5316" s="51"/>
      <c r="BR5316" s="51"/>
      <c r="BS5316" s="51"/>
      <c r="BT5316" s="51"/>
      <c r="BU5316" s="51"/>
      <c r="BV5316" s="51"/>
      <c r="BW5316" s="51"/>
      <c r="BX5316" s="51"/>
      <c r="BY5316" s="51"/>
    </row>
    <row r="5317" spans="1:77" x14ac:dyDescent="0.25">
      <c r="A5317" s="49" t="s">
        <v>957</v>
      </c>
      <c r="B5317" s="50">
        <v>42394</v>
      </c>
      <c r="C5317" s="51" t="s">
        <v>956</v>
      </c>
      <c r="D5317" s="51"/>
      <c r="E5317" s="51">
        <v>384.43593750000002</v>
      </c>
      <c r="F5317" s="51">
        <v>8.4356249999999994E-2</v>
      </c>
      <c r="G5317" s="51">
        <v>0.15160000000000001</v>
      </c>
      <c r="H5317" s="51">
        <v>0.1771625</v>
      </c>
      <c r="I5317" s="51">
        <v>0.18084375</v>
      </c>
      <c r="J5317" s="51">
        <v>0.25496249999999998</v>
      </c>
      <c r="K5317" s="51">
        <v>0.28203124999999996</v>
      </c>
      <c r="L5317" s="51">
        <v>0.26847500000000002</v>
      </c>
      <c r="M5317" s="51"/>
      <c r="N5317" s="51"/>
      <c r="O5317" s="51"/>
      <c r="P5317" s="51"/>
      <c r="Q5317" s="51">
        <v>5.0000747500000005</v>
      </c>
      <c r="R5317" s="51">
        <v>414.39975000000004</v>
      </c>
      <c r="S5317" s="51">
        <v>313.96150000000006</v>
      </c>
      <c r="T5317" s="51"/>
      <c r="U5317" s="51"/>
      <c r="V5317" s="51">
        <v>1.7565917924284857E-2</v>
      </c>
      <c r="W5317" s="51">
        <v>4.514E-2</v>
      </c>
      <c r="X5317" s="51">
        <v>4.4076533000000007</v>
      </c>
      <c r="Y5317" s="51">
        <v>5290.2314124051099</v>
      </c>
      <c r="Z5317" s="51"/>
      <c r="AA5317" s="51">
        <v>250.92075000000006</v>
      </c>
      <c r="AB5317" s="51"/>
      <c r="AC5317" s="51">
        <v>0.35512716482157025</v>
      </c>
      <c r="AD5317" s="51">
        <v>0</v>
      </c>
      <c r="AE5317" s="51"/>
      <c r="AF5317" s="51"/>
      <c r="AG5317" s="51">
        <v>17.206250000000001</v>
      </c>
      <c r="AH5317" s="51"/>
      <c r="AI5317" s="51"/>
      <c r="AJ5317" s="51"/>
      <c r="AK5317" s="51"/>
      <c r="AL5317" s="51"/>
      <c r="AM5317" s="51"/>
      <c r="AN5317" s="51"/>
      <c r="AO5317" s="51"/>
      <c r="AP5317" s="51"/>
      <c r="AQ5317" s="51" t="s">
        <v>925</v>
      </c>
      <c r="AR5317" s="51"/>
      <c r="AS5317" s="51"/>
      <c r="AT5317" s="51"/>
      <c r="AU5317" s="51"/>
      <c r="AV5317" s="51"/>
      <c r="AW5317" s="51"/>
      <c r="AX5317" s="51"/>
      <c r="AY5317" s="51">
        <v>63.040750000000003</v>
      </c>
      <c r="AZ5317" s="51"/>
      <c r="BA5317" s="51"/>
      <c r="BB5317" s="51"/>
      <c r="BC5317" s="51"/>
      <c r="BD5317" s="51">
        <v>83.231999999999999</v>
      </c>
      <c r="BE5317" s="51">
        <v>263.47380895209983</v>
      </c>
      <c r="BF5317" s="51"/>
      <c r="BG5317" s="51"/>
      <c r="BH5317" s="51"/>
      <c r="BI5317" s="51"/>
      <c r="BJ5317" s="51"/>
      <c r="BK5317" s="51"/>
      <c r="BL5317" s="51"/>
      <c r="BM5317" s="51"/>
      <c r="BN5317" s="51"/>
      <c r="BO5317" s="51"/>
      <c r="BP5317" s="51"/>
      <c r="BQ5317" s="51"/>
      <c r="BR5317" s="51"/>
      <c r="BS5317" s="51"/>
      <c r="BT5317" s="51"/>
      <c r="BU5317" s="51"/>
      <c r="BV5317" s="51"/>
      <c r="BW5317" s="51"/>
      <c r="BX5317" s="51"/>
      <c r="BY5317" s="51"/>
    </row>
    <row r="5318" spans="1:77" x14ac:dyDescent="0.25">
      <c r="A5318" s="49" t="s">
        <v>957</v>
      </c>
      <c r="B5318" s="50">
        <v>42395</v>
      </c>
      <c r="C5318" s="51" t="s">
        <v>956</v>
      </c>
      <c r="D5318" s="51"/>
      <c r="E5318" s="51">
        <v>384.06046875000004</v>
      </c>
      <c r="F5318" s="51">
        <v>8.2884374999999996E-2</v>
      </c>
      <c r="G5318" s="51">
        <v>0.15040625000000002</v>
      </c>
      <c r="H5318" s="51">
        <v>0.17676249999999999</v>
      </c>
      <c r="I5318" s="51">
        <v>0.18119374999999999</v>
      </c>
      <c r="J5318" s="51">
        <v>0.25514375</v>
      </c>
      <c r="K5318" s="51">
        <v>0.28199374999999999</v>
      </c>
      <c r="L5318" s="51">
        <v>0.26846249999999999</v>
      </c>
      <c r="M5318" s="51"/>
      <c r="N5318" s="51"/>
      <c r="O5318" s="51"/>
      <c r="P5318" s="51"/>
      <c r="Q5318" s="51"/>
      <c r="R5318" s="51"/>
      <c r="S5318" s="51"/>
      <c r="T5318" s="51"/>
      <c r="U5318" s="51"/>
      <c r="V5318" s="51"/>
      <c r="W5318" s="51"/>
      <c r="X5318" s="51"/>
      <c r="Y5318" s="51"/>
      <c r="Z5318" s="51"/>
      <c r="AA5318" s="51"/>
      <c r="AB5318" s="51"/>
      <c r="AC5318" s="51"/>
      <c r="AD5318" s="51"/>
      <c r="AE5318" s="51"/>
      <c r="AF5318" s="51"/>
      <c r="AG5318" s="51"/>
      <c r="AH5318" s="51"/>
      <c r="AI5318" s="51"/>
      <c r="AJ5318" s="51"/>
      <c r="AK5318" s="51"/>
      <c r="AL5318" s="51"/>
      <c r="AM5318" s="51"/>
      <c r="AN5318" s="51"/>
      <c r="AO5318" s="51"/>
      <c r="AP5318" s="51"/>
      <c r="AQ5318" s="51"/>
      <c r="AR5318" s="51"/>
      <c r="AS5318" s="51"/>
      <c r="AT5318" s="51"/>
      <c r="AU5318" s="51"/>
      <c r="AV5318" s="51"/>
      <c r="AW5318" s="51"/>
      <c r="AX5318" s="51"/>
      <c r="AY5318" s="51"/>
      <c r="AZ5318" s="51"/>
      <c r="BA5318" s="51"/>
      <c r="BB5318" s="51"/>
      <c r="BC5318" s="51"/>
      <c r="BD5318" s="51"/>
      <c r="BE5318" s="51"/>
      <c r="BF5318" s="51"/>
      <c r="BG5318" s="51"/>
      <c r="BH5318" s="51"/>
      <c r="BI5318" s="51"/>
      <c r="BJ5318" s="51"/>
      <c r="BK5318" s="51"/>
      <c r="BL5318" s="51"/>
      <c r="BM5318" s="51"/>
      <c r="BN5318" s="51"/>
      <c r="BO5318" s="51"/>
      <c r="BP5318" s="51"/>
      <c r="BQ5318" s="51"/>
      <c r="BR5318" s="51"/>
      <c r="BS5318" s="51"/>
      <c r="BT5318" s="51"/>
      <c r="BU5318" s="51"/>
      <c r="BV5318" s="51"/>
      <c r="BW5318" s="51"/>
      <c r="BX5318" s="51"/>
      <c r="BY5318" s="51"/>
    </row>
    <row r="5319" spans="1:77" x14ac:dyDescent="0.25">
      <c r="A5319" s="49" t="s">
        <v>957</v>
      </c>
      <c r="B5319" s="50">
        <v>42396</v>
      </c>
      <c r="C5319" s="51" t="s">
        <v>956</v>
      </c>
      <c r="D5319" s="51"/>
      <c r="E5319" s="51">
        <v>383.58000000000004</v>
      </c>
      <c r="F5319" s="51">
        <v>8.2393750000000002E-2</v>
      </c>
      <c r="G5319" s="51">
        <v>0.14955625</v>
      </c>
      <c r="H5319" s="51">
        <v>0.17579375000000003</v>
      </c>
      <c r="I5319" s="51">
        <v>0.18132500000000001</v>
      </c>
      <c r="J5319" s="51">
        <v>0.25526874999999999</v>
      </c>
      <c r="K5319" s="51">
        <v>0.28188750000000001</v>
      </c>
      <c r="L5319" s="51">
        <v>0.26834999999999998</v>
      </c>
      <c r="M5319" s="51"/>
      <c r="N5319" s="51"/>
      <c r="O5319" s="51"/>
      <c r="P5319" s="51">
        <v>1.4</v>
      </c>
      <c r="Q5319" s="51"/>
      <c r="R5319" s="51"/>
      <c r="S5319" s="51"/>
      <c r="T5319" s="51"/>
      <c r="U5319" s="51"/>
      <c r="V5319" s="51"/>
      <c r="W5319" s="51"/>
      <c r="X5319" s="51"/>
      <c r="Y5319" s="51"/>
      <c r="Z5319" s="51"/>
      <c r="AA5319" s="51"/>
      <c r="AB5319" s="51">
        <v>8.4</v>
      </c>
      <c r="AC5319" s="51"/>
      <c r="AD5319" s="51"/>
      <c r="AE5319" s="51"/>
      <c r="AF5319" s="51"/>
      <c r="AG5319" s="51"/>
      <c r="AH5319" s="51">
        <v>8.4</v>
      </c>
      <c r="AI5319" s="51">
        <v>8.4</v>
      </c>
      <c r="AJ5319" s="51"/>
      <c r="AK5319" s="51"/>
      <c r="AL5319" s="51"/>
      <c r="AM5319" s="51"/>
      <c r="AN5319" s="51"/>
      <c r="AO5319" s="51"/>
      <c r="AP5319" s="51"/>
      <c r="AQ5319" s="51"/>
      <c r="AR5319" s="51"/>
      <c r="AS5319" s="51"/>
      <c r="AT5319" s="51"/>
      <c r="AU5319" s="51"/>
      <c r="AV5319" s="51"/>
      <c r="AW5319" s="51"/>
      <c r="AX5319" s="51"/>
      <c r="AY5319" s="51"/>
      <c r="AZ5319" s="51"/>
      <c r="BA5319" s="51"/>
      <c r="BB5319" s="51"/>
      <c r="BC5319" s="51"/>
      <c r="BD5319" s="51"/>
      <c r="BE5319" s="51"/>
      <c r="BF5319" s="51"/>
      <c r="BG5319" s="51"/>
      <c r="BH5319" s="51"/>
      <c r="BI5319" s="51"/>
      <c r="BJ5319" s="51"/>
      <c r="BK5319" s="51"/>
      <c r="BL5319" s="51"/>
      <c r="BM5319" s="51"/>
      <c r="BN5319" s="51"/>
      <c r="BO5319" s="51"/>
      <c r="BP5319" s="51"/>
      <c r="BQ5319" s="51"/>
      <c r="BR5319" s="51"/>
      <c r="BS5319" s="51"/>
      <c r="BT5319" s="51"/>
      <c r="BU5319" s="51"/>
      <c r="BV5319" s="51"/>
      <c r="BW5319" s="51"/>
      <c r="BX5319" s="51"/>
      <c r="BY5319" s="51"/>
    </row>
    <row r="5320" spans="1:77" x14ac:dyDescent="0.25">
      <c r="A5320" s="49" t="s">
        <v>957</v>
      </c>
      <c r="B5320" s="50">
        <v>42397</v>
      </c>
      <c r="C5320" s="51" t="s">
        <v>956</v>
      </c>
      <c r="D5320" s="51"/>
      <c r="E5320" s="51">
        <v>383.40421875000004</v>
      </c>
      <c r="F5320" s="51">
        <v>8.2421875000000006E-2</v>
      </c>
      <c r="G5320" s="51">
        <v>0.14925625000000001</v>
      </c>
      <c r="H5320" s="51">
        <v>0.17533750000000001</v>
      </c>
      <c r="I5320" s="51">
        <v>0.18130625</v>
      </c>
      <c r="J5320" s="51">
        <v>0.25535625000000001</v>
      </c>
      <c r="K5320" s="51">
        <v>0.28186250000000002</v>
      </c>
      <c r="L5320" s="51">
        <v>0.26831250000000001</v>
      </c>
      <c r="M5320" s="51"/>
      <c r="N5320" s="51"/>
      <c r="O5320" s="51"/>
      <c r="P5320" s="51"/>
      <c r="Q5320" s="51"/>
      <c r="R5320" s="51"/>
      <c r="S5320" s="51"/>
      <c r="T5320" s="51"/>
      <c r="U5320" s="51"/>
      <c r="V5320" s="51"/>
      <c r="W5320" s="51"/>
      <c r="X5320" s="51"/>
      <c r="Y5320" s="51"/>
      <c r="Z5320" s="51"/>
      <c r="AA5320" s="51"/>
      <c r="AB5320" s="51"/>
      <c r="AC5320" s="51"/>
      <c r="AD5320" s="51"/>
      <c r="AE5320" s="51"/>
      <c r="AF5320" s="51"/>
      <c r="AG5320" s="51"/>
      <c r="AH5320" s="51"/>
      <c r="AI5320" s="51"/>
      <c r="AJ5320" s="51"/>
      <c r="AK5320" s="51"/>
      <c r="AL5320" s="51"/>
      <c r="AM5320" s="51"/>
      <c r="AN5320" s="51"/>
      <c r="AO5320" s="51"/>
      <c r="AP5320" s="51"/>
      <c r="AQ5320" s="51"/>
      <c r="AR5320" s="51"/>
      <c r="AS5320" s="51"/>
      <c r="AT5320" s="51"/>
      <c r="AU5320" s="51"/>
      <c r="AV5320" s="51"/>
      <c r="AW5320" s="51"/>
      <c r="AX5320" s="51"/>
      <c r="AY5320" s="51"/>
      <c r="AZ5320" s="51"/>
      <c r="BA5320" s="51"/>
      <c r="BB5320" s="51"/>
      <c r="BC5320" s="51"/>
      <c r="BD5320" s="51"/>
      <c r="BE5320" s="51"/>
      <c r="BF5320" s="51"/>
      <c r="BG5320" s="51"/>
      <c r="BH5320" s="51"/>
      <c r="BI5320" s="51"/>
      <c r="BJ5320" s="51"/>
      <c r="BK5320" s="51"/>
      <c r="BL5320" s="51"/>
      <c r="BM5320" s="51"/>
      <c r="BN5320" s="51"/>
      <c r="BO5320" s="51"/>
      <c r="BP5320" s="51"/>
      <c r="BQ5320" s="51"/>
      <c r="BR5320" s="51"/>
      <c r="BS5320" s="51"/>
      <c r="BT5320" s="51"/>
      <c r="BU5320" s="51"/>
      <c r="BV5320" s="51"/>
      <c r="BW5320" s="51"/>
      <c r="BX5320" s="51"/>
      <c r="BY5320" s="51"/>
    </row>
    <row r="5321" spans="1:77" x14ac:dyDescent="0.25">
      <c r="A5321" s="49" t="s">
        <v>957</v>
      </c>
      <c r="B5321" s="50">
        <v>42398</v>
      </c>
      <c r="C5321" s="51" t="s">
        <v>956</v>
      </c>
      <c r="D5321" s="51"/>
      <c r="E5321" s="51">
        <v>383.604375</v>
      </c>
      <c r="F5321" s="51">
        <v>8.3106249999999993E-2</v>
      </c>
      <c r="G5321" s="51">
        <v>0.15004374999999998</v>
      </c>
      <c r="H5321" s="51">
        <v>0.17559374999999999</v>
      </c>
      <c r="I5321" s="51">
        <v>0.18141249999999998</v>
      </c>
      <c r="J5321" s="51">
        <v>0.25522499999999998</v>
      </c>
      <c r="K5321" s="51">
        <v>0.28169374999999997</v>
      </c>
      <c r="L5321" s="51">
        <v>0.26818124999999998</v>
      </c>
      <c r="M5321" s="51"/>
      <c r="N5321" s="51"/>
      <c r="O5321" s="51"/>
      <c r="P5321" s="51"/>
      <c r="Q5321" s="51"/>
      <c r="R5321" s="51"/>
      <c r="S5321" s="51"/>
      <c r="T5321" s="51"/>
      <c r="U5321" s="51"/>
      <c r="V5321" s="51"/>
      <c r="W5321" s="51"/>
      <c r="X5321" s="51"/>
      <c r="Y5321" s="51"/>
      <c r="Z5321" s="51"/>
      <c r="AA5321" s="51"/>
      <c r="AB5321" s="51"/>
      <c r="AC5321" s="51"/>
      <c r="AD5321" s="51">
        <v>0</v>
      </c>
      <c r="AE5321" s="51"/>
      <c r="AF5321" s="51"/>
      <c r="AG5321" s="51"/>
      <c r="AH5321" s="51"/>
      <c r="AI5321" s="51"/>
      <c r="AJ5321" s="51"/>
      <c r="AK5321" s="51"/>
      <c r="AL5321" s="51"/>
      <c r="AM5321" s="51"/>
      <c r="AN5321" s="51"/>
      <c r="AO5321" s="51"/>
      <c r="AP5321" s="51"/>
      <c r="AQ5321" s="51"/>
      <c r="AR5321" s="51"/>
      <c r="AS5321" s="51"/>
      <c r="AT5321" s="51"/>
      <c r="AU5321" s="51"/>
      <c r="AV5321" s="51"/>
      <c r="AW5321" s="51"/>
      <c r="AX5321" s="51"/>
      <c r="AY5321" s="51"/>
      <c r="AZ5321" s="51"/>
      <c r="BA5321" s="51"/>
      <c r="BB5321" s="51"/>
      <c r="BC5321" s="51"/>
      <c r="BD5321" s="51"/>
      <c r="BE5321" s="51"/>
      <c r="BF5321" s="51"/>
      <c r="BG5321" s="51"/>
      <c r="BH5321" s="51"/>
      <c r="BI5321" s="51"/>
      <c r="BJ5321" s="51"/>
      <c r="BK5321" s="51"/>
      <c r="BL5321" s="51"/>
      <c r="BM5321" s="51"/>
      <c r="BN5321" s="51"/>
      <c r="BO5321" s="51"/>
      <c r="BP5321" s="51"/>
      <c r="BQ5321" s="51"/>
      <c r="BR5321" s="51"/>
      <c r="BS5321" s="51"/>
      <c r="BT5321" s="51"/>
      <c r="BU5321" s="51"/>
      <c r="BV5321" s="51"/>
      <c r="BW5321" s="51"/>
      <c r="BX5321" s="51"/>
      <c r="BY5321" s="51"/>
    </row>
    <row r="5322" spans="1:77" x14ac:dyDescent="0.25">
      <c r="A5322" s="49" t="s">
        <v>957</v>
      </c>
      <c r="B5322" s="50">
        <v>42399</v>
      </c>
      <c r="C5322" s="51" t="s">
        <v>956</v>
      </c>
      <c r="D5322" s="51"/>
      <c r="E5322" s="51">
        <v>383.59687499999995</v>
      </c>
      <c r="F5322" s="51">
        <v>8.2525000000000015E-2</v>
      </c>
      <c r="G5322" s="51">
        <v>0.15007499999999999</v>
      </c>
      <c r="H5322" s="51">
        <v>0.17597499999999999</v>
      </c>
      <c r="I5322" s="51">
        <v>0.18162500000000001</v>
      </c>
      <c r="J5322" s="51">
        <v>0.25524999999999998</v>
      </c>
      <c r="K5322" s="51">
        <v>0.28139999999999998</v>
      </c>
      <c r="L5322" s="51">
        <v>0.26810624999999999</v>
      </c>
      <c r="M5322" s="51"/>
      <c r="N5322" s="51"/>
      <c r="O5322" s="51"/>
      <c r="P5322" s="51"/>
      <c r="Q5322" s="51"/>
      <c r="R5322" s="51"/>
      <c r="S5322" s="51"/>
      <c r="T5322" s="51"/>
      <c r="U5322" s="51"/>
      <c r="V5322" s="51"/>
      <c r="W5322" s="51"/>
      <c r="X5322" s="51"/>
      <c r="Y5322" s="51"/>
      <c r="Z5322" s="51"/>
      <c r="AA5322" s="51"/>
      <c r="AB5322" s="51"/>
      <c r="AC5322" s="51"/>
      <c r="AD5322" s="51"/>
      <c r="AE5322" s="51"/>
      <c r="AF5322" s="51"/>
      <c r="AG5322" s="51"/>
      <c r="AH5322" s="51"/>
      <c r="AI5322" s="51"/>
      <c r="AJ5322" s="51"/>
      <c r="AK5322" s="51"/>
      <c r="AL5322" s="51"/>
      <c r="AM5322" s="51"/>
      <c r="AN5322" s="51"/>
      <c r="AO5322" s="51"/>
      <c r="AP5322" s="51"/>
      <c r="AQ5322" s="51"/>
      <c r="AR5322" s="51"/>
      <c r="AS5322" s="51"/>
      <c r="AT5322" s="51"/>
      <c r="AU5322" s="51"/>
      <c r="AV5322" s="51"/>
      <c r="AW5322" s="51"/>
      <c r="AX5322" s="51"/>
      <c r="AY5322" s="51"/>
      <c r="AZ5322" s="51"/>
      <c r="BA5322" s="51"/>
      <c r="BB5322" s="51"/>
      <c r="BC5322" s="51"/>
      <c r="BD5322" s="51"/>
      <c r="BE5322" s="51"/>
      <c r="BF5322" s="51"/>
      <c r="BG5322" s="51"/>
      <c r="BH5322" s="51"/>
      <c r="BI5322" s="51"/>
      <c r="BJ5322" s="51"/>
      <c r="BK5322" s="51"/>
      <c r="BL5322" s="51"/>
      <c r="BM5322" s="51"/>
      <c r="BN5322" s="51"/>
      <c r="BO5322" s="51"/>
      <c r="BP5322" s="51"/>
      <c r="BQ5322" s="51"/>
      <c r="BR5322" s="51"/>
      <c r="BS5322" s="51"/>
      <c r="BT5322" s="51"/>
      <c r="BU5322" s="51"/>
      <c r="BV5322" s="51"/>
      <c r="BW5322" s="51"/>
      <c r="BX5322" s="51"/>
      <c r="BY5322" s="51"/>
    </row>
    <row r="5323" spans="1:77" x14ac:dyDescent="0.25">
      <c r="A5323" s="49" t="s">
        <v>957</v>
      </c>
      <c r="B5323" s="50">
        <v>42400</v>
      </c>
      <c r="C5323" s="51" t="s">
        <v>956</v>
      </c>
      <c r="D5323" s="51"/>
      <c r="E5323" s="51">
        <v>383.84156250000007</v>
      </c>
      <c r="F5323" s="51">
        <v>8.2725000000000007E-2</v>
      </c>
      <c r="G5323" s="51">
        <v>0.15055625</v>
      </c>
      <c r="H5323" s="51">
        <v>0.17628749999999999</v>
      </c>
      <c r="I5323" s="51">
        <v>0.1819125</v>
      </c>
      <c r="J5323" s="51">
        <v>0.25526250000000006</v>
      </c>
      <c r="K5323" s="51">
        <v>0.28126250000000003</v>
      </c>
      <c r="L5323" s="51">
        <v>0.26810624999999999</v>
      </c>
      <c r="M5323" s="51"/>
      <c r="N5323" s="51"/>
      <c r="O5323" s="51"/>
      <c r="P5323" s="51"/>
      <c r="Q5323" s="51"/>
      <c r="R5323" s="51"/>
      <c r="S5323" s="51"/>
      <c r="T5323" s="51"/>
      <c r="U5323" s="51"/>
      <c r="V5323" s="51"/>
      <c r="W5323" s="51"/>
      <c r="X5323" s="51"/>
      <c r="Y5323" s="51"/>
      <c r="Z5323" s="51"/>
      <c r="AA5323" s="51"/>
      <c r="AB5323" s="51"/>
      <c r="AC5323" s="51"/>
      <c r="AD5323" s="51"/>
      <c r="AE5323" s="51"/>
      <c r="AF5323" s="51"/>
      <c r="AG5323" s="51"/>
      <c r="AH5323" s="51"/>
      <c r="AI5323" s="51"/>
      <c r="AJ5323" s="51"/>
      <c r="AK5323" s="51"/>
      <c r="AL5323" s="51"/>
      <c r="AM5323" s="51"/>
      <c r="AN5323" s="51"/>
      <c r="AO5323" s="51"/>
      <c r="AP5323" s="51"/>
      <c r="AQ5323" s="51"/>
      <c r="AR5323" s="51"/>
      <c r="AS5323" s="51"/>
      <c r="AT5323" s="51"/>
      <c r="AU5323" s="51"/>
      <c r="AV5323" s="51"/>
      <c r="AW5323" s="51"/>
      <c r="AX5323" s="51"/>
      <c r="AY5323" s="51"/>
      <c r="AZ5323" s="51"/>
      <c r="BA5323" s="51"/>
      <c r="BB5323" s="51"/>
      <c r="BC5323" s="51"/>
      <c r="BD5323" s="51"/>
      <c r="BE5323" s="51"/>
      <c r="BF5323" s="51"/>
      <c r="BG5323" s="51"/>
      <c r="BH5323" s="51"/>
      <c r="BI5323" s="51"/>
      <c r="BJ5323" s="51"/>
      <c r="BK5323" s="51"/>
      <c r="BL5323" s="51"/>
      <c r="BM5323" s="51"/>
      <c r="BN5323" s="51"/>
      <c r="BO5323" s="51"/>
      <c r="BP5323" s="51"/>
      <c r="BQ5323" s="51"/>
      <c r="BR5323" s="51"/>
      <c r="BS5323" s="51"/>
      <c r="BT5323" s="51"/>
      <c r="BU5323" s="51"/>
      <c r="BV5323" s="51"/>
      <c r="BW5323" s="51"/>
      <c r="BX5323" s="51"/>
      <c r="BY5323" s="51"/>
    </row>
    <row r="5324" spans="1:77" x14ac:dyDescent="0.25">
      <c r="A5324" s="49" t="s">
        <v>957</v>
      </c>
      <c r="B5324" s="50">
        <v>42401</v>
      </c>
      <c r="C5324" s="51" t="s">
        <v>956</v>
      </c>
      <c r="D5324" s="51"/>
      <c r="E5324" s="51">
        <v>384.28265625000006</v>
      </c>
      <c r="F5324" s="51">
        <v>8.3146874999999995E-2</v>
      </c>
      <c r="G5324" s="51">
        <v>0.15141250000000001</v>
      </c>
      <c r="H5324" s="51">
        <v>0.17710000000000001</v>
      </c>
      <c r="I5324" s="51">
        <v>0.18235625</v>
      </c>
      <c r="J5324" s="51">
        <v>0.25534999999999997</v>
      </c>
      <c r="K5324" s="51">
        <v>0.28105000000000002</v>
      </c>
      <c r="L5324" s="51">
        <v>0.26780625000000002</v>
      </c>
      <c r="M5324" s="51"/>
      <c r="N5324" s="51"/>
      <c r="O5324" s="51"/>
      <c r="P5324" s="51"/>
      <c r="Q5324" s="51"/>
      <c r="R5324" s="51"/>
      <c r="S5324" s="51"/>
      <c r="T5324" s="51"/>
      <c r="U5324" s="51"/>
      <c r="V5324" s="51"/>
      <c r="W5324" s="51"/>
      <c r="X5324" s="51"/>
      <c r="Y5324" s="51"/>
      <c r="Z5324" s="51"/>
      <c r="AA5324" s="51"/>
      <c r="AB5324" s="51"/>
      <c r="AC5324" s="51">
        <v>0.34990061361870683</v>
      </c>
      <c r="AD5324" s="51">
        <v>0</v>
      </c>
      <c r="AE5324" s="51"/>
      <c r="AF5324" s="51"/>
      <c r="AG5324" s="51"/>
      <c r="AH5324" s="51"/>
      <c r="AI5324" s="51"/>
      <c r="AJ5324" s="51"/>
      <c r="AK5324" s="51"/>
      <c r="AL5324" s="51"/>
      <c r="AM5324" s="51"/>
      <c r="AN5324" s="51"/>
      <c r="AO5324" s="51"/>
      <c r="AP5324" s="51"/>
      <c r="AQ5324" s="51"/>
      <c r="AR5324" s="51"/>
      <c r="AS5324" s="51"/>
      <c r="AT5324" s="51"/>
      <c r="AU5324" s="51"/>
      <c r="AV5324" s="51"/>
      <c r="AW5324" s="51"/>
      <c r="AX5324" s="51"/>
      <c r="AY5324" s="51"/>
      <c r="AZ5324" s="51"/>
      <c r="BA5324" s="51"/>
      <c r="BB5324" s="51"/>
      <c r="BC5324" s="51"/>
      <c r="BD5324" s="51"/>
      <c r="BE5324" s="51"/>
      <c r="BF5324" s="51"/>
      <c r="BG5324" s="51"/>
      <c r="BH5324" s="51"/>
      <c r="BI5324" s="51"/>
      <c r="BJ5324" s="51"/>
      <c r="BK5324" s="51"/>
      <c r="BL5324" s="51"/>
      <c r="BM5324" s="51"/>
      <c r="BN5324" s="51"/>
      <c r="BO5324" s="51"/>
      <c r="BP5324" s="51"/>
      <c r="BQ5324" s="51"/>
      <c r="BR5324" s="51"/>
      <c r="BS5324" s="51"/>
      <c r="BT5324" s="51"/>
      <c r="BU5324" s="51"/>
      <c r="BV5324" s="51"/>
      <c r="BW5324" s="51"/>
      <c r="BX5324" s="51"/>
      <c r="BY5324" s="51"/>
    </row>
    <row r="5325" spans="1:77" x14ac:dyDescent="0.25">
      <c r="A5325" s="49" t="s">
        <v>957</v>
      </c>
      <c r="B5325" s="50">
        <v>42402</v>
      </c>
      <c r="C5325" s="51" t="s">
        <v>956</v>
      </c>
      <c r="D5325" s="51"/>
      <c r="E5325" s="51">
        <v>385.03031250000004</v>
      </c>
      <c r="F5325" s="51">
        <v>8.3775000000000002E-2</v>
      </c>
      <c r="G5325" s="51">
        <v>0.15293124999999999</v>
      </c>
      <c r="H5325" s="51">
        <v>0.1782125</v>
      </c>
      <c r="I5325" s="51">
        <v>0.18277500000000002</v>
      </c>
      <c r="J5325" s="51">
        <v>0.25534374999999998</v>
      </c>
      <c r="K5325" s="51">
        <v>0.28100625000000001</v>
      </c>
      <c r="L5325" s="51">
        <v>0.26774375</v>
      </c>
      <c r="M5325" s="51"/>
      <c r="N5325" s="51"/>
      <c r="O5325" s="51"/>
      <c r="P5325" s="51"/>
      <c r="Q5325" s="51"/>
      <c r="R5325" s="51"/>
      <c r="S5325" s="51"/>
      <c r="T5325" s="51"/>
      <c r="U5325" s="51"/>
      <c r="V5325" s="51"/>
      <c r="W5325" s="51"/>
      <c r="X5325" s="51"/>
      <c r="Y5325" s="51"/>
      <c r="Z5325" s="51"/>
      <c r="AA5325" s="51"/>
      <c r="AB5325" s="51"/>
      <c r="AC5325" s="51"/>
      <c r="AD5325" s="51"/>
      <c r="AE5325" s="51"/>
      <c r="AF5325" s="51"/>
      <c r="AG5325" s="51"/>
      <c r="AH5325" s="51"/>
      <c r="AI5325" s="51"/>
      <c r="AJ5325" s="51"/>
      <c r="AK5325" s="51"/>
      <c r="AL5325" s="51"/>
      <c r="AM5325" s="51"/>
      <c r="AN5325" s="51"/>
      <c r="AO5325" s="51"/>
      <c r="AP5325" s="51"/>
      <c r="AQ5325" s="51"/>
      <c r="AR5325" s="51"/>
      <c r="AS5325" s="51"/>
      <c r="AT5325" s="51"/>
      <c r="AU5325" s="51"/>
      <c r="AV5325" s="51"/>
      <c r="AW5325" s="51"/>
      <c r="AX5325" s="51"/>
      <c r="AY5325" s="51"/>
      <c r="AZ5325" s="51"/>
      <c r="BA5325" s="51"/>
      <c r="BB5325" s="51"/>
      <c r="BC5325" s="51"/>
      <c r="BD5325" s="51"/>
      <c r="BE5325" s="51"/>
      <c r="BF5325" s="51"/>
      <c r="BG5325" s="51"/>
      <c r="BH5325" s="51"/>
      <c r="BI5325" s="51"/>
      <c r="BJ5325" s="51"/>
      <c r="BK5325" s="51"/>
      <c r="BL5325" s="51"/>
      <c r="BM5325" s="51"/>
      <c r="BN5325" s="51"/>
      <c r="BO5325" s="51"/>
      <c r="BP5325" s="51"/>
      <c r="BQ5325" s="51"/>
      <c r="BR5325" s="51"/>
      <c r="BS5325" s="51"/>
      <c r="BT5325" s="51"/>
      <c r="BU5325" s="51"/>
      <c r="BV5325" s="51"/>
      <c r="BW5325" s="51"/>
      <c r="BX5325" s="51"/>
      <c r="BY5325" s="51"/>
    </row>
    <row r="5326" spans="1:77" x14ac:dyDescent="0.25">
      <c r="A5326" s="49" t="s">
        <v>957</v>
      </c>
      <c r="B5326" s="50">
        <v>42403</v>
      </c>
      <c r="C5326" s="51" t="s">
        <v>956</v>
      </c>
      <c r="D5326" s="51"/>
      <c r="E5326" s="51">
        <v>402.56859374999999</v>
      </c>
      <c r="F5326" s="51">
        <v>0.187084375</v>
      </c>
      <c r="G5326" s="51">
        <v>0.16280624999999999</v>
      </c>
      <c r="H5326" s="51">
        <v>0.17931249999999999</v>
      </c>
      <c r="I5326" s="51">
        <v>0.18359999999999999</v>
      </c>
      <c r="J5326" s="51">
        <v>0.2555</v>
      </c>
      <c r="K5326" s="51">
        <v>0.28080625000000003</v>
      </c>
      <c r="L5326" s="51">
        <v>0.26773125000000003</v>
      </c>
      <c r="M5326" s="51"/>
      <c r="N5326" s="51"/>
      <c r="O5326" s="51"/>
      <c r="P5326" s="51"/>
      <c r="Q5326" s="51"/>
      <c r="R5326" s="51"/>
      <c r="S5326" s="51"/>
      <c r="T5326" s="51"/>
      <c r="U5326" s="51"/>
      <c r="V5326" s="51"/>
      <c r="W5326" s="51"/>
      <c r="X5326" s="51"/>
      <c r="Y5326" s="51"/>
      <c r="Z5326" s="51"/>
      <c r="AA5326" s="51"/>
      <c r="AB5326" s="51">
        <v>8.4</v>
      </c>
      <c r="AC5326" s="51"/>
      <c r="AD5326" s="51"/>
      <c r="AE5326" s="51"/>
      <c r="AF5326" s="51"/>
      <c r="AG5326" s="51"/>
      <c r="AH5326" s="51">
        <v>8.4</v>
      </c>
      <c r="AI5326" s="51">
        <v>8.4</v>
      </c>
      <c r="AJ5326" s="51"/>
      <c r="AK5326" s="51"/>
      <c r="AL5326" s="51"/>
      <c r="AM5326" s="51"/>
      <c r="AN5326" s="51"/>
      <c r="AO5326" s="51"/>
      <c r="AP5326" s="51"/>
      <c r="AQ5326" s="51"/>
      <c r="AR5326" s="51"/>
      <c r="AS5326" s="51"/>
      <c r="AT5326" s="51"/>
      <c r="AU5326" s="51"/>
      <c r="AV5326" s="51"/>
      <c r="AW5326" s="51"/>
      <c r="AX5326" s="51"/>
      <c r="AY5326" s="51"/>
      <c r="AZ5326" s="51"/>
      <c r="BA5326" s="51"/>
      <c r="BB5326" s="51"/>
      <c r="BC5326" s="51"/>
      <c r="BD5326" s="51"/>
      <c r="BE5326" s="51"/>
      <c r="BF5326" s="51"/>
      <c r="BG5326" s="51"/>
      <c r="BH5326" s="51"/>
      <c r="BI5326" s="51"/>
      <c r="BJ5326" s="51"/>
      <c r="BK5326" s="51"/>
      <c r="BL5326" s="51"/>
      <c r="BM5326" s="51"/>
      <c r="BN5326" s="51"/>
      <c r="BO5326" s="51"/>
      <c r="BP5326" s="51"/>
      <c r="BQ5326" s="51"/>
      <c r="BR5326" s="51"/>
      <c r="BS5326" s="51"/>
      <c r="BT5326" s="51"/>
      <c r="BU5326" s="51"/>
      <c r="BV5326" s="51"/>
      <c r="BW5326" s="51"/>
      <c r="BX5326" s="51"/>
      <c r="BY5326" s="51"/>
    </row>
    <row r="5327" spans="1:77" x14ac:dyDescent="0.25">
      <c r="A5327" s="49" t="s">
        <v>957</v>
      </c>
      <c r="B5327" s="50">
        <v>42404</v>
      </c>
      <c r="C5327" s="51" t="s">
        <v>956</v>
      </c>
      <c r="D5327" s="51"/>
      <c r="E5327" s="51">
        <v>446.34796875000001</v>
      </c>
      <c r="F5327" s="51">
        <v>0.30542812500000005</v>
      </c>
      <c r="G5327" s="51">
        <v>0.28872500000000001</v>
      </c>
      <c r="H5327" s="51">
        <v>0.20248750000000001</v>
      </c>
      <c r="I5327" s="51">
        <v>0.18395</v>
      </c>
      <c r="J5327" s="51">
        <v>0.25574374999999999</v>
      </c>
      <c r="K5327" s="51">
        <v>0.28086875</v>
      </c>
      <c r="L5327" s="51">
        <v>0.26770000000000005</v>
      </c>
      <c r="M5327" s="51"/>
      <c r="N5327" s="51"/>
      <c r="O5327" s="51"/>
      <c r="P5327" s="51"/>
      <c r="Q5327" s="51"/>
      <c r="R5327" s="51"/>
      <c r="S5327" s="51"/>
      <c r="T5327" s="51"/>
      <c r="U5327" s="51"/>
      <c r="V5327" s="51"/>
      <c r="W5327" s="51"/>
      <c r="X5327" s="51"/>
      <c r="Y5327" s="51"/>
      <c r="Z5327" s="51"/>
      <c r="AA5327" s="51"/>
      <c r="AB5327" s="51"/>
      <c r="AC5327" s="51"/>
      <c r="AD5327" s="51"/>
      <c r="AE5327" s="51"/>
      <c r="AF5327" s="51"/>
      <c r="AG5327" s="51"/>
      <c r="AH5327" s="51"/>
      <c r="AI5327" s="51"/>
      <c r="AJ5327" s="51"/>
      <c r="AK5327" s="51"/>
      <c r="AL5327" s="51"/>
      <c r="AM5327" s="51"/>
      <c r="AN5327" s="51"/>
      <c r="AO5327" s="51"/>
      <c r="AP5327" s="51"/>
      <c r="AQ5327" s="51"/>
      <c r="AR5327" s="51"/>
      <c r="AS5327" s="51"/>
      <c r="AT5327" s="51"/>
      <c r="AU5327" s="51"/>
      <c r="AV5327" s="51"/>
      <c r="AW5327" s="51"/>
      <c r="AX5327" s="51"/>
      <c r="AY5327" s="51"/>
      <c r="AZ5327" s="51"/>
      <c r="BA5327" s="51"/>
      <c r="BB5327" s="51"/>
      <c r="BC5327" s="51"/>
      <c r="BD5327" s="51"/>
      <c r="BE5327" s="51"/>
      <c r="BF5327" s="51"/>
      <c r="BG5327" s="51"/>
      <c r="BH5327" s="51"/>
      <c r="BI5327" s="51"/>
      <c r="BJ5327" s="51"/>
      <c r="BK5327" s="51"/>
      <c r="BL5327" s="51"/>
      <c r="BM5327" s="51"/>
      <c r="BN5327" s="51"/>
      <c r="BO5327" s="51"/>
      <c r="BP5327" s="51"/>
      <c r="BQ5327" s="51"/>
      <c r="BR5327" s="51"/>
      <c r="BS5327" s="51"/>
      <c r="BT5327" s="51"/>
      <c r="BU5327" s="51"/>
      <c r="BV5327" s="51"/>
      <c r="BW5327" s="51"/>
      <c r="BX5327" s="51"/>
      <c r="BY5327" s="51"/>
    </row>
    <row r="5328" spans="1:77" x14ac:dyDescent="0.25">
      <c r="A5328" s="49" t="s">
        <v>957</v>
      </c>
      <c r="B5328" s="50">
        <v>42405</v>
      </c>
      <c r="C5328" s="51" t="s">
        <v>956</v>
      </c>
      <c r="D5328" s="51"/>
      <c r="E5328" s="51">
        <v>445.06406249999998</v>
      </c>
      <c r="F5328" s="51">
        <v>0.28693125000000003</v>
      </c>
      <c r="G5328" s="51">
        <v>0.28766250000000004</v>
      </c>
      <c r="H5328" s="51">
        <v>0.20703125</v>
      </c>
      <c r="I5328" s="51">
        <v>0.18491875000000002</v>
      </c>
      <c r="J5328" s="51">
        <v>0.25581874999999998</v>
      </c>
      <c r="K5328" s="51">
        <v>0.28083125000000003</v>
      </c>
      <c r="L5328" s="51">
        <v>0.26765</v>
      </c>
      <c r="M5328" s="51"/>
      <c r="N5328" s="51"/>
      <c r="O5328" s="51"/>
      <c r="P5328" s="51"/>
      <c r="Q5328" s="51"/>
      <c r="R5328" s="51"/>
      <c r="S5328" s="51"/>
      <c r="T5328" s="51"/>
      <c r="U5328" s="51"/>
      <c r="V5328" s="51"/>
      <c r="W5328" s="51"/>
      <c r="X5328" s="51"/>
      <c r="Y5328" s="51"/>
      <c r="Z5328" s="51"/>
      <c r="AA5328" s="51"/>
      <c r="AB5328" s="51"/>
      <c r="AC5328" s="51"/>
      <c r="AD5328" s="51"/>
      <c r="AE5328" s="51"/>
      <c r="AF5328" s="51"/>
      <c r="AG5328" s="51"/>
      <c r="AH5328" s="51"/>
      <c r="AI5328" s="51"/>
      <c r="AJ5328" s="51"/>
      <c r="AK5328" s="51"/>
      <c r="AL5328" s="51"/>
      <c r="AM5328" s="51"/>
      <c r="AN5328" s="51"/>
      <c r="AO5328" s="51"/>
      <c r="AP5328" s="51"/>
      <c r="AQ5328" s="51"/>
      <c r="AR5328" s="51"/>
      <c r="AS5328" s="51"/>
      <c r="AT5328" s="51"/>
      <c r="AU5328" s="51"/>
      <c r="AV5328" s="51"/>
      <c r="AW5328" s="51"/>
      <c r="AX5328" s="51"/>
      <c r="AY5328" s="51"/>
      <c r="AZ5328" s="51"/>
      <c r="BA5328" s="51"/>
      <c r="BB5328" s="51"/>
      <c r="BC5328" s="51"/>
      <c r="BD5328" s="51"/>
      <c r="BE5328" s="51"/>
      <c r="BF5328" s="51"/>
      <c r="BG5328" s="51"/>
      <c r="BH5328" s="51"/>
      <c r="BI5328" s="51"/>
      <c r="BJ5328" s="51"/>
      <c r="BK5328" s="51"/>
      <c r="BL5328" s="51"/>
      <c r="BM5328" s="51"/>
      <c r="BN5328" s="51"/>
      <c r="BO5328" s="51"/>
      <c r="BP5328" s="51"/>
      <c r="BQ5328" s="51"/>
      <c r="BR5328" s="51"/>
      <c r="BS5328" s="51"/>
      <c r="BT5328" s="51"/>
      <c r="BU5328" s="51"/>
      <c r="BV5328" s="51"/>
      <c r="BW5328" s="51"/>
      <c r="BX5328" s="51"/>
      <c r="BY5328" s="51"/>
    </row>
    <row r="5329" spans="1:77" x14ac:dyDescent="0.25">
      <c r="A5329" s="49" t="s">
        <v>957</v>
      </c>
      <c r="B5329" s="50">
        <v>42406</v>
      </c>
      <c r="C5329" s="51" t="s">
        <v>956</v>
      </c>
      <c r="D5329" s="51"/>
      <c r="E5329" s="51">
        <v>443.79609375000007</v>
      </c>
      <c r="F5329" s="51">
        <v>0.27249687499999997</v>
      </c>
      <c r="G5329" s="51">
        <v>0.28574375000000002</v>
      </c>
      <c r="H5329" s="51">
        <v>0.21011875000000002</v>
      </c>
      <c r="I5329" s="51">
        <v>0.18565624999999997</v>
      </c>
      <c r="J5329" s="51">
        <v>0.25596874999999997</v>
      </c>
      <c r="K5329" s="51">
        <v>0.28080625000000003</v>
      </c>
      <c r="L5329" s="51">
        <v>0.26765</v>
      </c>
      <c r="M5329" s="51"/>
      <c r="N5329" s="51"/>
      <c r="O5329" s="51"/>
      <c r="P5329" s="51"/>
      <c r="Q5329" s="51"/>
      <c r="R5329" s="51"/>
      <c r="S5329" s="51"/>
      <c r="T5329" s="51"/>
      <c r="U5329" s="51"/>
      <c r="V5329" s="51"/>
      <c r="W5329" s="51"/>
      <c r="X5329" s="51"/>
      <c r="Y5329" s="51"/>
      <c r="Z5329" s="51"/>
      <c r="AA5329" s="51"/>
      <c r="AB5329" s="51"/>
      <c r="AC5329" s="51"/>
      <c r="AD5329" s="51"/>
      <c r="AE5329" s="51"/>
      <c r="AF5329" s="51"/>
      <c r="AG5329" s="51"/>
      <c r="AH5329" s="51"/>
      <c r="AI5329" s="51"/>
      <c r="AJ5329" s="51"/>
      <c r="AK5329" s="51"/>
      <c r="AL5329" s="51"/>
      <c r="AM5329" s="51"/>
      <c r="AN5329" s="51"/>
      <c r="AO5329" s="51"/>
      <c r="AP5329" s="51"/>
      <c r="AQ5329" s="51"/>
      <c r="AR5329" s="51"/>
      <c r="AS5329" s="51"/>
      <c r="AT5329" s="51"/>
      <c r="AU5329" s="51"/>
      <c r="AV5329" s="51"/>
      <c r="AW5329" s="51"/>
      <c r="AX5329" s="51"/>
      <c r="AY5329" s="51"/>
      <c r="AZ5329" s="51"/>
      <c r="BA5329" s="51"/>
      <c r="BB5329" s="51"/>
      <c r="BC5329" s="51"/>
      <c r="BD5329" s="51"/>
      <c r="BE5329" s="51"/>
      <c r="BF5329" s="51"/>
      <c r="BG5329" s="51"/>
      <c r="BH5329" s="51"/>
      <c r="BI5329" s="51"/>
      <c r="BJ5329" s="51"/>
      <c r="BK5329" s="51"/>
      <c r="BL5329" s="51"/>
      <c r="BM5329" s="51"/>
      <c r="BN5329" s="51"/>
      <c r="BO5329" s="51"/>
      <c r="BP5329" s="51"/>
      <c r="BQ5329" s="51"/>
      <c r="BR5329" s="51"/>
      <c r="BS5329" s="51"/>
      <c r="BT5329" s="51"/>
      <c r="BU5329" s="51"/>
      <c r="BV5329" s="51"/>
      <c r="BW5329" s="51"/>
      <c r="BX5329" s="51"/>
      <c r="BY5329" s="51"/>
    </row>
    <row r="5330" spans="1:77" x14ac:dyDescent="0.25">
      <c r="A5330" s="49" t="s">
        <v>957</v>
      </c>
      <c r="B5330" s="50">
        <v>42407</v>
      </c>
      <c r="C5330" s="51" t="s">
        <v>956</v>
      </c>
      <c r="D5330" s="51"/>
      <c r="E5330" s="51">
        <v>442.55015624999999</v>
      </c>
      <c r="F5330" s="51">
        <v>0.26015937499999997</v>
      </c>
      <c r="G5330" s="51">
        <v>0.28331250000000002</v>
      </c>
      <c r="H5330" s="51">
        <v>0.21261875000000002</v>
      </c>
      <c r="I5330" s="51">
        <v>0.18642500000000001</v>
      </c>
      <c r="J5330" s="51">
        <v>0.25603749999999997</v>
      </c>
      <c r="K5330" s="51">
        <v>0.280725</v>
      </c>
      <c r="L5330" s="51">
        <v>0.267625</v>
      </c>
      <c r="M5330" s="51"/>
      <c r="N5330" s="51"/>
      <c r="O5330" s="51"/>
      <c r="P5330" s="51"/>
      <c r="Q5330" s="51"/>
      <c r="R5330" s="51"/>
      <c r="S5330" s="51"/>
      <c r="T5330" s="51"/>
      <c r="U5330" s="51"/>
      <c r="V5330" s="51"/>
      <c r="W5330" s="51"/>
      <c r="X5330" s="51"/>
      <c r="Y5330" s="51"/>
      <c r="Z5330" s="51"/>
      <c r="AA5330" s="51"/>
      <c r="AB5330" s="51"/>
      <c r="AC5330" s="51"/>
      <c r="AD5330" s="51"/>
      <c r="AE5330" s="51"/>
      <c r="AF5330" s="51"/>
      <c r="AG5330" s="51"/>
      <c r="AH5330" s="51"/>
      <c r="AI5330" s="51"/>
      <c r="AJ5330" s="51"/>
      <c r="AK5330" s="51"/>
      <c r="AL5330" s="51"/>
      <c r="AM5330" s="51"/>
      <c r="AN5330" s="51"/>
      <c r="AO5330" s="51"/>
      <c r="AP5330" s="51"/>
      <c r="AQ5330" s="51"/>
      <c r="AR5330" s="51"/>
      <c r="AS5330" s="51"/>
      <c r="AT5330" s="51"/>
      <c r="AU5330" s="51"/>
      <c r="AV5330" s="51"/>
      <c r="AW5330" s="51"/>
      <c r="AX5330" s="51"/>
      <c r="AY5330" s="51"/>
      <c r="AZ5330" s="51"/>
      <c r="BA5330" s="51"/>
      <c r="BB5330" s="51"/>
      <c r="BC5330" s="51"/>
      <c r="BD5330" s="51"/>
      <c r="BE5330" s="51"/>
      <c r="BF5330" s="51"/>
      <c r="BG5330" s="51"/>
      <c r="BH5330" s="51"/>
      <c r="BI5330" s="51"/>
      <c r="BJ5330" s="51"/>
      <c r="BK5330" s="51"/>
      <c r="BL5330" s="51"/>
      <c r="BM5330" s="51"/>
      <c r="BN5330" s="51"/>
      <c r="BO5330" s="51"/>
      <c r="BP5330" s="51"/>
      <c r="BQ5330" s="51"/>
      <c r="BR5330" s="51"/>
      <c r="BS5330" s="51"/>
      <c r="BT5330" s="51"/>
      <c r="BU5330" s="51"/>
      <c r="BV5330" s="51"/>
      <c r="BW5330" s="51"/>
      <c r="BX5330" s="51"/>
      <c r="BY5330" s="51"/>
    </row>
    <row r="5331" spans="1:77" x14ac:dyDescent="0.25">
      <c r="A5331" s="49" t="s">
        <v>957</v>
      </c>
      <c r="B5331" s="50">
        <v>42408</v>
      </c>
      <c r="C5331" s="51" t="s">
        <v>956</v>
      </c>
      <c r="D5331" s="51"/>
      <c r="E5331" s="51">
        <v>441.34781250000003</v>
      </c>
      <c r="F5331" s="51">
        <v>0.24832500000000002</v>
      </c>
      <c r="G5331" s="51">
        <v>0.28099374999999999</v>
      </c>
      <c r="H5331" s="51">
        <v>0.21507500000000002</v>
      </c>
      <c r="I5331" s="51">
        <v>0.18728125000000001</v>
      </c>
      <c r="J5331" s="51">
        <v>0.25608124999999998</v>
      </c>
      <c r="K5331" s="51">
        <v>0.28063125</v>
      </c>
      <c r="L5331" s="51">
        <v>0.26743125000000001</v>
      </c>
      <c r="M5331" s="51"/>
      <c r="N5331" s="51"/>
      <c r="O5331" s="51"/>
      <c r="P5331" s="51"/>
      <c r="Q5331" s="51"/>
      <c r="R5331" s="51"/>
      <c r="S5331" s="51"/>
      <c r="T5331" s="51"/>
      <c r="U5331" s="51"/>
      <c r="V5331" s="51"/>
      <c r="W5331" s="51"/>
      <c r="X5331" s="51"/>
      <c r="Y5331" s="51"/>
      <c r="Z5331" s="51"/>
      <c r="AA5331" s="51"/>
      <c r="AB5331" s="51"/>
      <c r="AC5331" s="51"/>
      <c r="AD5331" s="51"/>
      <c r="AE5331" s="51"/>
      <c r="AF5331" s="51"/>
      <c r="AG5331" s="51"/>
      <c r="AH5331" s="51"/>
      <c r="AI5331" s="51"/>
      <c r="AJ5331" s="51"/>
      <c r="AK5331" s="51"/>
      <c r="AL5331" s="51"/>
      <c r="AM5331" s="51"/>
      <c r="AN5331" s="51"/>
      <c r="AO5331" s="51"/>
      <c r="AP5331" s="51"/>
      <c r="AQ5331" s="51"/>
      <c r="AR5331" s="51"/>
      <c r="AS5331" s="51"/>
      <c r="AT5331" s="51"/>
      <c r="AU5331" s="51"/>
      <c r="AV5331" s="51"/>
      <c r="AW5331" s="51"/>
      <c r="AX5331" s="51"/>
      <c r="AY5331" s="51"/>
      <c r="AZ5331" s="51"/>
      <c r="BA5331" s="51"/>
      <c r="BB5331" s="51"/>
      <c r="BC5331" s="51"/>
      <c r="BD5331" s="51"/>
      <c r="BE5331" s="51"/>
      <c r="BF5331" s="51"/>
      <c r="BG5331" s="51"/>
      <c r="BH5331" s="51"/>
      <c r="BI5331" s="51"/>
      <c r="BJ5331" s="51"/>
      <c r="BK5331" s="51"/>
      <c r="BL5331" s="51"/>
      <c r="BM5331" s="51"/>
      <c r="BN5331" s="51"/>
      <c r="BO5331" s="51"/>
      <c r="BP5331" s="51"/>
      <c r="BQ5331" s="51"/>
      <c r="BR5331" s="51"/>
      <c r="BS5331" s="51"/>
      <c r="BT5331" s="51"/>
      <c r="BU5331" s="51"/>
      <c r="BV5331" s="51"/>
      <c r="BW5331" s="51"/>
      <c r="BX5331" s="51"/>
      <c r="BY5331" s="51"/>
    </row>
    <row r="5332" spans="1:77" x14ac:dyDescent="0.25">
      <c r="A5332" s="49" t="s">
        <v>957</v>
      </c>
      <c r="B5332" s="50">
        <v>42409</v>
      </c>
      <c r="C5332" s="51" t="s">
        <v>956</v>
      </c>
      <c r="D5332" s="51"/>
      <c r="E5332" s="51">
        <v>440.15624999999994</v>
      </c>
      <c r="F5332" s="51">
        <v>0.23730625</v>
      </c>
      <c r="G5332" s="51">
        <v>0.27790625000000002</v>
      </c>
      <c r="H5332" s="51">
        <v>0.21730624999999998</v>
      </c>
      <c r="I5332" s="51">
        <v>0.18824999999999997</v>
      </c>
      <c r="J5332" s="51">
        <v>0.25608125000000004</v>
      </c>
      <c r="K5332" s="51">
        <v>0.28055000000000002</v>
      </c>
      <c r="L5332" s="51">
        <v>0.26739374999999999</v>
      </c>
      <c r="M5332" s="51"/>
      <c r="N5332" s="51"/>
      <c r="O5332" s="51"/>
      <c r="P5332" s="51"/>
      <c r="Q5332" s="51"/>
      <c r="R5332" s="51"/>
      <c r="S5332" s="51"/>
      <c r="T5332" s="51"/>
      <c r="U5332" s="51"/>
      <c r="V5332" s="51"/>
      <c r="W5332" s="51"/>
      <c r="X5332" s="51"/>
      <c r="Y5332" s="51"/>
      <c r="Z5332" s="51"/>
      <c r="AA5332" s="51"/>
      <c r="AB5332" s="51"/>
      <c r="AC5332" s="51"/>
      <c r="AD5332" s="51"/>
      <c r="AE5332" s="51"/>
      <c r="AF5332" s="51"/>
      <c r="AG5332" s="51"/>
      <c r="AH5332" s="51"/>
      <c r="AI5332" s="51"/>
      <c r="AJ5332" s="51"/>
      <c r="AK5332" s="51"/>
      <c r="AL5332" s="51"/>
      <c r="AM5332" s="51"/>
      <c r="AN5332" s="51"/>
      <c r="AO5332" s="51"/>
      <c r="AP5332" s="51"/>
      <c r="AQ5332" s="51"/>
      <c r="AR5332" s="51"/>
      <c r="AS5332" s="51"/>
      <c r="AT5332" s="51"/>
      <c r="AU5332" s="51"/>
      <c r="AV5332" s="51"/>
      <c r="AW5332" s="51"/>
      <c r="AX5332" s="51"/>
      <c r="AY5332" s="51"/>
      <c r="AZ5332" s="51"/>
      <c r="BA5332" s="51"/>
      <c r="BB5332" s="51"/>
      <c r="BC5332" s="51"/>
      <c r="BD5332" s="51"/>
      <c r="BE5332" s="51"/>
      <c r="BF5332" s="51"/>
      <c r="BG5332" s="51"/>
      <c r="BH5332" s="51"/>
      <c r="BI5332" s="51"/>
      <c r="BJ5332" s="51"/>
      <c r="BK5332" s="51"/>
      <c r="BL5332" s="51"/>
      <c r="BM5332" s="51"/>
      <c r="BN5332" s="51"/>
      <c r="BO5332" s="51"/>
      <c r="BP5332" s="51"/>
      <c r="BQ5332" s="51"/>
      <c r="BR5332" s="51"/>
      <c r="BS5332" s="51"/>
      <c r="BT5332" s="51"/>
      <c r="BU5332" s="51"/>
      <c r="BV5332" s="51"/>
      <c r="BW5332" s="51"/>
      <c r="BX5332" s="51"/>
      <c r="BY5332" s="51"/>
    </row>
    <row r="5333" spans="1:77" x14ac:dyDescent="0.25">
      <c r="A5333" s="49" t="s">
        <v>957</v>
      </c>
      <c r="B5333" s="50">
        <v>42410</v>
      </c>
      <c r="C5333" s="51" t="s">
        <v>956</v>
      </c>
      <c r="D5333" s="51"/>
      <c r="E5333" s="51">
        <v>438.79874999999998</v>
      </c>
      <c r="F5333" s="51">
        <v>0.22680624999999999</v>
      </c>
      <c r="G5333" s="51">
        <v>0.27466875000000002</v>
      </c>
      <c r="H5333" s="51">
        <v>0.21883125</v>
      </c>
      <c r="I5333" s="51">
        <v>0.18909375</v>
      </c>
      <c r="J5333" s="51">
        <v>0.25611250000000002</v>
      </c>
      <c r="K5333" s="51">
        <v>0.28049374999999999</v>
      </c>
      <c r="L5333" s="51">
        <v>0.26739374999999999</v>
      </c>
      <c r="M5333" s="51"/>
      <c r="N5333" s="51"/>
      <c r="O5333" s="51"/>
      <c r="P5333" s="51"/>
      <c r="Q5333" s="51"/>
      <c r="R5333" s="51"/>
      <c r="S5333" s="51"/>
      <c r="T5333" s="51"/>
      <c r="U5333" s="51"/>
      <c r="V5333" s="51"/>
      <c r="W5333" s="51"/>
      <c r="X5333" s="51"/>
      <c r="Y5333" s="51"/>
      <c r="Z5333" s="51"/>
      <c r="AA5333" s="51"/>
      <c r="AB5333" s="51"/>
      <c r="AC5333" s="51"/>
      <c r="AD5333" s="51"/>
      <c r="AE5333" s="51"/>
      <c r="AF5333" s="51"/>
      <c r="AG5333" s="51"/>
      <c r="AH5333" s="51"/>
      <c r="AI5333" s="51"/>
      <c r="AJ5333" s="51"/>
      <c r="AK5333" s="51"/>
      <c r="AL5333" s="51"/>
      <c r="AM5333" s="51"/>
      <c r="AN5333" s="51"/>
      <c r="AO5333" s="51"/>
      <c r="AP5333" s="51"/>
      <c r="AQ5333" s="51"/>
      <c r="AR5333" s="51"/>
      <c r="AS5333" s="51"/>
      <c r="AT5333" s="51"/>
      <c r="AU5333" s="51"/>
      <c r="AV5333" s="51"/>
      <c r="AW5333" s="51"/>
      <c r="AX5333" s="51"/>
      <c r="AY5333" s="51"/>
      <c r="AZ5333" s="51"/>
      <c r="BA5333" s="51"/>
      <c r="BB5333" s="51"/>
      <c r="BC5333" s="51"/>
      <c r="BD5333" s="51"/>
      <c r="BE5333" s="51"/>
      <c r="BF5333" s="51"/>
      <c r="BG5333" s="51"/>
      <c r="BH5333" s="51"/>
      <c r="BI5333" s="51"/>
      <c r="BJ5333" s="51"/>
      <c r="BK5333" s="51"/>
      <c r="BL5333" s="51"/>
      <c r="BM5333" s="51"/>
      <c r="BN5333" s="51"/>
      <c r="BO5333" s="51"/>
      <c r="BP5333" s="51"/>
      <c r="BQ5333" s="51"/>
      <c r="BR5333" s="51"/>
      <c r="BS5333" s="51"/>
      <c r="BT5333" s="51"/>
      <c r="BU5333" s="51"/>
      <c r="BV5333" s="51"/>
      <c r="BW5333" s="51"/>
      <c r="BX5333" s="51"/>
      <c r="BY5333" s="51"/>
    </row>
    <row r="5334" spans="1:77" x14ac:dyDescent="0.25">
      <c r="A5334" s="49" t="s">
        <v>957</v>
      </c>
      <c r="B5334" s="50">
        <v>42411</v>
      </c>
      <c r="C5334" s="51" t="s">
        <v>956</v>
      </c>
      <c r="D5334" s="51"/>
      <c r="E5334" s="51">
        <v>437.91703124999998</v>
      </c>
      <c r="F5334" s="51">
        <v>0.21863437500000002</v>
      </c>
      <c r="G5334" s="51">
        <v>0.27205000000000001</v>
      </c>
      <c r="H5334" s="51">
        <v>0.22061875</v>
      </c>
      <c r="I5334" s="51">
        <v>0.18989375</v>
      </c>
      <c r="J5334" s="51">
        <v>0.25618125000000003</v>
      </c>
      <c r="K5334" s="51">
        <v>0.28041249999999995</v>
      </c>
      <c r="L5334" s="51">
        <v>0.26727499999999998</v>
      </c>
      <c r="M5334" s="51"/>
      <c r="N5334" s="51"/>
      <c r="O5334" s="51"/>
      <c r="P5334" s="51"/>
      <c r="Q5334" s="51"/>
      <c r="R5334" s="51"/>
      <c r="S5334" s="51"/>
      <c r="T5334" s="51"/>
      <c r="U5334" s="51"/>
      <c r="V5334" s="51"/>
      <c r="W5334" s="51"/>
      <c r="X5334" s="51"/>
      <c r="Y5334" s="51"/>
      <c r="Z5334" s="51"/>
      <c r="AA5334" s="51"/>
      <c r="AB5334" s="51"/>
      <c r="AC5334" s="51"/>
      <c r="AD5334" s="51"/>
      <c r="AE5334" s="51"/>
      <c r="AF5334" s="51"/>
      <c r="AG5334" s="51"/>
      <c r="AH5334" s="51"/>
      <c r="AI5334" s="51"/>
      <c r="AJ5334" s="51"/>
      <c r="AK5334" s="51"/>
      <c r="AL5334" s="51"/>
      <c r="AM5334" s="51"/>
      <c r="AN5334" s="51"/>
      <c r="AO5334" s="51"/>
      <c r="AP5334" s="51"/>
      <c r="AQ5334" s="51"/>
      <c r="AR5334" s="51"/>
      <c r="AS5334" s="51"/>
      <c r="AT5334" s="51"/>
      <c r="AU5334" s="51"/>
      <c r="AV5334" s="51"/>
      <c r="AW5334" s="51"/>
      <c r="AX5334" s="51"/>
      <c r="AY5334" s="51"/>
      <c r="AZ5334" s="51"/>
      <c r="BA5334" s="51"/>
      <c r="BB5334" s="51"/>
      <c r="BC5334" s="51"/>
      <c r="BD5334" s="51"/>
      <c r="BE5334" s="51"/>
      <c r="BF5334" s="51"/>
      <c r="BG5334" s="51"/>
      <c r="BH5334" s="51"/>
      <c r="BI5334" s="51"/>
      <c r="BJ5334" s="51"/>
      <c r="BK5334" s="51"/>
      <c r="BL5334" s="51"/>
      <c r="BM5334" s="51"/>
      <c r="BN5334" s="51"/>
      <c r="BO5334" s="51"/>
      <c r="BP5334" s="51"/>
      <c r="BQ5334" s="51"/>
      <c r="BR5334" s="51"/>
      <c r="BS5334" s="51"/>
      <c r="BT5334" s="51"/>
      <c r="BU5334" s="51"/>
      <c r="BV5334" s="51"/>
      <c r="BW5334" s="51"/>
      <c r="BX5334" s="51"/>
      <c r="BY5334" s="51"/>
    </row>
    <row r="5335" spans="1:77" x14ac:dyDescent="0.25">
      <c r="A5335" s="49" t="s">
        <v>957</v>
      </c>
      <c r="B5335" s="50">
        <v>42412</v>
      </c>
      <c r="C5335" s="51" t="s">
        <v>956</v>
      </c>
      <c r="D5335" s="51"/>
      <c r="E5335" s="51">
        <v>437.40843749999993</v>
      </c>
      <c r="F5335" s="51">
        <v>0.21151249999999999</v>
      </c>
      <c r="G5335" s="51">
        <v>0.26980625000000003</v>
      </c>
      <c r="H5335" s="51">
        <v>0.22271250000000001</v>
      </c>
      <c r="I5335" s="51">
        <v>0.19088125</v>
      </c>
      <c r="J5335" s="51">
        <v>0.25632500000000003</v>
      </c>
      <c r="K5335" s="51">
        <v>0.28026874999999996</v>
      </c>
      <c r="L5335" s="51">
        <v>0.26718124999999998</v>
      </c>
      <c r="M5335" s="51"/>
      <c r="N5335" s="51"/>
      <c r="O5335" s="51"/>
      <c r="P5335" s="51"/>
      <c r="Q5335" s="51"/>
      <c r="R5335" s="51"/>
      <c r="S5335" s="51"/>
      <c r="T5335" s="51"/>
      <c r="U5335" s="51"/>
      <c r="V5335" s="51"/>
      <c r="W5335" s="51"/>
      <c r="X5335" s="51"/>
      <c r="Y5335" s="51"/>
      <c r="Z5335" s="51"/>
      <c r="AA5335" s="51"/>
      <c r="AB5335" s="51">
        <v>8.4</v>
      </c>
      <c r="AC5335" s="51"/>
      <c r="AD5335" s="51"/>
      <c r="AE5335" s="51"/>
      <c r="AF5335" s="51"/>
      <c r="AG5335" s="51"/>
      <c r="AH5335" s="51">
        <v>8.4</v>
      </c>
      <c r="AI5335" s="51">
        <v>8.4</v>
      </c>
      <c r="AJ5335" s="51"/>
      <c r="AK5335" s="51"/>
      <c r="AL5335" s="51"/>
      <c r="AM5335" s="51"/>
      <c r="AN5335" s="51"/>
      <c r="AO5335" s="51"/>
      <c r="AP5335" s="51"/>
      <c r="AQ5335" s="51"/>
      <c r="AR5335" s="51"/>
      <c r="AS5335" s="51"/>
      <c r="AT5335" s="51"/>
      <c r="AU5335" s="51"/>
      <c r="AV5335" s="51"/>
      <c r="AW5335" s="51"/>
      <c r="AX5335" s="51"/>
      <c r="AY5335" s="51"/>
      <c r="AZ5335" s="51"/>
      <c r="BA5335" s="51"/>
      <c r="BB5335" s="51"/>
      <c r="BC5335" s="51"/>
      <c r="BD5335" s="51"/>
      <c r="BE5335" s="51"/>
      <c r="BF5335" s="51"/>
      <c r="BG5335" s="51"/>
      <c r="BH5335" s="51"/>
      <c r="BI5335" s="51"/>
      <c r="BJ5335" s="51"/>
      <c r="BK5335" s="51"/>
      <c r="BL5335" s="51"/>
      <c r="BM5335" s="51"/>
      <c r="BN5335" s="51"/>
      <c r="BO5335" s="51"/>
      <c r="BP5335" s="51"/>
      <c r="BQ5335" s="51"/>
      <c r="BR5335" s="51"/>
      <c r="BS5335" s="51"/>
      <c r="BT5335" s="51"/>
      <c r="BU5335" s="51"/>
      <c r="BV5335" s="51"/>
      <c r="BW5335" s="51"/>
      <c r="BX5335" s="51"/>
      <c r="BY5335" s="51"/>
    </row>
    <row r="5336" spans="1:77" x14ac:dyDescent="0.25">
      <c r="A5336" s="49" t="s">
        <v>957</v>
      </c>
      <c r="B5336" s="50">
        <v>42413</v>
      </c>
      <c r="C5336" s="51" t="s">
        <v>956</v>
      </c>
      <c r="D5336" s="51"/>
      <c r="E5336" s="51">
        <v>436.65328125000002</v>
      </c>
      <c r="F5336" s="51">
        <v>0.20451562499999998</v>
      </c>
      <c r="G5336" s="51">
        <v>0.26660624999999999</v>
      </c>
      <c r="H5336" s="51">
        <v>0.22420625</v>
      </c>
      <c r="I5336" s="51">
        <v>0.19205</v>
      </c>
      <c r="J5336" s="51">
        <v>0.25637500000000002</v>
      </c>
      <c r="K5336" s="51">
        <v>0.28028125000000004</v>
      </c>
      <c r="L5336" s="51">
        <v>0.26703750000000004</v>
      </c>
      <c r="M5336" s="51"/>
      <c r="N5336" s="51"/>
      <c r="O5336" s="51"/>
      <c r="P5336" s="51"/>
      <c r="Q5336" s="51"/>
      <c r="R5336" s="51"/>
      <c r="S5336" s="51"/>
      <c r="T5336" s="51"/>
      <c r="U5336" s="51"/>
      <c r="V5336" s="51"/>
      <c r="W5336" s="51"/>
      <c r="X5336" s="51"/>
      <c r="Y5336" s="51"/>
      <c r="Z5336" s="51"/>
      <c r="AA5336" s="51"/>
      <c r="AB5336" s="51"/>
      <c r="AC5336" s="51"/>
      <c r="AD5336" s="51"/>
      <c r="AE5336" s="51"/>
      <c r="AF5336" s="51"/>
      <c r="AG5336" s="51"/>
      <c r="AH5336" s="51"/>
      <c r="AI5336" s="51"/>
      <c r="AJ5336" s="51"/>
      <c r="AK5336" s="51"/>
      <c r="AL5336" s="51"/>
      <c r="AM5336" s="51"/>
      <c r="AN5336" s="51"/>
      <c r="AO5336" s="51"/>
      <c r="AP5336" s="51"/>
      <c r="AQ5336" s="51"/>
      <c r="AR5336" s="51"/>
      <c r="AS5336" s="51"/>
      <c r="AT5336" s="51"/>
      <c r="AU5336" s="51"/>
      <c r="AV5336" s="51"/>
      <c r="AW5336" s="51"/>
      <c r="AX5336" s="51"/>
      <c r="AY5336" s="51"/>
      <c r="AZ5336" s="51"/>
      <c r="BA5336" s="51"/>
      <c r="BB5336" s="51"/>
      <c r="BC5336" s="51"/>
      <c r="BD5336" s="51"/>
      <c r="BE5336" s="51"/>
      <c r="BF5336" s="51"/>
      <c r="BG5336" s="51"/>
      <c r="BH5336" s="51"/>
      <c r="BI5336" s="51"/>
      <c r="BJ5336" s="51"/>
      <c r="BK5336" s="51"/>
      <c r="BL5336" s="51"/>
      <c r="BM5336" s="51"/>
      <c r="BN5336" s="51"/>
      <c r="BO5336" s="51"/>
      <c r="BP5336" s="51"/>
      <c r="BQ5336" s="51"/>
      <c r="BR5336" s="51"/>
      <c r="BS5336" s="51"/>
      <c r="BT5336" s="51"/>
      <c r="BU5336" s="51"/>
      <c r="BV5336" s="51"/>
      <c r="BW5336" s="51"/>
      <c r="BX5336" s="51"/>
      <c r="BY5336" s="51"/>
    </row>
    <row r="5337" spans="1:77" x14ac:dyDescent="0.25">
      <c r="A5337" s="49" t="s">
        <v>957</v>
      </c>
      <c r="B5337" s="50">
        <v>42414</v>
      </c>
      <c r="C5337" s="51" t="s">
        <v>956</v>
      </c>
      <c r="D5337" s="51"/>
      <c r="E5337" s="51">
        <v>436.20000000000005</v>
      </c>
      <c r="F5337" s="51">
        <v>0.19977499999999998</v>
      </c>
      <c r="G5337" s="51">
        <v>0.26427500000000004</v>
      </c>
      <c r="H5337" s="51">
        <v>0.22526249999999998</v>
      </c>
      <c r="I5337" s="51">
        <v>0.19289375</v>
      </c>
      <c r="J5337" s="51">
        <v>0.25662499999999999</v>
      </c>
      <c r="K5337" s="51">
        <v>0.28025624999999998</v>
      </c>
      <c r="L5337" s="51">
        <v>0.26693749999999999</v>
      </c>
      <c r="M5337" s="51"/>
      <c r="N5337" s="51"/>
      <c r="O5337" s="51"/>
      <c r="P5337" s="51"/>
      <c r="Q5337" s="51"/>
      <c r="R5337" s="51"/>
      <c r="S5337" s="51"/>
      <c r="T5337" s="51"/>
      <c r="U5337" s="51"/>
      <c r="V5337" s="51"/>
      <c r="W5337" s="51"/>
      <c r="X5337" s="51"/>
      <c r="Y5337" s="51"/>
      <c r="Z5337" s="51"/>
      <c r="AA5337" s="51"/>
      <c r="AB5337" s="51"/>
      <c r="AC5337" s="51"/>
      <c r="AD5337" s="51"/>
      <c r="AE5337" s="51"/>
      <c r="AF5337" s="51"/>
      <c r="AG5337" s="51"/>
      <c r="AH5337" s="51"/>
      <c r="AI5337" s="51"/>
      <c r="AJ5337" s="51"/>
      <c r="AK5337" s="51"/>
      <c r="AL5337" s="51"/>
      <c r="AM5337" s="51"/>
      <c r="AN5337" s="51"/>
      <c r="AO5337" s="51"/>
      <c r="AP5337" s="51"/>
      <c r="AQ5337" s="51"/>
      <c r="AR5337" s="51"/>
      <c r="AS5337" s="51"/>
      <c r="AT5337" s="51"/>
      <c r="AU5337" s="51"/>
      <c r="AV5337" s="51"/>
      <c r="AW5337" s="51"/>
      <c r="AX5337" s="51"/>
      <c r="AY5337" s="51"/>
      <c r="AZ5337" s="51"/>
      <c r="BA5337" s="51"/>
      <c r="BB5337" s="51"/>
      <c r="BC5337" s="51"/>
      <c r="BD5337" s="51"/>
      <c r="BE5337" s="51"/>
      <c r="BF5337" s="51"/>
      <c r="BG5337" s="51"/>
      <c r="BH5337" s="51"/>
      <c r="BI5337" s="51"/>
      <c r="BJ5337" s="51"/>
      <c r="BK5337" s="51"/>
      <c r="BL5337" s="51"/>
      <c r="BM5337" s="51"/>
      <c r="BN5337" s="51"/>
      <c r="BO5337" s="51"/>
      <c r="BP5337" s="51"/>
      <c r="BQ5337" s="51"/>
      <c r="BR5337" s="51"/>
      <c r="BS5337" s="51"/>
      <c r="BT5337" s="51"/>
      <c r="BU5337" s="51"/>
      <c r="BV5337" s="51"/>
      <c r="BW5337" s="51"/>
      <c r="BX5337" s="51"/>
      <c r="BY5337" s="51"/>
    </row>
    <row r="5338" spans="1:77" x14ac:dyDescent="0.25">
      <c r="A5338" s="49" t="s">
        <v>957</v>
      </c>
      <c r="B5338" s="50">
        <v>42415</v>
      </c>
      <c r="C5338" s="51" t="s">
        <v>956</v>
      </c>
      <c r="D5338" s="51"/>
      <c r="E5338" s="51">
        <v>436.00031249999995</v>
      </c>
      <c r="F5338" s="51">
        <v>0.19501250000000001</v>
      </c>
      <c r="G5338" s="51">
        <v>0.26228124999999997</v>
      </c>
      <c r="H5338" s="51">
        <v>0.22684375000000001</v>
      </c>
      <c r="I5338" s="51">
        <v>0.19385625000000001</v>
      </c>
      <c r="J5338" s="51">
        <v>0.2568125</v>
      </c>
      <c r="K5338" s="51">
        <v>0.28025</v>
      </c>
      <c r="L5338" s="51">
        <v>0.26692499999999997</v>
      </c>
      <c r="M5338" s="51"/>
      <c r="N5338" s="51"/>
      <c r="O5338" s="51"/>
      <c r="P5338" s="51"/>
      <c r="Q5338" s="51"/>
      <c r="R5338" s="51"/>
      <c r="S5338" s="51"/>
      <c r="T5338" s="51"/>
      <c r="U5338" s="51"/>
      <c r="V5338" s="51"/>
      <c r="W5338" s="51"/>
      <c r="X5338" s="51"/>
      <c r="Y5338" s="51"/>
      <c r="Z5338" s="51"/>
      <c r="AA5338" s="51"/>
      <c r="AB5338" s="51"/>
      <c r="AC5338" s="51"/>
      <c r="AD5338" s="51"/>
      <c r="AE5338" s="51"/>
      <c r="AF5338" s="51"/>
      <c r="AG5338" s="51"/>
      <c r="AH5338" s="51"/>
      <c r="AI5338" s="51"/>
      <c r="AJ5338" s="51"/>
      <c r="AK5338" s="51"/>
      <c r="AL5338" s="51"/>
      <c r="AM5338" s="51"/>
      <c r="AN5338" s="51"/>
      <c r="AO5338" s="51"/>
      <c r="AP5338" s="51"/>
      <c r="AQ5338" s="51"/>
      <c r="AR5338" s="51"/>
      <c r="AS5338" s="51"/>
      <c r="AT5338" s="51"/>
      <c r="AU5338" s="51"/>
      <c r="AV5338" s="51"/>
      <c r="AW5338" s="51"/>
      <c r="AX5338" s="51"/>
      <c r="AY5338" s="51"/>
      <c r="AZ5338" s="51"/>
      <c r="BA5338" s="51"/>
      <c r="BB5338" s="51"/>
      <c r="BC5338" s="51"/>
      <c r="BD5338" s="51"/>
      <c r="BE5338" s="51"/>
      <c r="BF5338" s="51"/>
      <c r="BG5338" s="51"/>
      <c r="BH5338" s="51"/>
      <c r="BI5338" s="51"/>
      <c r="BJ5338" s="51"/>
      <c r="BK5338" s="51"/>
      <c r="BL5338" s="51"/>
      <c r="BM5338" s="51"/>
      <c r="BN5338" s="51"/>
      <c r="BO5338" s="51"/>
      <c r="BP5338" s="51"/>
      <c r="BQ5338" s="51"/>
      <c r="BR5338" s="51"/>
      <c r="BS5338" s="51"/>
      <c r="BT5338" s="51"/>
      <c r="BU5338" s="51"/>
      <c r="BV5338" s="51"/>
      <c r="BW5338" s="51"/>
      <c r="BX5338" s="51"/>
      <c r="BY5338" s="51"/>
    </row>
    <row r="5339" spans="1:77" x14ac:dyDescent="0.25">
      <c r="A5339" s="49" t="s">
        <v>957</v>
      </c>
      <c r="B5339" s="50">
        <v>42416</v>
      </c>
      <c r="C5339" s="51" t="s">
        <v>956</v>
      </c>
      <c r="D5339" s="51"/>
      <c r="E5339" s="51"/>
      <c r="F5339" s="51"/>
      <c r="G5339" s="51"/>
      <c r="H5339" s="51"/>
      <c r="I5339" s="51"/>
      <c r="J5339" s="51"/>
      <c r="K5339" s="51"/>
      <c r="L5339" s="51"/>
      <c r="M5339" s="51"/>
      <c r="N5339" s="51"/>
      <c r="O5339" s="51"/>
      <c r="P5339" s="51"/>
      <c r="Q5339" s="51"/>
      <c r="R5339" s="51"/>
      <c r="S5339" s="51"/>
      <c r="T5339" s="51"/>
      <c r="U5339" s="51"/>
      <c r="V5339" s="51"/>
      <c r="W5339" s="51"/>
      <c r="X5339" s="51"/>
      <c r="Y5339" s="51"/>
      <c r="Z5339" s="51"/>
      <c r="AA5339" s="51"/>
      <c r="AB5339" s="51">
        <v>8.4</v>
      </c>
      <c r="AC5339" s="51"/>
      <c r="AD5339" s="51"/>
      <c r="AE5339" s="51"/>
      <c r="AF5339" s="51"/>
      <c r="AG5339" s="51"/>
      <c r="AH5339" s="51">
        <v>8.4</v>
      </c>
      <c r="AI5339" s="51">
        <v>8.4</v>
      </c>
      <c r="AJ5339" s="51"/>
      <c r="AK5339" s="51"/>
      <c r="AL5339" s="51"/>
      <c r="AM5339" s="51"/>
      <c r="AN5339" s="51"/>
      <c r="AO5339" s="51"/>
      <c r="AP5339" s="51"/>
      <c r="AQ5339" s="51"/>
      <c r="AR5339" s="51"/>
      <c r="AS5339" s="51"/>
      <c r="AT5339" s="51"/>
      <c r="AU5339" s="51"/>
      <c r="AV5339" s="51"/>
      <c r="AW5339" s="51"/>
      <c r="AX5339" s="51"/>
      <c r="AY5339" s="51"/>
      <c r="AZ5339" s="51"/>
      <c r="BA5339" s="51"/>
      <c r="BB5339" s="51"/>
      <c r="BC5339" s="51"/>
      <c r="BD5339" s="51"/>
      <c r="BE5339" s="51"/>
      <c r="BF5339" s="51"/>
      <c r="BG5339" s="51"/>
      <c r="BH5339" s="51"/>
      <c r="BI5339" s="51"/>
      <c r="BJ5339" s="51"/>
      <c r="BK5339" s="51"/>
      <c r="BL5339" s="51"/>
      <c r="BM5339" s="51"/>
      <c r="BN5339" s="51"/>
      <c r="BO5339" s="51"/>
      <c r="BP5339" s="51"/>
      <c r="BQ5339" s="51"/>
      <c r="BR5339" s="51"/>
      <c r="BS5339" s="51"/>
      <c r="BT5339" s="51"/>
      <c r="BU5339" s="51"/>
      <c r="BV5339" s="51"/>
      <c r="BW5339" s="51"/>
      <c r="BX5339" s="51"/>
      <c r="BY5339" s="51"/>
    </row>
    <row r="5340" spans="1:77" x14ac:dyDescent="0.25">
      <c r="A5340" s="49" t="s">
        <v>961</v>
      </c>
      <c r="B5340" s="50">
        <v>42284</v>
      </c>
      <c r="C5340" s="51" t="s">
        <v>956</v>
      </c>
      <c r="D5340" s="51"/>
      <c r="E5340" s="51"/>
      <c r="F5340" s="51"/>
      <c r="G5340" s="51"/>
      <c r="H5340" s="51"/>
      <c r="I5340" s="51"/>
      <c r="J5340" s="51"/>
      <c r="K5340" s="51"/>
      <c r="L5340" s="51"/>
      <c r="M5340" s="51"/>
      <c r="N5340" s="51"/>
      <c r="O5340" s="51"/>
      <c r="P5340" s="51"/>
      <c r="Q5340" s="51"/>
      <c r="R5340" s="51"/>
      <c r="S5340" s="51"/>
      <c r="T5340" s="51"/>
      <c r="U5340" s="51"/>
      <c r="V5340" s="51"/>
      <c r="W5340" s="51"/>
      <c r="X5340" s="51"/>
      <c r="Y5340" s="51"/>
      <c r="Z5340" s="51"/>
      <c r="AA5340" s="51"/>
      <c r="AB5340" s="51">
        <v>2</v>
      </c>
      <c r="AC5340" s="51"/>
      <c r="AD5340" s="51"/>
      <c r="AE5340" s="51"/>
      <c r="AF5340" s="51"/>
      <c r="AG5340" s="51"/>
      <c r="AH5340" s="51">
        <v>0</v>
      </c>
      <c r="AI5340" s="51">
        <v>1</v>
      </c>
      <c r="AJ5340" s="51"/>
      <c r="AK5340" s="51"/>
      <c r="AL5340" s="51"/>
      <c r="AM5340" s="51"/>
      <c r="AN5340" s="51"/>
      <c r="AO5340" s="51"/>
      <c r="AP5340" s="51"/>
      <c r="AQ5340" s="51"/>
      <c r="AR5340" s="51"/>
      <c r="AS5340" s="51"/>
      <c r="AT5340" s="51"/>
      <c r="AU5340" s="51"/>
      <c r="AV5340" s="51"/>
      <c r="AW5340" s="51"/>
      <c r="AX5340" s="51"/>
      <c r="AY5340" s="51"/>
      <c r="AZ5340" s="51"/>
      <c r="BA5340" s="51"/>
      <c r="BB5340" s="51"/>
      <c r="BC5340" s="51"/>
      <c r="BD5340" s="51"/>
      <c r="BE5340" s="51"/>
      <c r="BF5340" s="51"/>
      <c r="BG5340" s="51"/>
      <c r="BH5340" s="51"/>
      <c r="BI5340" s="51"/>
      <c r="BJ5340" s="51"/>
      <c r="BK5340" s="51"/>
      <c r="BL5340" s="51"/>
      <c r="BM5340" s="51"/>
      <c r="BN5340" s="51"/>
      <c r="BO5340" s="51"/>
      <c r="BP5340" s="51"/>
      <c r="BQ5340" s="51"/>
      <c r="BR5340" s="51"/>
      <c r="BS5340" s="51"/>
      <c r="BT5340" s="51"/>
      <c r="BU5340" s="51"/>
      <c r="BV5340" s="51"/>
      <c r="BW5340" s="51"/>
      <c r="BX5340" s="51"/>
      <c r="BY5340" s="51"/>
    </row>
    <row r="5341" spans="1:77" x14ac:dyDescent="0.25">
      <c r="A5341" s="49" t="s">
        <v>961</v>
      </c>
      <c r="B5341" s="50">
        <v>42286</v>
      </c>
      <c r="C5341" s="51" t="s">
        <v>956</v>
      </c>
      <c r="D5341" s="51"/>
      <c r="E5341" s="51"/>
      <c r="F5341" s="51"/>
      <c r="G5341" s="51"/>
      <c r="H5341" s="51"/>
      <c r="I5341" s="51"/>
      <c r="J5341" s="51"/>
      <c r="K5341" s="51"/>
      <c r="L5341" s="51"/>
      <c r="M5341" s="51"/>
      <c r="N5341" s="51"/>
      <c r="O5341" s="51"/>
      <c r="P5341" s="51"/>
      <c r="Q5341" s="51"/>
      <c r="R5341" s="51"/>
      <c r="S5341" s="51"/>
      <c r="T5341" s="51"/>
      <c r="U5341" s="51"/>
      <c r="V5341" s="51"/>
      <c r="W5341" s="51"/>
      <c r="X5341" s="51"/>
      <c r="Y5341" s="51"/>
      <c r="Z5341" s="51"/>
      <c r="AA5341" s="51"/>
      <c r="AB5341" s="51"/>
      <c r="AC5341" s="51"/>
      <c r="AD5341" s="51">
        <v>0</v>
      </c>
      <c r="AE5341" s="51"/>
      <c r="AF5341" s="51"/>
      <c r="AG5341" s="51"/>
      <c r="AH5341" s="51"/>
      <c r="AI5341" s="51"/>
      <c r="AJ5341" s="51"/>
      <c r="AK5341" s="51"/>
      <c r="AL5341" s="51"/>
      <c r="AM5341" s="51"/>
      <c r="AN5341" s="51"/>
      <c r="AO5341" s="51"/>
      <c r="AP5341" s="51"/>
      <c r="AQ5341" s="51"/>
      <c r="AR5341" s="51"/>
      <c r="AS5341" s="51"/>
      <c r="AT5341" s="51"/>
      <c r="AU5341" s="51"/>
      <c r="AV5341" s="51"/>
      <c r="AW5341" s="51"/>
      <c r="AX5341" s="51"/>
      <c r="AY5341" s="51"/>
      <c r="AZ5341" s="51"/>
      <c r="BA5341" s="51"/>
      <c r="BB5341" s="51"/>
      <c r="BC5341" s="51"/>
      <c r="BD5341" s="51"/>
      <c r="BE5341" s="51"/>
      <c r="BF5341" s="51"/>
      <c r="BG5341" s="51"/>
      <c r="BH5341" s="51"/>
      <c r="BI5341" s="51"/>
      <c r="BJ5341" s="51"/>
      <c r="BK5341" s="51"/>
      <c r="BL5341" s="51"/>
      <c r="BM5341" s="51"/>
      <c r="BN5341" s="51"/>
      <c r="BO5341" s="51"/>
      <c r="BP5341" s="51"/>
      <c r="BQ5341" s="51"/>
      <c r="BR5341" s="51"/>
      <c r="BS5341" s="51"/>
      <c r="BT5341" s="51"/>
      <c r="BU5341" s="51"/>
      <c r="BV5341" s="51"/>
      <c r="BW5341" s="51"/>
      <c r="BX5341" s="51"/>
      <c r="BY5341" s="51"/>
    </row>
    <row r="5342" spans="1:77" x14ac:dyDescent="0.25">
      <c r="A5342" s="49" t="s">
        <v>961</v>
      </c>
      <c r="B5342" s="50">
        <v>42289</v>
      </c>
      <c r="C5342" s="51" t="s">
        <v>956</v>
      </c>
      <c r="D5342" s="51"/>
      <c r="E5342" s="51"/>
      <c r="F5342" s="51"/>
      <c r="G5342" s="51"/>
      <c r="H5342" s="51"/>
      <c r="I5342" s="51"/>
      <c r="J5342" s="51"/>
      <c r="K5342" s="51"/>
      <c r="L5342" s="51"/>
      <c r="M5342" s="51"/>
      <c r="N5342" s="51"/>
      <c r="O5342" s="51"/>
      <c r="P5342" s="51"/>
      <c r="Q5342" s="51"/>
      <c r="R5342" s="51"/>
      <c r="S5342" s="51"/>
      <c r="T5342" s="51"/>
      <c r="U5342" s="51"/>
      <c r="V5342" s="51"/>
      <c r="W5342" s="51"/>
      <c r="X5342" s="51"/>
      <c r="Y5342" s="51"/>
      <c r="Z5342" s="51"/>
      <c r="AA5342" s="51"/>
      <c r="AB5342" s="51">
        <v>3.2</v>
      </c>
      <c r="AC5342" s="51"/>
      <c r="AD5342" s="51">
        <v>0</v>
      </c>
      <c r="AE5342" s="51"/>
      <c r="AF5342" s="51"/>
      <c r="AG5342" s="51"/>
      <c r="AH5342" s="51">
        <v>0</v>
      </c>
      <c r="AI5342" s="51">
        <v>2</v>
      </c>
      <c r="AJ5342" s="51"/>
      <c r="AK5342" s="51"/>
      <c r="AL5342" s="51"/>
      <c r="AM5342" s="51"/>
      <c r="AN5342" s="51"/>
      <c r="AO5342" s="51"/>
      <c r="AP5342" s="51"/>
      <c r="AQ5342" s="51"/>
      <c r="AR5342" s="51"/>
      <c r="AS5342" s="51"/>
      <c r="AT5342" s="51"/>
      <c r="AU5342" s="51"/>
      <c r="AV5342" s="51"/>
      <c r="AW5342" s="51"/>
      <c r="AX5342" s="51"/>
      <c r="AY5342" s="51"/>
      <c r="AZ5342" s="51"/>
      <c r="BA5342" s="51"/>
      <c r="BB5342" s="51"/>
      <c r="BC5342" s="51"/>
      <c r="BD5342" s="51"/>
      <c r="BE5342" s="51"/>
      <c r="BF5342" s="51"/>
      <c r="BG5342" s="51"/>
      <c r="BH5342" s="51"/>
      <c r="BI5342" s="51"/>
      <c r="BJ5342" s="51"/>
      <c r="BK5342" s="51"/>
      <c r="BL5342" s="51"/>
      <c r="BM5342" s="51"/>
      <c r="BN5342" s="51"/>
      <c r="BO5342" s="51"/>
      <c r="BP5342" s="51"/>
      <c r="BQ5342" s="51"/>
      <c r="BR5342" s="51"/>
      <c r="BS5342" s="51"/>
      <c r="BT5342" s="51"/>
      <c r="BU5342" s="51"/>
      <c r="BV5342" s="51"/>
      <c r="BW5342" s="51"/>
      <c r="BX5342" s="51"/>
      <c r="BY5342" s="51"/>
    </row>
    <row r="5343" spans="1:77" x14ac:dyDescent="0.25">
      <c r="A5343" s="49" t="s">
        <v>961</v>
      </c>
      <c r="B5343" s="50">
        <v>42291</v>
      </c>
      <c r="C5343" s="51" t="s">
        <v>956</v>
      </c>
      <c r="D5343" s="51"/>
      <c r="E5343" s="51">
        <v>510.35531249999997</v>
      </c>
      <c r="F5343" s="51">
        <v>0.19736874999999998</v>
      </c>
      <c r="G5343" s="51">
        <v>0.25966250000000002</v>
      </c>
      <c r="H5343" s="51">
        <v>0.29336874999999996</v>
      </c>
      <c r="I5343" s="51">
        <v>0.25188125</v>
      </c>
      <c r="J5343" s="51">
        <v>0.29120000000000001</v>
      </c>
      <c r="K5343" s="51">
        <v>0.33553125000000006</v>
      </c>
      <c r="L5343" s="51">
        <v>0.3006875</v>
      </c>
      <c r="M5343" s="51"/>
      <c r="N5343" s="51"/>
      <c r="O5343" s="51"/>
      <c r="P5343" s="51"/>
      <c r="Q5343" s="51"/>
      <c r="R5343" s="51"/>
      <c r="S5343" s="51"/>
      <c r="T5343" s="51"/>
      <c r="U5343" s="51"/>
      <c r="V5343" s="51"/>
      <c r="W5343" s="51"/>
      <c r="X5343" s="51"/>
      <c r="Y5343" s="51"/>
      <c r="Z5343" s="51"/>
      <c r="AA5343" s="51"/>
      <c r="AB5343" s="51"/>
      <c r="AC5343" s="51"/>
      <c r="AD5343" s="51"/>
      <c r="AE5343" s="51"/>
      <c r="AF5343" s="51"/>
      <c r="AG5343" s="51"/>
      <c r="AH5343" s="51"/>
      <c r="AI5343" s="51"/>
      <c r="AJ5343" s="51"/>
      <c r="AK5343" s="51"/>
      <c r="AL5343" s="51"/>
      <c r="AM5343" s="51"/>
      <c r="AN5343" s="51"/>
      <c r="AO5343" s="51"/>
      <c r="AP5343" s="51"/>
      <c r="AQ5343" s="51"/>
      <c r="AR5343" s="51"/>
      <c r="AS5343" s="51"/>
      <c r="AT5343" s="51"/>
      <c r="AU5343" s="51"/>
      <c r="AV5343" s="51"/>
      <c r="AW5343" s="51"/>
      <c r="AX5343" s="51"/>
      <c r="AY5343" s="51"/>
      <c r="AZ5343" s="51"/>
      <c r="BA5343" s="51"/>
      <c r="BB5343" s="51"/>
      <c r="BC5343" s="51"/>
      <c r="BD5343" s="51"/>
      <c r="BE5343" s="51"/>
      <c r="BF5343" s="51"/>
      <c r="BG5343" s="51"/>
      <c r="BH5343" s="51"/>
      <c r="BI5343" s="51"/>
      <c r="BJ5343" s="51"/>
      <c r="BK5343" s="51"/>
      <c r="BL5343" s="51"/>
      <c r="BM5343" s="51"/>
      <c r="BN5343" s="51"/>
      <c r="BO5343" s="51"/>
      <c r="BP5343" s="51"/>
      <c r="BQ5343" s="51"/>
      <c r="BR5343" s="51"/>
      <c r="BS5343" s="51"/>
      <c r="BT5343" s="51"/>
      <c r="BU5343" s="51"/>
      <c r="BV5343" s="51"/>
      <c r="BW5343" s="51"/>
      <c r="BX5343" s="51"/>
      <c r="BY5343" s="51"/>
    </row>
    <row r="5344" spans="1:77" x14ac:dyDescent="0.25">
      <c r="A5344" s="49" t="s">
        <v>961</v>
      </c>
      <c r="B5344" s="50">
        <v>42292</v>
      </c>
      <c r="C5344" s="51" t="s">
        <v>956</v>
      </c>
      <c r="D5344" s="51"/>
      <c r="E5344" s="51">
        <v>509.62640625</v>
      </c>
      <c r="F5344" s="51">
        <v>0.19363437500000003</v>
      </c>
      <c r="G5344" s="51">
        <v>0.25797500000000001</v>
      </c>
      <c r="H5344" s="51">
        <v>0.29297499999999999</v>
      </c>
      <c r="I5344" s="51">
        <v>0.25212500000000004</v>
      </c>
      <c r="J5344" s="51">
        <v>0.29142499999999999</v>
      </c>
      <c r="K5344" s="51">
        <v>0.33562500000000006</v>
      </c>
      <c r="L5344" s="51">
        <v>0.30080000000000001</v>
      </c>
      <c r="M5344" s="51"/>
      <c r="N5344" s="51"/>
      <c r="O5344" s="51"/>
      <c r="P5344" s="51"/>
      <c r="Q5344" s="51"/>
      <c r="R5344" s="51"/>
      <c r="S5344" s="51"/>
      <c r="T5344" s="51"/>
      <c r="U5344" s="51"/>
      <c r="V5344" s="51"/>
      <c r="W5344" s="51"/>
      <c r="X5344" s="51"/>
      <c r="Y5344" s="51"/>
      <c r="Z5344" s="51"/>
      <c r="AA5344" s="51"/>
      <c r="AB5344" s="51"/>
      <c r="AC5344" s="51">
        <v>0.11182982168946157</v>
      </c>
      <c r="AD5344" s="51">
        <v>3.0173796828158329E-2</v>
      </c>
      <c r="AE5344" s="51"/>
      <c r="AF5344" s="51"/>
      <c r="AG5344" s="51"/>
      <c r="AH5344" s="51"/>
      <c r="AI5344" s="51"/>
      <c r="AJ5344" s="51"/>
      <c r="AK5344" s="51"/>
      <c r="AL5344" s="51"/>
      <c r="AM5344" s="51"/>
      <c r="AN5344" s="51"/>
      <c r="AO5344" s="51"/>
      <c r="AP5344" s="51"/>
      <c r="AQ5344" s="51"/>
      <c r="AR5344" s="51"/>
      <c r="AS5344" s="51"/>
      <c r="AT5344" s="51"/>
      <c r="AU5344" s="51"/>
      <c r="AV5344" s="51"/>
      <c r="AW5344" s="51"/>
      <c r="AX5344" s="51"/>
      <c r="AY5344" s="51"/>
      <c r="AZ5344" s="51"/>
      <c r="BA5344" s="51"/>
      <c r="BB5344" s="51"/>
      <c r="BC5344" s="51"/>
      <c r="BD5344" s="51"/>
      <c r="BE5344" s="51"/>
      <c r="BF5344" s="51"/>
      <c r="BG5344" s="51"/>
      <c r="BH5344" s="51"/>
      <c r="BI5344" s="51"/>
      <c r="BJ5344" s="51"/>
      <c r="BK5344" s="51"/>
      <c r="BL5344" s="51"/>
      <c r="BM5344" s="51"/>
      <c r="BN5344" s="51"/>
      <c r="BO5344" s="51"/>
      <c r="BP5344" s="51"/>
      <c r="BQ5344" s="51"/>
      <c r="BR5344" s="51"/>
      <c r="BS5344" s="51"/>
      <c r="BT5344" s="51"/>
      <c r="BU5344" s="51"/>
      <c r="BV5344" s="51"/>
      <c r="BW5344" s="51"/>
      <c r="BX5344" s="51"/>
      <c r="BY5344" s="51"/>
    </row>
    <row r="5345" spans="1:77" x14ac:dyDescent="0.25">
      <c r="A5345" s="49" t="s">
        <v>961</v>
      </c>
      <c r="B5345" s="50">
        <v>42293</v>
      </c>
      <c r="C5345" s="51" t="s">
        <v>956</v>
      </c>
      <c r="D5345" s="51"/>
      <c r="E5345" s="51">
        <v>509.03156249999995</v>
      </c>
      <c r="F5345" s="51">
        <v>0.18995624999999999</v>
      </c>
      <c r="G5345" s="51">
        <v>0.25685000000000002</v>
      </c>
      <c r="H5345" s="51">
        <v>0.29269374999999997</v>
      </c>
      <c r="I5345" s="51">
        <v>0.25236874999999998</v>
      </c>
      <c r="J5345" s="51">
        <v>0.29160000000000003</v>
      </c>
      <c r="K5345" s="51">
        <v>0.33574375000000001</v>
      </c>
      <c r="L5345" s="51">
        <v>0.30096250000000002</v>
      </c>
      <c r="M5345" s="51"/>
      <c r="N5345" s="51"/>
      <c r="O5345" s="51"/>
      <c r="P5345" s="51"/>
      <c r="Q5345" s="51"/>
      <c r="R5345" s="51"/>
      <c r="S5345" s="51"/>
      <c r="T5345" s="51"/>
      <c r="U5345" s="51"/>
      <c r="V5345" s="51"/>
      <c r="W5345" s="51"/>
      <c r="X5345" s="51"/>
      <c r="Y5345" s="51"/>
      <c r="Z5345" s="51"/>
      <c r="AA5345" s="51"/>
      <c r="AB5345" s="51"/>
      <c r="AC5345" s="51"/>
      <c r="AD5345" s="51"/>
      <c r="AE5345" s="51"/>
      <c r="AF5345" s="51"/>
      <c r="AG5345" s="51"/>
      <c r="AH5345" s="51"/>
      <c r="AI5345" s="51"/>
      <c r="AJ5345" s="51"/>
      <c r="AK5345" s="51"/>
      <c r="AL5345" s="51"/>
      <c r="AM5345" s="51"/>
      <c r="AN5345" s="51"/>
      <c r="AO5345" s="51"/>
      <c r="AP5345" s="51"/>
      <c r="AQ5345" s="51"/>
      <c r="AR5345" s="51"/>
      <c r="AS5345" s="51"/>
      <c r="AT5345" s="51"/>
      <c r="AU5345" s="51"/>
      <c r="AV5345" s="51"/>
      <c r="AW5345" s="51"/>
      <c r="AX5345" s="51"/>
      <c r="AY5345" s="51"/>
      <c r="AZ5345" s="51"/>
      <c r="BA5345" s="51"/>
      <c r="BB5345" s="51"/>
      <c r="BC5345" s="51"/>
      <c r="BD5345" s="51"/>
      <c r="BE5345" s="51"/>
      <c r="BF5345" s="51"/>
      <c r="BG5345" s="51"/>
      <c r="BH5345" s="51"/>
      <c r="BI5345" s="51"/>
      <c r="BJ5345" s="51"/>
      <c r="BK5345" s="51"/>
      <c r="BL5345" s="51"/>
      <c r="BM5345" s="51"/>
      <c r="BN5345" s="51"/>
      <c r="BO5345" s="51"/>
      <c r="BP5345" s="51"/>
      <c r="BQ5345" s="51"/>
      <c r="BR5345" s="51"/>
      <c r="BS5345" s="51"/>
      <c r="BT5345" s="51"/>
      <c r="BU5345" s="51"/>
      <c r="BV5345" s="51"/>
      <c r="BW5345" s="51"/>
      <c r="BX5345" s="51"/>
      <c r="BY5345" s="51"/>
    </row>
    <row r="5346" spans="1:77" x14ac:dyDescent="0.25">
      <c r="A5346" s="49" t="s">
        <v>961</v>
      </c>
      <c r="B5346" s="50">
        <v>42294</v>
      </c>
      <c r="C5346" s="51" t="s">
        <v>956</v>
      </c>
      <c r="D5346" s="51"/>
      <c r="E5346" s="51">
        <v>508.27078125000003</v>
      </c>
      <c r="F5346" s="51">
        <v>0.18611562500000001</v>
      </c>
      <c r="G5346" s="51">
        <v>0.25466875</v>
      </c>
      <c r="H5346" s="51">
        <v>0.29238750000000002</v>
      </c>
      <c r="I5346" s="51">
        <v>0.25283749999999999</v>
      </c>
      <c r="J5346" s="51">
        <v>0.29178124999999999</v>
      </c>
      <c r="K5346" s="51">
        <v>0.33576874999999995</v>
      </c>
      <c r="L5346" s="51">
        <v>0.30106875</v>
      </c>
      <c r="M5346" s="51"/>
      <c r="N5346" s="51"/>
      <c r="O5346" s="51"/>
      <c r="P5346" s="51"/>
      <c r="Q5346" s="51"/>
      <c r="R5346" s="51"/>
      <c r="S5346" s="51"/>
      <c r="T5346" s="51"/>
      <c r="U5346" s="51"/>
      <c r="V5346" s="51"/>
      <c r="W5346" s="51"/>
      <c r="X5346" s="51"/>
      <c r="Y5346" s="51"/>
      <c r="Z5346" s="51"/>
      <c r="AA5346" s="51"/>
      <c r="AB5346" s="51"/>
      <c r="AC5346" s="51"/>
      <c r="AD5346" s="51"/>
      <c r="AE5346" s="51"/>
      <c r="AF5346" s="51"/>
      <c r="AG5346" s="51"/>
      <c r="AH5346" s="51"/>
      <c r="AI5346" s="51"/>
      <c r="AJ5346" s="51"/>
      <c r="AK5346" s="51"/>
      <c r="AL5346" s="51"/>
      <c r="AM5346" s="51"/>
      <c r="AN5346" s="51"/>
      <c r="AO5346" s="51"/>
      <c r="AP5346" s="51"/>
      <c r="AQ5346" s="51"/>
      <c r="AR5346" s="51"/>
      <c r="AS5346" s="51"/>
      <c r="AT5346" s="51"/>
      <c r="AU5346" s="51"/>
      <c r="AV5346" s="51"/>
      <c r="AW5346" s="51"/>
      <c r="AX5346" s="51"/>
      <c r="AY5346" s="51"/>
      <c r="AZ5346" s="51"/>
      <c r="BA5346" s="51"/>
      <c r="BB5346" s="51"/>
      <c r="BC5346" s="51"/>
      <c r="BD5346" s="51"/>
      <c r="BE5346" s="51"/>
      <c r="BF5346" s="51"/>
      <c r="BG5346" s="51"/>
      <c r="BH5346" s="51"/>
      <c r="BI5346" s="51"/>
      <c r="BJ5346" s="51"/>
      <c r="BK5346" s="51"/>
      <c r="BL5346" s="51"/>
      <c r="BM5346" s="51"/>
      <c r="BN5346" s="51"/>
      <c r="BO5346" s="51"/>
      <c r="BP5346" s="51"/>
      <c r="BQ5346" s="51"/>
      <c r="BR5346" s="51"/>
      <c r="BS5346" s="51"/>
      <c r="BT5346" s="51"/>
      <c r="BU5346" s="51"/>
      <c r="BV5346" s="51"/>
      <c r="BW5346" s="51"/>
      <c r="BX5346" s="51"/>
      <c r="BY5346" s="51"/>
    </row>
    <row r="5347" spans="1:77" x14ac:dyDescent="0.25">
      <c r="A5347" s="49" t="s">
        <v>961</v>
      </c>
      <c r="B5347" s="50">
        <v>42295</v>
      </c>
      <c r="C5347" s="51" t="s">
        <v>956</v>
      </c>
      <c r="D5347" s="51"/>
      <c r="E5347" s="51">
        <v>507.22687499999995</v>
      </c>
      <c r="F5347" s="51">
        <v>0.18158750000000001</v>
      </c>
      <c r="G5347" s="51">
        <v>0.25243749999999998</v>
      </c>
      <c r="H5347" s="51">
        <v>0.29160625000000001</v>
      </c>
      <c r="I5347" s="51">
        <v>0.25315624999999997</v>
      </c>
      <c r="J5347" s="51">
        <v>0.29197499999999998</v>
      </c>
      <c r="K5347" s="51">
        <v>0.33598125000000001</v>
      </c>
      <c r="L5347" s="51">
        <v>0.30102499999999999</v>
      </c>
      <c r="M5347" s="51"/>
      <c r="N5347" s="51"/>
      <c r="O5347" s="51"/>
      <c r="P5347" s="51"/>
      <c r="Q5347" s="51"/>
      <c r="R5347" s="51"/>
      <c r="S5347" s="51"/>
      <c r="T5347" s="51"/>
      <c r="U5347" s="51"/>
      <c r="V5347" s="51"/>
      <c r="W5347" s="51"/>
      <c r="X5347" s="51"/>
      <c r="Y5347" s="51"/>
      <c r="Z5347" s="51"/>
      <c r="AA5347" s="51"/>
      <c r="AB5347" s="51"/>
      <c r="AC5347" s="51"/>
      <c r="AD5347" s="51"/>
      <c r="AE5347" s="51"/>
      <c r="AF5347" s="51"/>
      <c r="AG5347" s="51"/>
      <c r="AH5347" s="51"/>
      <c r="AI5347" s="51"/>
      <c r="AJ5347" s="51"/>
      <c r="AK5347" s="51"/>
      <c r="AL5347" s="51"/>
      <c r="AM5347" s="51"/>
      <c r="AN5347" s="51"/>
      <c r="AO5347" s="51"/>
      <c r="AP5347" s="51"/>
      <c r="AQ5347" s="51"/>
      <c r="AR5347" s="51"/>
      <c r="AS5347" s="51"/>
      <c r="AT5347" s="51"/>
      <c r="AU5347" s="51"/>
      <c r="AV5347" s="51"/>
      <c r="AW5347" s="51"/>
      <c r="AX5347" s="51"/>
      <c r="AY5347" s="51"/>
      <c r="AZ5347" s="51"/>
      <c r="BA5347" s="51"/>
      <c r="BB5347" s="51"/>
      <c r="BC5347" s="51"/>
      <c r="BD5347" s="51"/>
      <c r="BE5347" s="51"/>
      <c r="BF5347" s="51"/>
      <c r="BG5347" s="51"/>
      <c r="BH5347" s="51"/>
      <c r="BI5347" s="51"/>
      <c r="BJ5347" s="51"/>
      <c r="BK5347" s="51"/>
      <c r="BL5347" s="51"/>
      <c r="BM5347" s="51"/>
      <c r="BN5347" s="51"/>
      <c r="BO5347" s="51"/>
      <c r="BP5347" s="51"/>
      <c r="BQ5347" s="51"/>
      <c r="BR5347" s="51"/>
      <c r="BS5347" s="51"/>
      <c r="BT5347" s="51"/>
      <c r="BU5347" s="51"/>
      <c r="BV5347" s="51"/>
      <c r="BW5347" s="51"/>
      <c r="BX5347" s="51"/>
      <c r="BY5347" s="51"/>
    </row>
    <row r="5348" spans="1:77" x14ac:dyDescent="0.25">
      <c r="A5348" s="49" t="s">
        <v>961</v>
      </c>
      <c r="B5348" s="50">
        <v>42296</v>
      </c>
      <c r="C5348" s="51" t="s">
        <v>956</v>
      </c>
      <c r="D5348" s="51"/>
      <c r="E5348" s="51">
        <v>506.13749999999999</v>
      </c>
      <c r="F5348" s="51">
        <v>0.17728750000000001</v>
      </c>
      <c r="G5348" s="51">
        <v>0.249475</v>
      </c>
      <c r="H5348" s="51">
        <v>0.29087499999999999</v>
      </c>
      <c r="I5348" s="51">
        <v>0.25344374999999997</v>
      </c>
      <c r="J5348" s="51">
        <v>0.29208749999999994</v>
      </c>
      <c r="K5348" s="51">
        <v>0.33610625</v>
      </c>
      <c r="L5348" s="51">
        <v>0.30123124999999995</v>
      </c>
      <c r="M5348" s="51"/>
      <c r="N5348" s="51"/>
      <c r="O5348" s="51"/>
      <c r="P5348" s="51"/>
      <c r="Q5348" s="51"/>
      <c r="R5348" s="51"/>
      <c r="S5348" s="51"/>
      <c r="T5348" s="51"/>
      <c r="U5348" s="51"/>
      <c r="V5348" s="51"/>
      <c r="W5348" s="51"/>
      <c r="X5348" s="51"/>
      <c r="Y5348" s="51"/>
      <c r="Z5348" s="51"/>
      <c r="AA5348" s="51"/>
      <c r="AB5348" s="51"/>
      <c r="AC5348" s="51"/>
      <c r="AD5348" s="51"/>
      <c r="AE5348" s="51"/>
      <c r="AF5348" s="51"/>
      <c r="AG5348" s="51"/>
      <c r="AH5348" s="51"/>
      <c r="AI5348" s="51"/>
      <c r="AJ5348" s="51"/>
      <c r="AK5348" s="51"/>
      <c r="AL5348" s="51"/>
      <c r="AM5348" s="51"/>
      <c r="AN5348" s="51"/>
      <c r="AO5348" s="51"/>
      <c r="AP5348" s="51"/>
      <c r="AQ5348" s="51"/>
      <c r="AR5348" s="51"/>
      <c r="AS5348" s="51"/>
      <c r="AT5348" s="51"/>
      <c r="AU5348" s="51"/>
      <c r="AV5348" s="51"/>
      <c r="AW5348" s="51"/>
      <c r="AX5348" s="51"/>
      <c r="AY5348" s="51"/>
      <c r="AZ5348" s="51"/>
      <c r="BA5348" s="51"/>
      <c r="BB5348" s="51"/>
      <c r="BC5348" s="51"/>
      <c r="BD5348" s="51"/>
      <c r="BE5348" s="51"/>
      <c r="BF5348" s="51"/>
      <c r="BG5348" s="51"/>
      <c r="BH5348" s="51"/>
      <c r="BI5348" s="51"/>
      <c r="BJ5348" s="51"/>
      <c r="BK5348" s="51"/>
      <c r="BL5348" s="51"/>
      <c r="BM5348" s="51"/>
      <c r="BN5348" s="51"/>
      <c r="BO5348" s="51"/>
      <c r="BP5348" s="51"/>
      <c r="BQ5348" s="51"/>
      <c r="BR5348" s="51"/>
      <c r="BS5348" s="51"/>
      <c r="BT5348" s="51"/>
      <c r="BU5348" s="51"/>
      <c r="BV5348" s="51"/>
      <c r="BW5348" s="51"/>
      <c r="BX5348" s="51"/>
      <c r="BY5348" s="51"/>
    </row>
    <row r="5349" spans="1:77" x14ac:dyDescent="0.25">
      <c r="A5349" s="49" t="s">
        <v>961</v>
      </c>
      <c r="B5349" s="50">
        <v>42297</v>
      </c>
      <c r="C5349" s="51" t="s">
        <v>956</v>
      </c>
      <c r="D5349" s="51"/>
      <c r="E5349" s="51">
        <v>504.80671874999996</v>
      </c>
      <c r="F5349" s="51">
        <v>0.17299687500000002</v>
      </c>
      <c r="G5349" s="51">
        <v>0.24621874999999999</v>
      </c>
      <c r="H5349" s="51">
        <v>0.28974374999999997</v>
      </c>
      <c r="I5349" s="51">
        <v>0.25362499999999999</v>
      </c>
      <c r="J5349" s="51">
        <v>0.29218125</v>
      </c>
      <c r="K5349" s="51">
        <v>0.33623750000000002</v>
      </c>
      <c r="L5349" s="51">
        <v>0.30129375000000003</v>
      </c>
      <c r="M5349" s="51"/>
      <c r="N5349" s="51"/>
      <c r="O5349" s="51"/>
      <c r="P5349" s="51"/>
      <c r="Q5349" s="51"/>
      <c r="R5349" s="51"/>
      <c r="S5349" s="51"/>
      <c r="T5349" s="51"/>
      <c r="U5349" s="51"/>
      <c r="V5349" s="51"/>
      <c r="W5349" s="51"/>
      <c r="X5349" s="51"/>
      <c r="Y5349" s="51"/>
      <c r="Z5349" s="51"/>
      <c r="AA5349" s="51"/>
      <c r="AB5349" s="51">
        <v>4.5999999999999996</v>
      </c>
      <c r="AC5349" s="51">
        <v>0.1309774100127428</v>
      </c>
      <c r="AD5349" s="51">
        <v>4.8286499294685412E-2</v>
      </c>
      <c r="AE5349" s="51"/>
      <c r="AF5349" s="51"/>
      <c r="AG5349" s="51"/>
      <c r="AH5349" s="51">
        <v>0</v>
      </c>
      <c r="AI5349" s="51">
        <v>3.05</v>
      </c>
      <c r="AJ5349" s="51"/>
      <c r="AK5349" s="51"/>
      <c r="AL5349" s="51"/>
      <c r="AM5349" s="51"/>
      <c r="AN5349" s="51"/>
      <c r="AO5349" s="51"/>
      <c r="AP5349" s="51"/>
      <c r="AQ5349" s="51"/>
      <c r="AR5349" s="51"/>
      <c r="AS5349" s="51"/>
      <c r="AT5349" s="51"/>
      <c r="AU5349" s="51"/>
      <c r="AV5349" s="51"/>
      <c r="AW5349" s="51"/>
      <c r="AX5349" s="51"/>
      <c r="AY5349" s="51"/>
      <c r="AZ5349" s="51"/>
      <c r="BA5349" s="51"/>
      <c r="BB5349" s="51"/>
      <c r="BC5349" s="51"/>
      <c r="BD5349" s="51"/>
      <c r="BE5349" s="51"/>
      <c r="BF5349" s="51"/>
      <c r="BG5349" s="51"/>
      <c r="BH5349" s="51"/>
      <c r="BI5349" s="51"/>
      <c r="BJ5349" s="51"/>
      <c r="BK5349" s="51"/>
      <c r="BL5349" s="51"/>
      <c r="BM5349" s="51"/>
      <c r="BN5349" s="51"/>
      <c r="BO5349" s="51"/>
      <c r="BP5349" s="51"/>
      <c r="BQ5349" s="51"/>
      <c r="BR5349" s="51"/>
      <c r="BS5349" s="51"/>
      <c r="BT5349" s="51"/>
      <c r="BU5349" s="51"/>
      <c r="BV5349" s="51"/>
      <c r="BW5349" s="51"/>
      <c r="BX5349" s="51"/>
      <c r="BY5349" s="51"/>
    </row>
    <row r="5350" spans="1:77" x14ac:dyDescent="0.25">
      <c r="A5350" s="49" t="s">
        <v>961</v>
      </c>
      <c r="B5350" s="50">
        <v>42298</v>
      </c>
      <c r="C5350" s="51" t="s">
        <v>956</v>
      </c>
      <c r="D5350" s="51"/>
      <c r="E5350" s="51">
        <v>503.42484375000004</v>
      </c>
      <c r="F5350" s="51">
        <v>0.16835937500000001</v>
      </c>
      <c r="G5350" s="51">
        <v>0.24250625000000001</v>
      </c>
      <c r="H5350" s="51">
        <v>0.28870625</v>
      </c>
      <c r="I5350" s="51">
        <v>0.2537375</v>
      </c>
      <c r="J5350" s="51">
        <v>0.29241249999999996</v>
      </c>
      <c r="K5350" s="51">
        <v>0.33632499999999999</v>
      </c>
      <c r="L5350" s="51">
        <v>0.30146875000000001</v>
      </c>
      <c r="M5350" s="51"/>
      <c r="N5350" s="51"/>
      <c r="O5350" s="51"/>
      <c r="P5350" s="51"/>
      <c r="Q5350" s="51"/>
      <c r="R5350" s="51"/>
      <c r="S5350" s="51"/>
      <c r="T5350" s="51"/>
      <c r="U5350" s="51"/>
      <c r="V5350" s="51"/>
      <c r="W5350" s="51"/>
      <c r="X5350" s="51"/>
      <c r="Y5350" s="51"/>
      <c r="Z5350" s="51"/>
      <c r="AA5350" s="51"/>
      <c r="AB5350" s="51"/>
      <c r="AC5350" s="51"/>
      <c r="AD5350" s="51"/>
      <c r="AE5350" s="51"/>
      <c r="AF5350" s="51"/>
      <c r="AG5350" s="51"/>
      <c r="AH5350" s="51"/>
      <c r="AI5350" s="51"/>
      <c r="AJ5350" s="51"/>
      <c r="AK5350" s="51"/>
      <c r="AL5350" s="51"/>
      <c r="AM5350" s="51"/>
      <c r="AN5350" s="51"/>
      <c r="AO5350" s="51"/>
      <c r="AP5350" s="51"/>
      <c r="AQ5350" s="51"/>
      <c r="AR5350" s="51"/>
      <c r="AS5350" s="51"/>
      <c r="AT5350" s="51"/>
      <c r="AU5350" s="51"/>
      <c r="AV5350" s="51"/>
      <c r="AW5350" s="51"/>
      <c r="AX5350" s="51"/>
      <c r="AY5350" s="51"/>
      <c r="AZ5350" s="51"/>
      <c r="BA5350" s="51"/>
      <c r="BB5350" s="51"/>
      <c r="BC5350" s="51"/>
      <c r="BD5350" s="51"/>
      <c r="BE5350" s="51"/>
      <c r="BF5350" s="51"/>
      <c r="BG5350" s="51"/>
      <c r="BH5350" s="51"/>
      <c r="BI5350" s="51"/>
      <c r="BJ5350" s="51"/>
      <c r="BK5350" s="51"/>
      <c r="BL5350" s="51"/>
      <c r="BM5350" s="51"/>
      <c r="BN5350" s="51"/>
      <c r="BO5350" s="51"/>
      <c r="BP5350" s="51"/>
      <c r="BQ5350" s="51"/>
      <c r="BR5350" s="51"/>
      <c r="BS5350" s="51"/>
      <c r="BT5350" s="51"/>
      <c r="BU5350" s="51"/>
      <c r="BV5350" s="51"/>
      <c r="BW5350" s="51"/>
      <c r="BX5350" s="51"/>
      <c r="BY5350" s="51"/>
    </row>
    <row r="5351" spans="1:77" x14ac:dyDescent="0.25">
      <c r="A5351" s="49" t="s">
        <v>961</v>
      </c>
      <c r="B5351" s="50">
        <v>42299</v>
      </c>
      <c r="C5351" s="51" t="s">
        <v>956</v>
      </c>
      <c r="D5351" s="51"/>
      <c r="E5351" s="51">
        <v>502.17093749999998</v>
      </c>
      <c r="F5351" s="51">
        <v>0.16438749999999999</v>
      </c>
      <c r="G5351" s="51">
        <v>0.23929375</v>
      </c>
      <c r="H5351" s="51">
        <v>0.28773124999999999</v>
      </c>
      <c r="I5351" s="51">
        <v>0.254</v>
      </c>
      <c r="J5351" s="51">
        <v>0.29246249999999996</v>
      </c>
      <c r="K5351" s="51">
        <v>0.3364125</v>
      </c>
      <c r="L5351" s="51">
        <v>0.30145624999999998</v>
      </c>
      <c r="M5351" s="51"/>
      <c r="N5351" s="51"/>
      <c r="O5351" s="51"/>
      <c r="P5351" s="51"/>
      <c r="Q5351" s="51"/>
      <c r="R5351" s="51"/>
      <c r="S5351" s="51"/>
      <c r="T5351" s="51"/>
      <c r="U5351" s="51"/>
      <c r="V5351" s="51"/>
      <c r="W5351" s="51"/>
      <c r="X5351" s="51"/>
      <c r="Y5351" s="51"/>
      <c r="Z5351" s="51"/>
      <c r="AA5351" s="51"/>
      <c r="AB5351" s="51"/>
      <c r="AC5351" s="51"/>
      <c r="AD5351" s="51">
        <v>0.1178534009827103</v>
      </c>
      <c r="AE5351" s="51"/>
      <c r="AF5351" s="51"/>
      <c r="AG5351" s="51"/>
      <c r="AH5351" s="51"/>
      <c r="AI5351" s="51"/>
      <c r="AJ5351" s="51"/>
      <c r="AK5351" s="51"/>
      <c r="AL5351" s="51"/>
      <c r="AM5351" s="51"/>
      <c r="AN5351" s="51"/>
      <c r="AO5351" s="51"/>
      <c r="AP5351" s="51"/>
      <c r="AQ5351" s="51"/>
      <c r="AR5351" s="51"/>
      <c r="AS5351" s="51"/>
      <c r="AT5351" s="51"/>
      <c r="AU5351" s="51"/>
      <c r="AV5351" s="51"/>
      <c r="AW5351" s="51"/>
      <c r="AX5351" s="51"/>
      <c r="AY5351" s="51"/>
      <c r="AZ5351" s="51"/>
      <c r="BA5351" s="51"/>
      <c r="BB5351" s="51"/>
      <c r="BC5351" s="51"/>
      <c r="BD5351" s="51"/>
      <c r="BE5351" s="51"/>
      <c r="BF5351" s="51"/>
      <c r="BG5351" s="51"/>
      <c r="BH5351" s="51"/>
      <c r="BI5351" s="51"/>
      <c r="BJ5351" s="51"/>
      <c r="BK5351" s="51"/>
      <c r="BL5351" s="51"/>
      <c r="BM5351" s="51"/>
      <c r="BN5351" s="51"/>
      <c r="BO5351" s="51"/>
      <c r="BP5351" s="51"/>
      <c r="BQ5351" s="51"/>
      <c r="BR5351" s="51"/>
      <c r="BS5351" s="51"/>
      <c r="BT5351" s="51"/>
      <c r="BU5351" s="51"/>
      <c r="BV5351" s="51"/>
      <c r="BW5351" s="51"/>
      <c r="BX5351" s="51"/>
      <c r="BY5351" s="51"/>
    </row>
    <row r="5352" spans="1:77" x14ac:dyDescent="0.25">
      <c r="A5352" s="49" t="s">
        <v>961</v>
      </c>
      <c r="B5352" s="50">
        <v>42300</v>
      </c>
      <c r="C5352" s="51" t="s">
        <v>956</v>
      </c>
      <c r="D5352" s="51"/>
      <c r="E5352" s="51">
        <v>501.07781249999999</v>
      </c>
      <c r="F5352" s="51">
        <v>0.16163125</v>
      </c>
      <c r="G5352" s="51">
        <v>0.23628750000000001</v>
      </c>
      <c r="H5352" s="51">
        <v>0.28628749999999997</v>
      </c>
      <c r="I5352" s="51">
        <v>0.25414375</v>
      </c>
      <c r="J5352" s="51">
        <v>0.29274374999999997</v>
      </c>
      <c r="K5352" s="51">
        <v>0.33648125000000001</v>
      </c>
      <c r="L5352" s="51">
        <v>0.30164374999999999</v>
      </c>
      <c r="M5352" s="51"/>
      <c r="N5352" s="51"/>
      <c r="O5352" s="51"/>
      <c r="P5352" s="51"/>
      <c r="Q5352" s="51"/>
      <c r="R5352" s="51"/>
      <c r="S5352" s="51"/>
      <c r="T5352" s="51"/>
      <c r="U5352" s="51"/>
      <c r="V5352" s="51"/>
      <c r="W5352" s="51"/>
      <c r="X5352" s="51"/>
      <c r="Y5352" s="51"/>
      <c r="Z5352" s="51"/>
      <c r="AA5352" s="51"/>
      <c r="AB5352" s="51"/>
      <c r="AC5352" s="51"/>
      <c r="AD5352" s="51"/>
      <c r="AE5352" s="51"/>
      <c r="AF5352" s="51"/>
      <c r="AG5352" s="51"/>
      <c r="AH5352" s="51"/>
      <c r="AI5352" s="51"/>
      <c r="AJ5352" s="51"/>
      <c r="AK5352" s="51"/>
      <c r="AL5352" s="51"/>
      <c r="AM5352" s="51"/>
      <c r="AN5352" s="51"/>
      <c r="AO5352" s="51"/>
      <c r="AP5352" s="51"/>
      <c r="AQ5352" s="51"/>
      <c r="AR5352" s="51"/>
      <c r="AS5352" s="51"/>
      <c r="AT5352" s="51"/>
      <c r="AU5352" s="51"/>
      <c r="AV5352" s="51"/>
      <c r="AW5352" s="51"/>
      <c r="AX5352" s="51"/>
      <c r="AY5352" s="51"/>
      <c r="AZ5352" s="51"/>
      <c r="BA5352" s="51"/>
      <c r="BB5352" s="51"/>
      <c r="BC5352" s="51"/>
      <c r="BD5352" s="51"/>
      <c r="BE5352" s="51"/>
      <c r="BF5352" s="51"/>
      <c r="BG5352" s="51"/>
      <c r="BH5352" s="51"/>
      <c r="BI5352" s="51"/>
      <c r="BJ5352" s="51"/>
      <c r="BK5352" s="51"/>
      <c r="BL5352" s="51"/>
      <c r="BM5352" s="51"/>
      <c r="BN5352" s="51"/>
      <c r="BO5352" s="51"/>
      <c r="BP5352" s="51"/>
      <c r="BQ5352" s="51"/>
      <c r="BR5352" s="51"/>
      <c r="BS5352" s="51"/>
      <c r="BT5352" s="51"/>
      <c r="BU5352" s="51"/>
      <c r="BV5352" s="51"/>
      <c r="BW5352" s="51"/>
      <c r="BX5352" s="51"/>
      <c r="BY5352" s="51"/>
    </row>
    <row r="5353" spans="1:77" x14ac:dyDescent="0.25">
      <c r="A5353" s="49" t="s">
        <v>961</v>
      </c>
      <c r="B5353" s="50">
        <v>42301</v>
      </c>
      <c r="C5353" s="51" t="s">
        <v>956</v>
      </c>
      <c r="D5353" s="51"/>
      <c r="E5353" s="51">
        <v>499.74140624999995</v>
      </c>
      <c r="F5353" s="51">
        <v>0.158621875</v>
      </c>
      <c r="G5353" s="51">
        <v>0.23268750000000002</v>
      </c>
      <c r="H5353" s="51">
        <v>0.28486875</v>
      </c>
      <c r="I5353" s="51">
        <v>0.254075</v>
      </c>
      <c r="J5353" s="51">
        <v>0.29278749999999998</v>
      </c>
      <c r="K5353" s="51">
        <v>0.33671249999999997</v>
      </c>
      <c r="L5353" s="51">
        <v>0.30170625000000001</v>
      </c>
      <c r="M5353" s="51"/>
      <c r="N5353" s="51"/>
      <c r="O5353" s="51"/>
      <c r="P5353" s="51"/>
      <c r="Q5353" s="51"/>
      <c r="R5353" s="51"/>
      <c r="S5353" s="51"/>
      <c r="T5353" s="51"/>
      <c r="U5353" s="51"/>
      <c r="V5353" s="51"/>
      <c r="W5353" s="51"/>
      <c r="X5353" s="51"/>
      <c r="Y5353" s="51"/>
      <c r="Z5353" s="51"/>
      <c r="AA5353" s="51"/>
      <c r="AB5353" s="51"/>
      <c r="AC5353" s="51"/>
      <c r="AD5353" s="51"/>
      <c r="AE5353" s="51"/>
      <c r="AF5353" s="51"/>
      <c r="AG5353" s="51"/>
      <c r="AH5353" s="51"/>
      <c r="AI5353" s="51"/>
      <c r="AJ5353" s="51"/>
      <c r="AK5353" s="51"/>
      <c r="AL5353" s="51"/>
      <c r="AM5353" s="51"/>
      <c r="AN5353" s="51"/>
      <c r="AO5353" s="51"/>
      <c r="AP5353" s="51"/>
      <c r="AQ5353" s="51"/>
      <c r="AR5353" s="51"/>
      <c r="AS5353" s="51"/>
      <c r="AT5353" s="51"/>
      <c r="AU5353" s="51"/>
      <c r="AV5353" s="51"/>
      <c r="AW5353" s="51"/>
      <c r="AX5353" s="51"/>
      <c r="AY5353" s="51"/>
      <c r="AZ5353" s="51"/>
      <c r="BA5353" s="51"/>
      <c r="BB5353" s="51"/>
      <c r="BC5353" s="51"/>
      <c r="BD5353" s="51"/>
      <c r="BE5353" s="51"/>
      <c r="BF5353" s="51"/>
      <c r="BG5353" s="51"/>
      <c r="BH5353" s="51"/>
      <c r="BI5353" s="51"/>
      <c r="BJ5353" s="51"/>
      <c r="BK5353" s="51"/>
      <c r="BL5353" s="51"/>
      <c r="BM5353" s="51"/>
      <c r="BN5353" s="51"/>
      <c r="BO5353" s="51"/>
      <c r="BP5353" s="51"/>
      <c r="BQ5353" s="51"/>
      <c r="BR5353" s="51"/>
      <c r="BS5353" s="51"/>
      <c r="BT5353" s="51"/>
      <c r="BU5353" s="51"/>
      <c r="BV5353" s="51"/>
      <c r="BW5353" s="51"/>
      <c r="BX5353" s="51"/>
      <c r="BY5353" s="51"/>
    </row>
    <row r="5354" spans="1:77" x14ac:dyDescent="0.25">
      <c r="A5354" s="49" t="s">
        <v>961</v>
      </c>
      <c r="B5354" s="50">
        <v>42302</v>
      </c>
      <c r="C5354" s="51" t="s">
        <v>956</v>
      </c>
      <c r="D5354" s="51"/>
      <c r="E5354" s="51">
        <v>498.44718749999998</v>
      </c>
      <c r="F5354" s="51">
        <v>0.15592499999999998</v>
      </c>
      <c r="G5354" s="51">
        <v>0.22946875</v>
      </c>
      <c r="H5354" s="51">
        <v>0.28347500000000003</v>
      </c>
      <c r="I5354" s="51">
        <v>0.25401249999999997</v>
      </c>
      <c r="J5354" s="51">
        <v>0.29285625000000004</v>
      </c>
      <c r="K5354" s="51">
        <v>0.33673750000000002</v>
      </c>
      <c r="L5354" s="51">
        <v>0.30171249999999999</v>
      </c>
      <c r="M5354" s="51"/>
      <c r="N5354" s="51"/>
      <c r="O5354" s="51"/>
      <c r="P5354" s="51"/>
      <c r="Q5354" s="51"/>
      <c r="R5354" s="51"/>
      <c r="S5354" s="51"/>
      <c r="T5354" s="51"/>
      <c r="U5354" s="51"/>
      <c r="V5354" s="51"/>
      <c r="W5354" s="51"/>
      <c r="X5354" s="51"/>
      <c r="Y5354" s="51"/>
      <c r="Z5354" s="51"/>
      <c r="AA5354" s="51"/>
      <c r="AB5354" s="51"/>
      <c r="AC5354" s="51"/>
      <c r="AD5354" s="51"/>
      <c r="AE5354" s="51"/>
      <c r="AF5354" s="51"/>
      <c r="AG5354" s="51"/>
      <c r="AH5354" s="51"/>
      <c r="AI5354" s="51"/>
      <c r="AJ5354" s="51"/>
      <c r="AK5354" s="51"/>
      <c r="AL5354" s="51"/>
      <c r="AM5354" s="51"/>
      <c r="AN5354" s="51"/>
      <c r="AO5354" s="51"/>
      <c r="AP5354" s="51"/>
      <c r="AQ5354" s="51"/>
      <c r="AR5354" s="51"/>
      <c r="AS5354" s="51"/>
      <c r="AT5354" s="51"/>
      <c r="AU5354" s="51"/>
      <c r="AV5354" s="51"/>
      <c r="AW5354" s="51"/>
      <c r="AX5354" s="51"/>
      <c r="AY5354" s="51"/>
      <c r="AZ5354" s="51"/>
      <c r="BA5354" s="51"/>
      <c r="BB5354" s="51"/>
      <c r="BC5354" s="51"/>
      <c r="BD5354" s="51"/>
      <c r="BE5354" s="51"/>
      <c r="BF5354" s="51"/>
      <c r="BG5354" s="51"/>
      <c r="BH5354" s="51"/>
      <c r="BI5354" s="51"/>
      <c r="BJ5354" s="51"/>
      <c r="BK5354" s="51"/>
      <c r="BL5354" s="51"/>
      <c r="BM5354" s="51"/>
      <c r="BN5354" s="51"/>
      <c r="BO5354" s="51"/>
      <c r="BP5354" s="51"/>
      <c r="BQ5354" s="51"/>
      <c r="BR5354" s="51"/>
      <c r="BS5354" s="51"/>
      <c r="BT5354" s="51"/>
      <c r="BU5354" s="51"/>
      <c r="BV5354" s="51"/>
      <c r="BW5354" s="51"/>
      <c r="BX5354" s="51"/>
      <c r="BY5354" s="51"/>
    </row>
    <row r="5355" spans="1:77" x14ac:dyDescent="0.25">
      <c r="A5355" s="49" t="s">
        <v>961</v>
      </c>
      <c r="B5355" s="50">
        <v>42303</v>
      </c>
      <c r="C5355" s="51" t="s">
        <v>956</v>
      </c>
      <c r="D5355" s="51"/>
      <c r="E5355" s="51">
        <v>497.16937500000006</v>
      </c>
      <c r="F5355" s="51">
        <v>0.15278124999999998</v>
      </c>
      <c r="G5355" s="51">
        <v>0.22574374999999999</v>
      </c>
      <c r="H5355" s="51">
        <v>0.28229375000000001</v>
      </c>
      <c r="I5355" s="51">
        <v>0.25396249999999998</v>
      </c>
      <c r="J5355" s="51">
        <v>0.29298124999999997</v>
      </c>
      <c r="K5355" s="51">
        <v>0.33687500000000004</v>
      </c>
      <c r="L5355" s="51">
        <v>0.30185624999999999</v>
      </c>
      <c r="M5355" s="51"/>
      <c r="N5355" s="51"/>
      <c r="O5355" s="51"/>
      <c r="P5355" s="51"/>
      <c r="Q5355" s="51"/>
      <c r="R5355" s="51"/>
      <c r="S5355" s="51"/>
      <c r="T5355" s="51"/>
      <c r="U5355" s="51"/>
      <c r="V5355" s="51"/>
      <c r="W5355" s="51"/>
      <c r="X5355" s="51"/>
      <c r="Y5355" s="51"/>
      <c r="Z5355" s="51"/>
      <c r="AA5355" s="51"/>
      <c r="AB5355" s="51"/>
      <c r="AC5355" s="51"/>
      <c r="AD5355" s="51"/>
      <c r="AE5355" s="51"/>
      <c r="AF5355" s="51"/>
      <c r="AG5355" s="51"/>
      <c r="AH5355" s="51"/>
      <c r="AI5355" s="51"/>
      <c r="AJ5355" s="51"/>
      <c r="AK5355" s="51"/>
      <c r="AL5355" s="51"/>
      <c r="AM5355" s="51"/>
      <c r="AN5355" s="51"/>
      <c r="AO5355" s="51"/>
      <c r="AP5355" s="51"/>
      <c r="AQ5355" s="51"/>
      <c r="AR5355" s="51"/>
      <c r="AS5355" s="51"/>
      <c r="AT5355" s="51"/>
      <c r="AU5355" s="51"/>
      <c r="AV5355" s="51"/>
      <c r="AW5355" s="51"/>
      <c r="AX5355" s="51"/>
      <c r="AY5355" s="51"/>
      <c r="AZ5355" s="51"/>
      <c r="BA5355" s="51"/>
      <c r="BB5355" s="51"/>
      <c r="BC5355" s="51"/>
      <c r="BD5355" s="51"/>
      <c r="BE5355" s="51"/>
      <c r="BF5355" s="51"/>
      <c r="BG5355" s="51"/>
      <c r="BH5355" s="51"/>
      <c r="BI5355" s="51"/>
      <c r="BJ5355" s="51"/>
      <c r="BK5355" s="51"/>
      <c r="BL5355" s="51"/>
      <c r="BM5355" s="51"/>
      <c r="BN5355" s="51"/>
      <c r="BO5355" s="51"/>
      <c r="BP5355" s="51"/>
      <c r="BQ5355" s="51"/>
      <c r="BR5355" s="51"/>
      <c r="BS5355" s="51"/>
      <c r="BT5355" s="51"/>
      <c r="BU5355" s="51"/>
      <c r="BV5355" s="51"/>
      <c r="BW5355" s="51"/>
      <c r="BX5355" s="51"/>
      <c r="BY5355" s="51"/>
    </row>
    <row r="5356" spans="1:77" x14ac:dyDescent="0.25">
      <c r="A5356" s="49" t="s">
        <v>961</v>
      </c>
      <c r="B5356" s="50">
        <v>42304</v>
      </c>
      <c r="C5356" s="51" t="s">
        <v>956</v>
      </c>
      <c r="D5356" s="51"/>
      <c r="E5356" s="51">
        <v>495.97218750000002</v>
      </c>
      <c r="F5356" s="51">
        <v>0.14989374999999999</v>
      </c>
      <c r="G5356" s="51">
        <v>0.22311250000000002</v>
      </c>
      <c r="H5356" s="51">
        <v>0.28089375</v>
      </c>
      <c r="I5356" s="51">
        <v>0.25390000000000001</v>
      </c>
      <c r="J5356" s="51">
        <v>0.29294999999999999</v>
      </c>
      <c r="K5356" s="51">
        <v>0.33700000000000002</v>
      </c>
      <c r="L5356" s="51">
        <v>0.30199375000000001</v>
      </c>
      <c r="M5356" s="51"/>
      <c r="N5356" s="51"/>
      <c r="O5356" s="51"/>
      <c r="P5356" s="51"/>
      <c r="Q5356" s="51"/>
      <c r="R5356" s="51"/>
      <c r="S5356" s="51"/>
      <c r="T5356" s="51"/>
      <c r="U5356" s="51"/>
      <c r="V5356" s="51"/>
      <c r="W5356" s="51"/>
      <c r="X5356" s="51"/>
      <c r="Y5356" s="51"/>
      <c r="Z5356" s="51"/>
      <c r="AA5356" s="51"/>
      <c r="AB5356" s="51"/>
      <c r="AC5356" s="51"/>
      <c r="AD5356" s="51">
        <v>0.1396821553327442</v>
      </c>
      <c r="AE5356" s="51"/>
      <c r="AF5356" s="51"/>
      <c r="AG5356" s="51"/>
      <c r="AH5356" s="51"/>
      <c r="AI5356" s="51"/>
      <c r="AJ5356" s="51"/>
      <c r="AK5356" s="51"/>
      <c r="AL5356" s="51"/>
      <c r="AM5356" s="51"/>
      <c r="AN5356" s="51"/>
      <c r="AO5356" s="51"/>
      <c r="AP5356" s="51"/>
      <c r="AQ5356" s="51"/>
      <c r="AR5356" s="51"/>
      <c r="AS5356" s="51"/>
      <c r="AT5356" s="51"/>
      <c r="AU5356" s="51"/>
      <c r="AV5356" s="51"/>
      <c r="AW5356" s="51"/>
      <c r="AX5356" s="51"/>
      <c r="AY5356" s="51"/>
      <c r="AZ5356" s="51"/>
      <c r="BA5356" s="51"/>
      <c r="BB5356" s="51"/>
      <c r="BC5356" s="51"/>
      <c r="BD5356" s="51"/>
      <c r="BE5356" s="51"/>
      <c r="BF5356" s="51"/>
      <c r="BG5356" s="51"/>
      <c r="BH5356" s="51"/>
      <c r="BI5356" s="51"/>
      <c r="BJ5356" s="51"/>
      <c r="BK5356" s="51"/>
      <c r="BL5356" s="51"/>
      <c r="BM5356" s="51"/>
      <c r="BN5356" s="51"/>
      <c r="BO5356" s="51"/>
      <c r="BP5356" s="51"/>
      <c r="BQ5356" s="51"/>
      <c r="BR5356" s="51"/>
      <c r="BS5356" s="51"/>
      <c r="BT5356" s="51"/>
      <c r="BU5356" s="51"/>
      <c r="BV5356" s="51"/>
      <c r="BW5356" s="51"/>
      <c r="BX5356" s="51"/>
      <c r="BY5356" s="51"/>
    </row>
    <row r="5357" spans="1:77" x14ac:dyDescent="0.25">
      <c r="A5357" s="49" t="s">
        <v>961</v>
      </c>
      <c r="B5357" s="50">
        <v>42305</v>
      </c>
      <c r="C5357" s="51" t="s">
        <v>956</v>
      </c>
      <c r="D5357" s="51"/>
      <c r="E5357" s="51">
        <v>495.15046874999996</v>
      </c>
      <c r="F5357" s="51">
        <v>0.14927812500000001</v>
      </c>
      <c r="G5357" s="51">
        <v>0.221775</v>
      </c>
      <c r="H5357" s="51">
        <v>0.27928124999999998</v>
      </c>
      <c r="I5357" s="51">
        <v>0.25364375</v>
      </c>
      <c r="J5357" s="51">
        <v>0.29308125000000002</v>
      </c>
      <c r="K5357" s="51">
        <v>0.33697500000000002</v>
      </c>
      <c r="L5357" s="51">
        <v>0.30199375000000001</v>
      </c>
      <c r="M5357" s="51"/>
      <c r="N5357" s="51"/>
      <c r="O5357" s="51"/>
      <c r="P5357" s="51"/>
      <c r="Q5357" s="51"/>
      <c r="R5357" s="51"/>
      <c r="S5357" s="51"/>
      <c r="T5357" s="51"/>
      <c r="U5357" s="51"/>
      <c r="V5357" s="51"/>
      <c r="W5357" s="51"/>
      <c r="X5357" s="51"/>
      <c r="Y5357" s="51"/>
      <c r="Z5357" s="51"/>
      <c r="AA5357" s="51"/>
      <c r="AB5357" s="51"/>
      <c r="AC5357" s="51"/>
      <c r="AD5357" s="51"/>
      <c r="AE5357" s="51"/>
      <c r="AF5357" s="51"/>
      <c r="AG5357" s="51"/>
      <c r="AH5357" s="51"/>
      <c r="AI5357" s="51"/>
      <c r="AJ5357" s="51"/>
      <c r="AK5357" s="51"/>
      <c r="AL5357" s="51"/>
      <c r="AM5357" s="51"/>
      <c r="AN5357" s="51"/>
      <c r="AO5357" s="51"/>
      <c r="AP5357" s="51"/>
      <c r="AQ5357" s="51"/>
      <c r="AR5357" s="51"/>
      <c r="AS5357" s="51"/>
      <c r="AT5357" s="51"/>
      <c r="AU5357" s="51"/>
      <c r="AV5357" s="51"/>
      <c r="AW5357" s="51"/>
      <c r="AX5357" s="51"/>
      <c r="AY5357" s="51"/>
      <c r="AZ5357" s="51"/>
      <c r="BA5357" s="51"/>
      <c r="BB5357" s="51"/>
      <c r="BC5357" s="51"/>
      <c r="BD5357" s="51"/>
      <c r="BE5357" s="51"/>
      <c r="BF5357" s="51"/>
      <c r="BG5357" s="51"/>
      <c r="BH5357" s="51"/>
      <c r="BI5357" s="51"/>
      <c r="BJ5357" s="51"/>
      <c r="BK5357" s="51"/>
      <c r="BL5357" s="51"/>
      <c r="BM5357" s="51"/>
      <c r="BN5357" s="51"/>
      <c r="BO5357" s="51"/>
      <c r="BP5357" s="51"/>
      <c r="BQ5357" s="51"/>
      <c r="BR5357" s="51"/>
      <c r="BS5357" s="51"/>
      <c r="BT5357" s="51"/>
      <c r="BU5357" s="51"/>
      <c r="BV5357" s="51"/>
      <c r="BW5357" s="51"/>
      <c r="BX5357" s="51"/>
      <c r="BY5357" s="51"/>
    </row>
    <row r="5358" spans="1:77" x14ac:dyDescent="0.25">
      <c r="A5358" s="49" t="s">
        <v>961</v>
      </c>
      <c r="B5358" s="50">
        <v>42306</v>
      </c>
      <c r="C5358" s="51" t="s">
        <v>956</v>
      </c>
      <c r="D5358" s="51"/>
      <c r="E5358" s="51">
        <v>497.03671875000003</v>
      </c>
      <c r="F5358" s="51">
        <v>0.16644062500000001</v>
      </c>
      <c r="G5358" s="51">
        <v>0.22058750000000002</v>
      </c>
      <c r="H5358" s="51">
        <v>0.27788124999999997</v>
      </c>
      <c r="I5358" s="51">
        <v>0.25322500000000003</v>
      </c>
      <c r="J5358" s="51">
        <v>0.29304999999999998</v>
      </c>
      <c r="K5358" s="51">
        <v>0.33701875000000003</v>
      </c>
      <c r="L5358" s="51">
        <v>0.30210000000000004</v>
      </c>
      <c r="M5358" s="51"/>
      <c r="N5358" s="51"/>
      <c r="O5358" s="51"/>
      <c r="P5358" s="51"/>
      <c r="Q5358" s="51">
        <v>1.4043888250000001</v>
      </c>
      <c r="R5358" s="51">
        <v>37.994749999999996</v>
      </c>
      <c r="S5358" s="51">
        <v>0</v>
      </c>
      <c r="T5358" s="51"/>
      <c r="U5358" s="51"/>
      <c r="V5358" s="51"/>
      <c r="W5358" s="51"/>
      <c r="X5358" s="51"/>
      <c r="Y5358" s="51"/>
      <c r="Z5358" s="51"/>
      <c r="AA5358" s="51">
        <v>0</v>
      </c>
      <c r="AB5358" s="51">
        <v>5.95</v>
      </c>
      <c r="AC5358" s="51"/>
      <c r="AD5358" s="51"/>
      <c r="AE5358" s="51"/>
      <c r="AF5358" s="51"/>
      <c r="AG5358" s="51">
        <v>0</v>
      </c>
      <c r="AH5358" s="51">
        <v>0</v>
      </c>
      <c r="AI5358" s="51">
        <v>4.8499999999999996</v>
      </c>
      <c r="AJ5358" s="51">
        <v>0.495</v>
      </c>
      <c r="AK5358" s="51">
        <v>4.1669539046550956E-2</v>
      </c>
      <c r="AL5358" s="51">
        <v>1.188967375</v>
      </c>
      <c r="AM5358" s="51">
        <v>28.533249999999999</v>
      </c>
      <c r="AN5358" s="51"/>
      <c r="AO5358" s="51"/>
      <c r="AP5358" s="51"/>
      <c r="AQ5358" s="51"/>
      <c r="AR5358" s="51"/>
      <c r="AS5358" s="51"/>
      <c r="AT5358" s="51"/>
      <c r="AU5358" s="51"/>
      <c r="AV5358" s="51"/>
      <c r="AW5358" s="51"/>
      <c r="AX5358" s="51"/>
      <c r="AY5358" s="51">
        <v>0</v>
      </c>
      <c r="AZ5358" s="51"/>
      <c r="BA5358" s="51">
        <v>2.2768213285419864E-2</v>
      </c>
      <c r="BB5358" s="51">
        <v>0.21542145000000001</v>
      </c>
      <c r="BC5358" s="51"/>
      <c r="BD5358" s="51">
        <v>9.4614999999999991</v>
      </c>
      <c r="BE5358" s="51"/>
      <c r="BF5358" s="51"/>
      <c r="BG5358" s="51"/>
      <c r="BH5358" s="51"/>
      <c r="BI5358" s="51"/>
      <c r="BJ5358" s="51"/>
      <c r="BK5358" s="51"/>
      <c r="BL5358" s="51"/>
      <c r="BM5358" s="51"/>
      <c r="BN5358" s="51"/>
      <c r="BO5358" s="51"/>
      <c r="BP5358" s="51"/>
      <c r="BQ5358" s="51"/>
      <c r="BR5358" s="51"/>
      <c r="BS5358" s="51"/>
      <c r="BT5358" s="51"/>
      <c r="BU5358" s="51"/>
      <c r="BV5358" s="51"/>
      <c r="BW5358" s="51"/>
      <c r="BX5358" s="51"/>
      <c r="BY5358" s="51"/>
    </row>
    <row r="5359" spans="1:77" x14ac:dyDescent="0.25">
      <c r="A5359" s="49" t="s">
        <v>961</v>
      </c>
      <c r="B5359" s="50">
        <v>42307</v>
      </c>
      <c r="C5359" s="51" t="s">
        <v>956</v>
      </c>
      <c r="D5359" s="51"/>
      <c r="E5359" s="51">
        <v>497.38875000000002</v>
      </c>
      <c r="F5359" s="51">
        <v>0.17415625000000001</v>
      </c>
      <c r="G5359" s="51">
        <v>0.21926875000000001</v>
      </c>
      <c r="H5359" s="51">
        <v>0.27645625000000001</v>
      </c>
      <c r="I5359" s="51">
        <v>0.25261875000000006</v>
      </c>
      <c r="J5359" s="51">
        <v>0.29293750000000002</v>
      </c>
      <c r="K5359" s="51">
        <v>0.33707500000000001</v>
      </c>
      <c r="L5359" s="51">
        <v>0.3021625</v>
      </c>
      <c r="M5359" s="51"/>
      <c r="N5359" s="51"/>
      <c r="O5359" s="51"/>
      <c r="P5359" s="51"/>
      <c r="Q5359" s="51"/>
      <c r="R5359" s="51"/>
      <c r="S5359" s="51"/>
      <c r="T5359" s="51"/>
      <c r="U5359" s="51"/>
      <c r="V5359" s="51"/>
      <c r="W5359" s="51"/>
      <c r="X5359" s="51"/>
      <c r="Y5359" s="51"/>
      <c r="Z5359" s="51"/>
      <c r="AA5359" s="51"/>
      <c r="AB5359" s="51"/>
      <c r="AC5359" s="51">
        <v>0.18314141002430659</v>
      </c>
      <c r="AD5359" s="51">
        <v>0.2238413243940709</v>
      </c>
      <c r="AE5359" s="51"/>
      <c r="AF5359" s="51"/>
      <c r="AG5359" s="51"/>
      <c r="AH5359" s="51"/>
      <c r="AI5359" s="51"/>
      <c r="AJ5359" s="51"/>
      <c r="AK5359" s="51"/>
      <c r="AL5359" s="51"/>
      <c r="AM5359" s="51"/>
      <c r="AN5359" s="51"/>
      <c r="AO5359" s="51"/>
      <c r="AP5359" s="51"/>
      <c r="AQ5359" s="51"/>
      <c r="AR5359" s="51"/>
      <c r="AS5359" s="51"/>
      <c r="AT5359" s="51"/>
      <c r="AU5359" s="51"/>
      <c r="AV5359" s="51"/>
      <c r="AW5359" s="51"/>
      <c r="AX5359" s="51"/>
      <c r="AY5359" s="51"/>
      <c r="AZ5359" s="51"/>
      <c r="BA5359" s="51"/>
      <c r="BB5359" s="51"/>
      <c r="BC5359" s="51"/>
      <c r="BD5359" s="51"/>
      <c r="BE5359" s="51"/>
      <c r="BF5359" s="51"/>
      <c r="BG5359" s="51"/>
      <c r="BH5359" s="51"/>
      <c r="BI5359" s="51"/>
      <c r="BJ5359" s="51"/>
      <c r="BK5359" s="51"/>
      <c r="BL5359" s="51"/>
      <c r="BM5359" s="51"/>
      <c r="BN5359" s="51"/>
      <c r="BO5359" s="51"/>
      <c r="BP5359" s="51"/>
      <c r="BQ5359" s="51"/>
      <c r="BR5359" s="51"/>
      <c r="BS5359" s="51"/>
      <c r="BT5359" s="51"/>
      <c r="BU5359" s="51"/>
      <c r="BV5359" s="51"/>
      <c r="BW5359" s="51"/>
      <c r="BX5359" s="51"/>
      <c r="BY5359" s="51"/>
    </row>
    <row r="5360" spans="1:77" x14ac:dyDescent="0.25">
      <c r="A5360" s="49" t="s">
        <v>961</v>
      </c>
      <c r="B5360" s="50">
        <v>42308</v>
      </c>
      <c r="C5360" s="51" t="s">
        <v>956</v>
      </c>
      <c r="D5360" s="51"/>
      <c r="E5360" s="51">
        <v>495.643125</v>
      </c>
      <c r="F5360" s="51">
        <v>0.16743749999999999</v>
      </c>
      <c r="G5360" s="51">
        <v>0.21783749999999999</v>
      </c>
      <c r="H5360" s="51">
        <v>0.27525625000000004</v>
      </c>
      <c r="I5360" s="51">
        <v>0.25217499999999998</v>
      </c>
      <c r="J5360" s="51">
        <v>0.29284375000000001</v>
      </c>
      <c r="K5360" s="51">
        <v>0.33708749999999998</v>
      </c>
      <c r="L5360" s="51">
        <v>0.30214375000000004</v>
      </c>
      <c r="M5360" s="51"/>
      <c r="N5360" s="51"/>
      <c r="O5360" s="51"/>
      <c r="P5360" s="51"/>
      <c r="Q5360" s="51"/>
      <c r="R5360" s="51"/>
      <c r="S5360" s="51"/>
      <c r="T5360" s="51"/>
      <c r="U5360" s="51"/>
      <c r="V5360" s="51"/>
      <c r="W5360" s="51"/>
      <c r="X5360" s="51"/>
      <c r="Y5360" s="51"/>
      <c r="Z5360" s="51"/>
      <c r="AA5360" s="51"/>
      <c r="AB5360" s="51"/>
      <c r="AC5360" s="51"/>
      <c r="AD5360" s="51"/>
      <c r="AE5360" s="51"/>
      <c r="AF5360" s="51"/>
      <c r="AG5360" s="51"/>
      <c r="AH5360" s="51"/>
      <c r="AI5360" s="51"/>
      <c r="AJ5360" s="51"/>
      <c r="AK5360" s="51"/>
      <c r="AL5360" s="51"/>
      <c r="AM5360" s="51"/>
      <c r="AN5360" s="51"/>
      <c r="AO5360" s="51"/>
      <c r="AP5360" s="51"/>
      <c r="AQ5360" s="51"/>
      <c r="AR5360" s="51"/>
      <c r="AS5360" s="51"/>
      <c r="AT5360" s="51"/>
      <c r="AU5360" s="51"/>
      <c r="AV5360" s="51"/>
      <c r="AW5360" s="51"/>
      <c r="AX5360" s="51"/>
      <c r="AY5360" s="51"/>
      <c r="AZ5360" s="51"/>
      <c r="BA5360" s="51"/>
      <c r="BB5360" s="51"/>
      <c r="BC5360" s="51"/>
      <c r="BD5360" s="51"/>
      <c r="BE5360" s="51"/>
      <c r="BF5360" s="51"/>
      <c r="BG5360" s="51"/>
      <c r="BH5360" s="51"/>
      <c r="BI5360" s="51"/>
      <c r="BJ5360" s="51"/>
      <c r="BK5360" s="51"/>
      <c r="BL5360" s="51"/>
      <c r="BM5360" s="51"/>
      <c r="BN5360" s="51"/>
      <c r="BO5360" s="51"/>
      <c r="BP5360" s="51"/>
      <c r="BQ5360" s="51"/>
      <c r="BR5360" s="51"/>
      <c r="BS5360" s="51"/>
      <c r="BT5360" s="51"/>
      <c r="BU5360" s="51"/>
      <c r="BV5360" s="51"/>
      <c r="BW5360" s="51"/>
      <c r="BX5360" s="51"/>
      <c r="BY5360" s="51"/>
    </row>
    <row r="5361" spans="1:77" x14ac:dyDescent="0.25">
      <c r="A5361" s="49" t="s">
        <v>961</v>
      </c>
      <c r="B5361" s="50">
        <v>42309</v>
      </c>
      <c r="C5361" s="51" t="s">
        <v>956</v>
      </c>
      <c r="D5361" s="51"/>
      <c r="E5361" s="51">
        <v>494.19468749999999</v>
      </c>
      <c r="F5361" s="51">
        <v>0.16241875</v>
      </c>
      <c r="G5361" s="51">
        <v>0.21614999999999998</v>
      </c>
      <c r="H5361" s="51">
        <v>0.27415624999999999</v>
      </c>
      <c r="I5361" s="51">
        <v>0.25183124999999995</v>
      </c>
      <c r="J5361" s="51">
        <v>0.29278124999999999</v>
      </c>
      <c r="K5361" s="51">
        <v>0.33711249999999998</v>
      </c>
      <c r="L5361" s="51">
        <v>0.30215000000000003</v>
      </c>
      <c r="M5361" s="51"/>
      <c r="N5361" s="51"/>
      <c r="O5361" s="51"/>
      <c r="P5361" s="51"/>
      <c r="Q5361" s="51"/>
      <c r="R5361" s="51"/>
      <c r="S5361" s="51"/>
      <c r="T5361" s="51"/>
      <c r="U5361" s="51"/>
      <c r="V5361" s="51"/>
      <c r="W5361" s="51"/>
      <c r="X5361" s="51"/>
      <c r="Y5361" s="51"/>
      <c r="Z5361" s="51"/>
      <c r="AA5361" s="51"/>
      <c r="AB5361" s="51"/>
      <c r="AC5361" s="51"/>
      <c r="AD5361" s="51"/>
      <c r="AE5361" s="51"/>
      <c r="AF5361" s="51"/>
      <c r="AG5361" s="51"/>
      <c r="AH5361" s="51"/>
      <c r="AI5361" s="51"/>
      <c r="AJ5361" s="51"/>
      <c r="AK5361" s="51"/>
      <c r="AL5361" s="51"/>
      <c r="AM5361" s="51"/>
      <c r="AN5361" s="51"/>
      <c r="AO5361" s="51"/>
      <c r="AP5361" s="51"/>
      <c r="AQ5361" s="51"/>
      <c r="AR5361" s="51"/>
      <c r="AS5361" s="51"/>
      <c r="AT5361" s="51"/>
      <c r="AU5361" s="51"/>
      <c r="AV5361" s="51"/>
      <c r="AW5361" s="51"/>
      <c r="AX5361" s="51"/>
      <c r="AY5361" s="51"/>
      <c r="AZ5361" s="51"/>
      <c r="BA5361" s="51"/>
      <c r="BB5361" s="51"/>
      <c r="BC5361" s="51"/>
      <c r="BD5361" s="51"/>
      <c r="BE5361" s="51"/>
      <c r="BF5361" s="51"/>
      <c r="BG5361" s="51"/>
      <c r="BH5361" s="51"/>
      <c r="BI5361" s="51"/>
      <c r="BJ5361" s="51"/>
      <c r="BK5361" s="51"/>
      <c r="BL5361" s="51"/>
      <c r="BM5361" s="51"/>
      <c r="BN5361" s="51"/>
      <c r="BO5361" s="51"/>
      <c r="BP5361" s="51"/>
      <c r="BQ5361" s="51"/>
      <c r="BR5361" s="51"/>
      <c r="BS5361" s="51"/>
      <c r="BT5361" s="51"/>
      <c r="BU5361" s="51"/>
      <c r="BV5361" s="51"/>
      <c r="BW5361" s="51"/>
      <c r="BX5361" s="51"/>
      <c r="BY5361" s="51"/>
    </row>
    <row r="5362" spans="1:77" x14ac:dyDescent="0.25">
      <c r="A5362" s="49" t="s">
        <v>961</v>
      </c>
      <c r="B5362" s="50">
        <v>42310</v>
      </c>
      <c r="C5362" s="51" t="s">
        <v>956</v>
      </c>
      <c r="D5362" s="51"/>
      <c r="E5362" s="51">
        <v>495.86765624999998</v>
      </c>
      <c r="F5362" s="51">
        <v>0.17841562500000002</v>
      </c>
      <c r="G5362" s="51">
        <v>0.21363124999999999</v>
      </c>
      <c r="H5362" s="51">
        <v>0.27321249999999997</v>
      </c>
      <c r="I5362" s="51">
        <v>0.25163125000000003</v>
      </c>
      <c r="J5362" s="51">
        <v>0.29266249999999999</v>
      </c>
      <c r="K5362" s="51">
        <v>0.33711249999999998</v>
      </c>
      <c r="L5362" s="51">
        <v>0.30225000000000002</v>
      </c>
      <c r="M5362" s="51"/>
      <c r="N5362" s="51"/>
      <c r="O5362" s="51"/>
      <c r="P5362" s="51"/>
      <c r="Q5362" s="51"/>
      <c r="R5362" s="51"/>
      <c r="S5362" s="51"/>
      <c r="T5362" s="51"/>
      <c r="U5362" s="51"/>
      <c r="V5362" s="51"/>
      <c r="W5362" s="51"/>
      <c r="X5362" s="51"/>
      <c r="Y5362" s="51"/>
      <c r="Z5362" s="51"/>
      <c r="AA5362" s="51"/>
      <c r="AB5362" s="51"/>
      <c r="AC5362" s="51">
        <v>0.21787734314947743</v>
      </c>
      <c r="AD5362" s="51">
        <v>0.19758474648104429</v>
      </c>
      <c r="AE5362" s="51"/>
      <c r="AF5362" s="51"/>
      <c r="AG5362" s="51"/>
      <c r="AH5362" s="51"/>
      <c r="AI5362" s="51"/>
      <c r="AJ5362" s="51"/>
      <c r="AK5362" s="51"/>
      <c r="AL5362" s="51"/>
      <c r="AM5362" s="51"/>
      <c r="AN5362" s="51"/>
      <c r="AO5362" s="51"/>
      <c r="AP5362" s="51"/>
      <c r="AQ5362" s="51"/>
      <c r="AR5362" s="51"/>
      <c r="AS5362" s="51"/>
      <c r="AT5362" s="51"/>
      <c r="AU5362" s="51"/>
      <c r="AV5362" s="51"/>
      <c r="AW5362" s="51"/>
      <c r="AX5362" s="51"/>
      <c r="AY5362" s="51"/>
      <c r="AZ5362" s="51"/>
      <c r="BA5362" s="51"/>
      <c r="BB5362" s="51"/>
      <c r="BC5362" s="51"/>
      <c r="BD5362" s="51"/>
      <c r="BE5362" s="51"/>
      <c r="BF5362" s="51"/>
      <c r="BG5362" s="51"/>
      <c r="BH5362" s="51"/>
      <c r="BI5362" s="51"/>
      <c r="BJ5362" s="51"/>
      <c r="BK5362" s="51"/>
      <c r="BL5362" s="51"/>
      <c r="BM5362" s="51"/>
      <c r="BN5362" s="51"/>
      <c r="BO5362" s="51"/>
      <c r="BP5362" s="51"/>
      <c r="BQ5362" s="51"/>
      <c r="BR5362" s="51"/>
      <c r="BS5362" s="51"/>
      <c r="BT5362" s="51"/>
      <c r="BU5362" s="51"/>
      <c r="BV5362" s="51"/>
      <c r="BW5362" s="51"/>
      <c r="BX5362" s="51"/>
      <c r="BY5362" s="51"/>
    </row>
    <row r="5363" spans="1:77" x14ac:dyDescent="0.25">
      <c r="A5363" s="49" t="s">
        <v>961</v>
      </c>
      <c r="B5363" s="50">
        <v>42311</v>
      </c>
      <c r="C5363" s="51" t="s">
        <v>956</v>
      </c>
      <c r="D5363" s="51"/>
      <c r="E5363" s="51">
        <v>493.58531249999999</v>
      </c>
      <c r="F5363" s="51">
        <v>0.16801874999999999</v>
      </c>
      <c r="G5363" s="51">
        <v>0.21178750000000002</v>
      </c>
      <c r="H5363" s="51">
        <v>0.27165</v>
      </c>
      <c r="I5363" s="51">
        <v>0.25165625000000003</v>
      </c>
      <c r="J5363" s="51">
        <v>0.29266249999999999</v>
      </c>
      <c r="K5363" s="51">
        <v>0.33711249999999998</v>
      </c>
      <c r="L5363" s="51">
        <v>0.30230000000000001</v>
      </c>
      <c r="M5363" s="51"/>
      <c r="N5363" s="51"/>
      <c r="O5363" s="51"/>
      <c r="P5363" s="51"/>
      <c r="Q5363" s="51"/>
      <c r="R5363" s="51"/>
      <c r="S5363" s="51"/>
      <c r="T5363" s="51"/>
      <c r="U5363" s="51"/>
      <c r="V5363" s="51"/>
      <c r="W5363" s="51"/>
      <c r="X5363" s="51"/>
      <c r="Y5363" s="51"/>
      <c r="Z5363" s="51"/>
      <c r="AA5363" s="51"/>
      <c r="AB5363" s="51"/>
      <c r="AC5363" s="51"/>
      <c r="AD5363" s="51"/>
      <c r="AE5363" s="51"/>
      <c r="AF5363" s="51"/>
      <c r="AG5363" s="51"/>
      <c r="AH5363" s="51"/>
      <c r="AI5363" s="51"/>
      <c r="AJ5363" s="51"/>
      <c r="AK5363" s="51"/>
      <c r="AL5363" s="51"/>
      <c r="AM5363" s="51"/>
      <c r="AN5363" s="51"/>
      <c r="AO5363" s="51"/>
      <c r="AP5363" s="51"/>
      <c r="AQ5363" s="51"/>
      <c r="AR5363" s="51"/>
      <c r="AS5363" s="51"/>
      <c r="AT5363" s="51"/>
      <c r="AU5363" s="51"/>
      <c r="AV5363" s="51"/>
      <c r="AW5363" s="51"/>
      <c r="AX5363" s="51"/>
      <c r="AY5363" s="51"/>
      <c r="AZ5363" s="51"/>
      <c r="BA5363" s="51"/>
      <c r="BB5363" s="51"/>
      <c r="BC5363" s="51"/>
      <c r="BD5363" s="51"/>
      <c r="BE5363" s="51"/>
      <c r="BF5363" s="51"/>
      <c r="BG5363" s="51"/>
      <c r="BH5363" s="51"/>
      <c r="BI5363" s="51"/>
      <c r="BJ5363" s="51"/>
      <c r="BK5363" s="51"/>
      <c r="BL5363" s="51"/>
      <c r="BM5363" s="51"/>
      <c r="BN5363" s="51"/>
      <c r="BO5363" s="51"/>
      <c r="BP5363" s="51"/>
      <c r="BQ5363" s="51"/>
      <c r="BR5363" s="51"/>
      <c r="BS5363" s="51"/>
      <c r="BT5363" s="51"/>
      <c r="BU5363" s="51"/>
      <c r="BV5363" s="51"/>
      <c r="BW5363" s="51"/>
      <c r="BX5363" s="51"/>
      <c r="BY5363" s="51"/>
    </row>
    <row r="5364" spans="1:77" x14ac:dyDescent="0.25">
      <c r="A5364" s="49" t="s">
        <v>961</v>
      </c>
      <c r="B5364" s="50">
        <v>42312</v>
      </c>
      <c r="C5364" s="51" t="s">
        <v>956</v>
      </c>
      <c r="D5364" s="51"/>
      <c r="E5364" s="51">
        <v>492.00843750000001</v>
      </c>
      <c r="F5364" s="51">
        <v>0.16293750000000001</v>
      </c>
      <c r="G5364" s="51">
        <v>0.21053124999999998</v>
      </c>
      <c r="H5364" s="51">
        <v>0.27</v>
      </c>
      <c r="I5364" s="51">
        <v>0.25126875000000004</v>
      </c>
      <c r="J5364" s="51">
        <v>0.29265624999999995</v>
      </c>
      <c r="K5364" s="51">
        <v>0.33707500000000001</v>
      </c>
      <c r="L5364" s="51">
        <v>0.30229375000000003</v>
      </c>
      <c r="M5364" s="51"/>
      <c r="N5364" s="51"/>
      <c r="O5364" s="51"/>
      <c r="P5364" s="51"/>
      <c r="Q5364" s="51"/>
      <c r="R5364" s="51"/>
      <c r="S5364" s="51"/>
      <c r="T5364" s="51"/>
      <c r="U5364" s="51"/>
      <c r="V5364" s="51"/>
      <c r="W5364" s="51"/>
      <c r="X5364" s="51"/>
      <c r="Y5364" s="51"/>
      <c r="Z5364" s="51"/>
      <c r="AA5364" s="51"/>
      <c r="AB5364" s="51"/>
      <c r="AC5364" s="51"/>
      <c r="AD5364" s="51"/>
      <c r="AE5364" s="51"/>
      <c r="AF5364" s="51"/>
      <c r="AG5364" s="51"/>
      <c r="AH5364" s="51"/>
      <c r="AI5364" s="51"/>
      <c r="AJ5364" s="51"/>
      <c r="AK5364" s="51"/>
      <c r="AL5364" s="51"/>
      <c r="AM5364" s="51"/>
      <c r="AN5364" s="51"/>
      <c r="AO5364" s="51"/>
      <c r="AP5364" s="51"/>
      <c r="AQ5364" s="51"/>
      <c r="AR5364" s="51"/>
      <c r="AS5364" s="51"/>
      <c r="AT5364" s="51"/>
      <c r="AU5364" s="51"/>
      <c r="AV5364" s="51"/>
      <c r="AW5364" s="51"/>
      <c r="AX5364" s="51"/>
      <c r="AY5364" s="51"/>
      <c r="AZ5364" s="51"/>
      <c r="BA5364" s="51"/>
      <c r="BB5364" s="51"/>
      <c r="BC5364" s="51"/>
      <c r="BD5364" s="51"/>
      <c r="BE5364" s="51"/>
      <c r="BF5364" s="51"/>
      <c r="BG5364" s="51"/>
      <c r="BH5364" s="51"/>
      <c r="BI5364" s="51"/>
      <c r="BJ5364" s="51"/>
      <c r="BK5364" s="51"/>
      <c r="BL5364" s="51"/>
      <c r="BM5364" s="51"/>
      <c r="BN5364" s="51"/>
      <c r="BO5364" s="51"/>
      <c r="BP5364" s="51"/>
      <c r="BQ5364" s="51"/>
      <c r="BR5364" s="51"/>
      <c r="BS5364" s="51"/>
      <c r="BT5364" s="51"/>
      <c r="BU5364" s="51"/>
      <c r="BV5364" s="51"/>
      <c r="BW5364" s="51"/>
      <c r="BX5364" s="51"/>
      <c r="BY5364" s="51"/>
    </row>
    <row r="5365" spans="1:77" x14ac:dyDescent="0.25">
      <c r="A5365" s="49" t="s">
        <v>961</v>
      </c>
      <c r="B5365" s="50">
        <v>42313</v>
      </c>
      <c r="C5365" s="51" t="s">
        <v>956</v>
      </c>
      <c r="D5365" s="51"/>
      <c r="E5365" s="51">
        <v>490.31203125000002</v>
      </c>
      <c r="F5365" s="51">
        <v>0.15907812500000001</v>
      </c>
      <c r="G5365" s="51">
        <v>0.20873125000000001</v>
      </c>
      <c r="H5365" s="51">
        <v>0.26796874999999998</v>
      </c>
      <c r="I5365" s="51">
        <v>0.25056875000000001</v>
      </c>
      <c r="J5365" s="51">
        <v>0.29250624999999997</v>
      </c>
      <c r="K5365" s="51">
        <v>0.33715000000000001</v>
      </c>
      <c r="L5365" s="51">
        <v>0.30227499999999996</v>
      </c>
      <c r="M5365" s="51"/>
      <c r="N5365" s="51"/>
      <c r="O5365" s="51"/>
      <c r="P5365" s="51"/>
      <c r="Q5365" s="51"/>
      <c r="R5365" s="51"/>
      <c r="S5365" s="51"/>
      <c r="T5365" s="51"/>
      <c r="U5365" s="51"/>
      <c r="V5365" s="51"/>
      <c r="W5365" s="51"/>
      <c r="X5365" s="51"/>
      <c r="Y5365" s="51"/>
      <c r="Z5365" s="51"/>
      <c r="AA5365" s="51"/>
      <c r="AB5365" s="51"/>
      <c r="AC5365" s="51"/>
      <c r="AD5365" s="51">
        <v>6.9539899694075591E-2</v>
      </c>
      <c r="AE5365" s="51"/>
      <c r="AF5365" s="51"/>
      <c r="AG5365" s="51"/>
      <c r="AH5365" s="51"/>
      <c r="AI5365" s="51"/>
      <c r="AJ5365" s="51"/>
      <c r="AK5365" s="51"/>
      <c r="AL5365" s="51"/>
      <c r="AM5365" s="51"/>
      <c r="AN5365" s="51"/>
      <c r="AO5365" s="51"/>
      <c r="AP5365" s="51"/>
      <c r="AQ5365" s="51"/>
      <c r="AR5365" s="51"/>
      <c r="AS5365" s="51"/>
      <c r="AT5365" s="51"/>
      <c r="AU5365" s="51"/>
      <c r="AV5365" s="51"/>
      <c r="AW5365" s="51"/>
      <c r="AX5365" s="51"/>
      <c r="AY5365" s="51"/>
      <c r="AZ5365" s="51"/>
      <c r="BA5365" s="51"/>
      <c r="BB5365" s="51"/>
      <c r="BC5365" s="51"/>
      <c r="BD5365" s="51"/>
      <c r="BE5365" s="51"/>
      <c r="BF5365" s="51"/>
      <c r="BG5365" s="51"/>
      <c r="BH5365" s="51"/>
      <c r="BI5365" s="51"/>
      <c r="BJ5365" s="51"/>
      <c r="BK5365" s="51"/>
      <c r="BL5365" s="51"/>
      <c r="BM5365" s="51"/>
      <c r="BN5365" s="51"/>
      <c r="BO5365" s="51"/>
      <c r="BP5365" s="51"/>
      <c r="BQ5365" s="51"/>
      <c r="BR5365" s="51"/>
      <c r="BS5365" s="51"/>
      <c r="BT5365" s="51"/>
      <c r="BU5365" s="51"/>
      <c r="BV5365" s="51"/>
      <c r="BW5365" s="51"/>
      <c r="BX5365" s="51"/>
      <c r="BY5365" s="51"/>
    </row>
    <row r="5366" spans="1:77" x14ac:dyDescent="0.25">
      <c r="A5366" s="49" t="s">
        <v>961</v>
      </c>
      <c r="B5366" s="50">
        <v>42314</v>
      </c>
      <c r="C5366" s="51" t="s">
        <v>956</v>
      </c>
      <c r="D5366" s="51"/>
      <c r="E5366" s="51">
        <v>488.64093750000001</v>
      </c>
      <c r="F5366" s="51">
        <v>0.15445624999999999</v>
      </c>
      <c r="G5366" s="51">
        <v>0.20654999999999998</v>
      </c>
      <c r="H5366" s="51">
        <v>0.26644374999999998</v>
      </c>
      <c r="I5366" s="51">
        <v>0.25</v>
      </c>
      <c r="J5366" s="51">
        <v>0.29240625000000003</v>
      </c>
      <c r="K5366" s="51">
        <v>0.33713124999999999</v>
      </c>
      <c r="L5366" s="51">
        <v>0.30231874999999997</v>
      </c>
      <c r="M5366" s="51"/>
      <c r="N5366" s="51"/>
      <c r="O5366" s="51"/>
      <c r="P5366" s="51"/>
      <c r="Q5366" s="51"/>
      <c r="R5366" s="51"/>
      <c r="S5366" s="51"/>
      <c r="T5366" s="51"/>
      <c r="U5366" s="51"/>
      <c r="V5366" s="51"/>
      <c r="W5366" s="51"/>
      <c r="X5366" s="51"/>
      <c r="Y5366" s="51"/>
      <c r="Z5366" s="51"/>
      <c r="AA5366" s="51"/>
      <c r="AB5366" s="51"/>
      <c r="AC5366" s="51"/>
      <c r="AD5366" s="51"/>
      <c r="AE5366" s="51"/>
      <c r="AF5366" s="51"/>
      <c r="AG5366" s="51"/>
      <c r="AH5366" s="51"/>
      <c r="AI5366" s="51"/>
      <c r="AJ5366" s="51"/>
      <c r="AK5366" s="51"/>
      <c r="AL5366" s="51"/>
      <c r="AM5366" s="51"/>
      <c r="AN5366" s="51"/>
      <c r="AO5366" s="51"/>
      <c r="AP5366" s="51"/>
      <c r="AQ5366" s="51"/>
      <c r="AR5366" s="51"/>
      <c r="AS5366" s="51"/>
      <c r="AT5366" s="51"/>
      <c r="AU5366" s="51"/>
      <c r="AV5366" s="51"/>
      <c r="AW5366" s="51"/>
      <c r="AX5366" s="51"/>
      <c r="AY5366" s="51"/>
      <c r="AZ5366" s="51"/>
      <c r="BA5366" s="51"/>
      <c r="BB5366" s="51"/>
      <c r="BC5366" s="51"/>
      <c r="BD5366" s="51"/>
      <c r="BE5366" s="51"/>
      <c r="BF5366" s="51"/>
      <c r="BG5366" s="51"/>
      <c r="BH5366" s="51"/>
      <c r="BI5366" s="51"/>
      <c r="BJ5366" s="51"/>
      <c r="BK5366" s="51"/>
      <c r="BL5366" s="51"/>
      <c r="BM5366" s="51"/>
      <c r="BN5366" s="51"/>
      <c r="BO5366" s="51"/>
      <c r="BP5366" s="51"/>
      <c r="BQ5366" s="51"/>
      <c r="BR5366" s="51"/>
      <c r="BS5366" s="51"/>
      <c r="BT5366" s="51"/>
      <c r="BU5366" s="51"/>
      <c r="BV5366" s="51"/>
      <c r="BW5366" s="51"/>
      <c r="BX5366" s="51"/>
      <c r="BY5366" s="51"/>
    </row>
    <row r="5367" spans="1:77" x14ac:dyDescent="0.25">
      <c r="A5367" s="49" t="s">
        <v>961</v>
      </c>
      <c r="B5367" s="50">
        <v>42315</v>
      </c>
      <c r="C5367" s="51" t="s">
        <v>956</v>
      </c>
      <c r="D5367" s="51"/>
      <c r="E5367" s="51">
        <v>487.16015624999989</v>
      </c>
      <c r="F5367" s="51">
        <v>0.150521875</v>
      </c>
      <c r="G5367" s="51">
        <v>0.20428750000000001</v>
      </c>
      <c r="H5367" s="51">
        <v>0.2648625</v>
      </c>
      <c r="I5367" s="51">
        <v>0.2497875</v>
      </c>
      <c r="J5367" s="51">
        <v>0.29229375000000002</v>
      </c>
      <c r="K5367" s="51">
        <v>0.33711875000000002</v>
      </c>
      <c r="L5367" s="51">
        <v>0.3024</v>
      </c>
      <c r="M5367" s="51"/>
      <c r="N5367" s="51"/>
      <c r="O5367" s="51"/>
      <c r="P5367" s="51"/>
      <c r="Q5367" s="51"/>
      <c r="R5367" s="51"/>
      <c r="S5367" s="51"/>
      <c r="T5367" s="51"/>
      <c r="U5367" s="51"/>
      <c r="V5367" s="51"/>
      <c r="W5367" s="51"/>
      <c r="X5367" s="51"/>
      <c r="Y5367" s="51"/>
      <c r="Z5367" s="51"/>
      <c r="AA5367" s="51"/>
      <c r="AB5367" s="51"/>
      <c r="AC5367" s="51"/>
      <c r="AD5367" s="51"/>
      <c r="AE5367" s="51"/>
      <c r="AF5367" s="51"/>
      <c r="AG5367" s="51"/>
      <c r="AH5367" s="51"/>
      <c r="AI5367" s="51"/>
      <c r="AJ5367" s="51"/>
      <c r="AK5367" s="51"/>
      <c r="AL5367" s="51"/>
      <c r="AM5367" s="51"/>
      <c r="AN5367" s="51"/>
      <c r="AO5367" s="51"/>
      <c r="AP5367" s="51"/>
      <c r="AQ5367" s="51"/>
      <c r="AR5367" s="51"/>
      <c r="AS5367" s="51"/>
      <c r="AT5367" s="51"/>
      <c r="AU5367" s="51"/>
      <c r="AV5367" s="51"/>
      <c r="AW5367" s="51"/>
      <c r="AX5367" s="51"/>
      <c r="AY5367" s="51"/>
      <c r="AZ5367" s="51"/>
      <c r="BA5367" s="51"/>
      <c r="BB5367" s="51"/>
      <c r="BC5367" s="51"/>
      <c r="BD5367" s="51"/>
      <c r="BE5367" s="51"/>
      <c r="BF5367" s="51"/>
      <c r="BG5367" s="51"/>
      <c r="BH5367" s="51"/>
      <c r="BI5367" s="51"/>
      <c r="BJ5367" s="51"/>
      <c r="BK5367" s="51"/>
      <c r="BL5367" s="51"/>
      <c r="BM5367" s="51"/>
      <c r="BN5367" s="51"/>
      <c r="BO5367" s="51"/>
      <c r="BP5367" s="51"/>
      <c r="BQ5367" s="51"/>
      <c r="BR5367" s="51"/>
      <c r="BS5367" s="51"/>
      <c r="BT5367" s="51"/>
      <c r="BU5367" s="51"/>
      <c r="BV5367" s="51"/>
      <c r="BW5367" s="51"/>
      <c r="BX5367" s="51"/>
      <c r="BY5367" s="51"/>
    </row>
    <row r="5368" spans="1:77" x14ac:dyDescent="0.25">
      <c r="A5368" s="49" t="s">
        <v>961</v>
      </c>
      <c r="B5368" s="50">
        <v>42316</v>
      </c>
      <c r="C5368" s="51" t="s">
        <v>956</v>
      </c>
      <c r="D5368" s="51"/>
      <c r="E5368" s="51">
        <v>485.78390624999997</v>
      </c>
      <c r="F5368" s="51">
        <v>0.147209375</v>
      </c>
      <c r="G5368" s="51">
        <v>0.20224999999999999</v>
      </c>
      <c r="H5368" s="51">
        <v>0.26347500000000001</v>
      </c>
      <c r="I5368" s="51">
        <v>0.24945000000000001</v>
      </c>
      <c r="J5368" s="51">
        <v>0.29213750000000005</v>
      </c>
      <c r="K5368" s="51">
        <v>0.33714375000000002</v>
      </c>
      <c r="L5368" s="51">
        <v>0.30234375000000002</v>
      </c>
      <c r="M5368" s="51"/>
      <c r="N5368" s="51"/>
      <c r="O5368" s="51"/>
      <c r="P5368" s="51"/>
      <c r="Q5368" s="51"/>
      <c r="R5368" s="51"/>
      <c r="S5368" s="51"/>
      <c r="T5368" s="51"/>
      <c r="U5368" s="51"/>
      <c r="V5368" s="51"/>
      <c r="W5368" s="51"/>
      <c r="X5368" s="51"/>
      <c r="Y5368" s="51"/>
      <c r="Z5368" s="51"/>
      <c r="AA5368" s="51"/>
      <c r="AB5368" s="51"/>
      <c r="AC5368" s="51"/>
      <c r="AD5368" s="51"/>
      <c r="AE5368" s="51"/>
      <c r="AF5368" s="51"/>
      <c r="AG5368" s="51"/>
      <c r="AH5368" s="51"/>
      <c r="AI5368" s="51"/>
      <c r="AJ5368" s="51"/>
      <c r="AK5368" s="51"/>
      <c r="AL5368" s="51"/>
      <c r="AM5368" s="51"/>
      <c r="AN5368" s="51"/>
      <c r="AO5368" s="51"/>
      <c r="AP5368" s="51"/>
      <c r="AQ5368" s="51"/>
      <c r="AR5368" s="51"/>
      <c r="AS5368" s="51"/>
      <c r="AT5368" s="51"/>
      <c r="AU5368" s="51"/>
      <c r="AV5368" s="51"/>
      <c r="AW5368" s="51"/>
      <c r="AX5368" s="51"/>
      <c r="AY5368" s="51"/>
      <c r="AZ5368" s="51"/>
      <c r="BA5368" s="51"/>
      <c r="BB5368" s="51"/>
      <c r="BC5368" s="51"/>
      <c r="BD5368" s="51"/>
      <c r="BE5368" s="51"/>
      <c r="BF5368" s="51"/>
      <c r="BG5368" s="51"/>
      <c r="BH5368" s="51"/>
      <c r="BI5368" s="51"/>
      <c r="BJ5368" s="51"/>
      <c r="BK5368" s="51"/>
      <c r="BL5368" s="51"/>
      <c r="BM5368" s="51"/>
      <c r="BN5368" s="51"/>
      <c r="BO5368" s="51"/>
      <c r="BP5368" s="51"/>
      <c r="BQ5368" s="51"/>
      <c r="BR5368" s="51"/>
      <c r="BS5368" s="51"/>
      <c r="BT5368" s="51"/>
      <c r="BU5368" s="51"/>
      <c r="BV5368" s="51"/>
      <c r="BW5368" s="51"/>
      <c r="BX5368" s="51"/>
      <c r="BY5368" s="51"/>
    </row>
    <row r="5369" spans="1:77" x14ac:dyDescent="0.25">
      <c r="A5369" s="49" t="s">
        <v>961</v>
      </c>
      <c r="B5369" s="50">
        <v>42317</v>
      </c>
      <c r="C5369" s="51" t="s">
        <v>956</v>
      </c>
      <c r="D5369" s="51"/>
      <c r="E5369" s="51">
        <v>483.98953124999997</v>
      </c>
      <c r="F5369" s="51">
        <v>0.143115625</v>
      </c>
      <c r="G5369" s="51">
        <v>0.19901875000000002</v>
      </c>
      <c r="H5369" s="51">
        <v>0.26148749999999998</v>
      </c>
      <c r="I5369" s="51">
        <v>0.24918750000000001</v>
      </c>
      <c r="J5369" s="51">
        <v>0.29205000000000003</v>
      </c>
      <c r="K5369" s="51">
        <v>0.33718125000000004</v>
      </c>
      <c r="L5369" s="51">
        <v>0.30232500000000001</v>
      </c>
      <c r="M5369" s="51"/>
      <c r="N5369" s="51"/>
      <c r="O5369" s="51"/>
      <c r="P5369" s="51"/>
      <c r="Q5369" s="51"/>
      <c r="R5369" s="51"/>
      <c r="S5369" s="51"/>
      <c r="T5369" s="51"/>
      <c r="U5369" s="51"/>
      <c r="V5369" s="51"/>
      <c r="W5369" s="51"/>
      <c r="X5369" s="51"/>
      <c r="Y5369" s="51"/>
      <c r="Z5369" s="51"/>
      <c r="AA5369" s="51"/>
      <c r="AB5369" s="51"/>
      <c r="AC5369" s="51"/>
      <c r="AD5369" s="51"/>
      <c r="AE5369" s="51"/>
      <c r="AF5369" s="51"/>
      <c r="AG5369" s="51"/>
      <c r="AH5369" s="51"/>
      <c r="AI5369" s="51"/>
      <c r="AJ5369" s="51"/>
      <c r="AK5369" s="51"/>
      <c r="AL5369" s="51"/>
      <c r="AM5369" s="51"/>
      <c r="AN5369" s="51"/>
      <c r="AO5369" s="51"/>
      <c r="AP5369" s="51"/>
      <c r="AQ5369" s="51"/>
      <c r="AR5369" s="51"/>
      <c r="AS5369" s="51"/>
      <c r="AT5369" s="51"/>
      <c r="AU5369" s="51"/>
      <c r="AV5369" s="51"/>
      <c r="AW5369" s="51"/>
      <c r="AX5369" s="51"/>
      <c r="AY5369" s="51"/>
      <c r="AZ5369" s="51"/>
      <c r="BA5369" s="51"/>
      <c r="BB5369" s="51"/>
      <c r="BC5369" s="51"/>
      <c r="BD5369" s="51"/>
      <c r="BE5369" s="51"/>
      <c r="BF5369" s="51"/>
      <c r="BG5369" s="51"/>
      <c r="BH5369" s="51"/>
      <c r="BI5369" s="51"/>
      <c r="BJ5369" s="51"/>
      <c r="BK5369" s="51"/>
      <c r="BL5369" s="51"/>
      <c r="BM5369" s="51"/>
      <c r="BN5369" s="51"/>
      <c r="BO5369" s="51"/>
      <c r="BP5369" s="51"/>
      <c r="BQ5369" s="51"/>
      <c r="BR5369" s="51"/>
      <c r="BS5369" s="51"/>
      <c r="BT5369" s="51"/>
      <c r="BU5369" s="51"/>
      <c r="BV5369" s="51"/>
      <c r="BW5369" s="51"/>
      <c r="BX5369" s="51"/>
      <c r="BY5369" s="51"/>
    </row>
    <row r="5370" spans="1:77" x14ac:dyDescent="0.25">
      <c r="A5370" s="49" t="s">
        <v>961</v>
      </c>
      <c r="B5370" s="50">
        <v>42318</v>
      </c>
      <c r="C5370" s="51" t="s">
        <v>956</v>
      </c>
      <c r="D5370" s="51"/>
      <c r="E5370" s="51">
        <v>481.92515624999999</v>
      </c>
      <c r="F5370" s="51">
        <v>0.13854687500000001</v>
      </c>
      <c r="G5370" s="51">
        <v>0.19535000000000002</v>
      </c>
      <c r="H5370" s="51">
        <v>0.25900624999999999</v>
      </c>
      <c r="I5370" s="51">
        <v>0.24881249999999999</v>
      </c>
      <c r="J5370" s="51">
        <v>0.29206874999999999</v>
      </c>
      <c r="K5370" s="51">
        <v>0.33724375000000001</v>
      </c>
      <c r="L5370" s="51">
        <v>0.30233750000000004</v>
      </c>
      <c r="M5370" s="51"/>
      <c r="N5370" s="51"/>
      <c r="O5370" s="51"/>
      <c r="P5370" s="51"/>
      <c r="Q5370" s="51"/>
      <c r="R5370" s="51"/>
      <c r="S5370" s="51"/>
      <c r="T5370" s="51"/>
      <c r="U5370" s="51"/>
      <c r="V5370" s="51"/>
      <c r="W5370" s="51"/>
      <c r="X5370" s="51"/>
      <c r="Y5370" s="51"/>
      <c r="Z5370" s="51"/>
      <c r="AA5370" s="51"/>
      <c r="AB5370" s="51">
        <v>7.95</v>
      </c>
      <c r="AC5370" s="51">
        <v>0.29953727420542564</v>
      </c>
      <c r="AD5370" s="51">
        <v>0.2447101092547927</v>
      </c>
      <c r="AE5370" s="51"/>
      <c r="AF5370" s="51"/>
      <c r="AG5370" s="51"/>
      <c r="AH5370" s="51">
        <v>0.45</v>
      </c>
      <c r="AI5370" s="51">
        <v>6.95</v>
      </c>
      <c r="AJ5370" s="51"/>
      <c r="AK5370" s="51"/>
      <c r="AL5370" s="51"/>
      <c r="AM5370" s="51"/>
      <c r="AN5370" s="51"/>
      <c r="AO5370" s="51"/>
      <c r="AP5370" s="51"/>
      <c r="AQ5370" s="51"/>
      <c r="AR5370" s="51"/>
      <c r="AS5370" s="51"/>
      <c r="AT5370" s="51"/>
      <c r="AU5370" s="51"/>
      <c r="AV5370" s="51"/>
      <c r="AW5370" s="51"/>
      <c r="AX5370" s="51"/>
      <c r="AY5370" s="51"/>
      <c r="AZ5370" s="51"/>
      <c r="BA5370" s="51"/>
      <c r="BB5370" s="51"/>
      <c r="BC5370" s="51"/>
      <c r="BD5370" s="51"/>
      <c r="BE5370" s="51"/>
      <c r="BF5370" s="51"/>
      <c r="BG5370" s="51"/>
      <c r="BH5370" s="51"/>
      <c r="BI5370" s="51"/>
      <c r="BJ5370" s="51"/>
      <c r="BK5370" s="51"/>
      <c r="BL5370" s="51"/>
      <c r="BM5370" s="51"/>
      <c r="BN5370" s="51"/>
      <c r="BO5370" s="51"/>
      <c r="BP5370" s="51"/>
      <c r="BQ5370" s="51"/>
      <c r="BR5370" s="51"/>
      <c r="BS5370" s="51"/>
      <c r="BT5370" s="51"/>
      <c r="BU5370" s="51"/>
      <c r="BV5370" s="51"/>
      <c r="BW5370" s="51"/>
      <c r="BX5370" s="51"/>
      <c r="BY5370" s="51"/>
    </row>
    <row r="5371" spans="1:77" x14ac:dyDescent="0.25">
      <c r="A5371" s="49" t="s">
        <v>961</v>
      </c>
      <c r="B5371" s="50">
        <v>42319</v>
      </c>
      <c r="C5371" s="51" t="s">
        <v>956</v>
      </c>
      <c r="D5371" s="51"/>
      <c r="E5371" s="51">
        <v>480.26484375000001</v>
      </c>
      <c r="F5371" s="51">
        <v>0.134159375</v>
      </c>
      <c r="G5371" s="51">
        <v>0.19280625000000001</v>
      </c>
      <c r="H5371" s="51">
        <v>0.25710624999999998</v>
      </c>
      <c r="I5371" s="51">
        <v>0.24845000000000003</v>
      </c>
      <c r="J5371" s="51">
        <v>0.29209374999999999</v>
      </c>
      <c r="K5371" s="51">
        <v>0.33728750000000002</v>
      </c>
      <c r="L5371" s="51">
        <v>0.30246249999999997</v>
      </c>
      <c r="M5371" s="51"/>
      <c r="N5371" s="51"/>
      <c r="O5371" s="51"/>
      <c r="P5371" s="51"/>
      <c r="Q5371" s="51"/>
      <c r="R5371" s="51"/>
      <c r="S5371" s="51"/>
      <c r="T5371" s="51"/>
      <c r="U5371" s="51"/>
      <c r="V5371" s="51"/>
      <c r="W5371" s="51"/>
      <c r="X5371" s="51"/>
      <c r="Y5371" s="51"/>
      <c r="Z5371" s="51"/>
      <c r="AA5371" s="51"/>
      <c r="AB5371" s="51"/>
      <c r="AC5371" s="51"/>
      <c r="AD5371" s="51"/>
      <c r="AE5371" s="51"/>
      <c r="AF5371" s="51"/>
      <c r="AG5371" s="51"/>
      <c r="AH5371" s="51"/>
      <c r="AI5371" s="51"/>
      <c r="AJ5371" s="51"/>
      <c r="AK5371" s="51"/>
      <c r="AL5371" s="51"/>
      <c r="AM5371" s="51"/>
      <c r="AN5371" s="51"/>
      <c r="AO5371" s="51"/>
      <c r="AP5371" s="51"/>
      <c r="AQ5371" s="51"/>
      <c r="AR5371" s="51"/>
      <c r="AS5371" s="51"/>
      <c r="AT5371" s="51"/>
      <c r="AU5371" s="51"/>
      <c r="AV5371" s="51"/>
      <c r="AW5371" s="51"/>
      <c r="AX5371" s="51"/>
      <c r="AY5371" s="51"/>
      <c r="AZ5371" s="51"/>
      <c r="BA5371" s="51"/>
      <c r="BB5371" s="51"/>
      <c r="BC5371" s="51"/>
      <c r="BD5371" s="51"/>
      <c r="BE5371" s="51"/>
      <c r="BF5371" s="51"/>
      <c r="BG5371" s="51"/>
      <c r="BH5371" s="51"/>
      <c r="BI5371" s="51"/>
      <c r="BJ5371" s="51"/>
      <c r="BK5371" s="51"/>
      <c r="BL5371" s="51"/>
      <c r="BM5371" s="51"/>
      <c r="BN5371" s="51"/>
      <c r="BO5371" s="51"/>
      <c r="BP5371" s="51"/>
      <c r="BQ5371" s="51"/>
      <c r="BR5371" s="51"/>
      <c r="BS5371" s="51"/>
      <c r="BT5371" s="51"/>
      <c r="BU5371" s="51"/>
      <c r="BV5371" s="51"/>
      <c r="BW5371" s="51"/>
      <c r="BX5371" s="51"/>
      <c r="BY5371" s="51"/>
    </row>
    <row r="5372" spans="1:77" x14ac:dyDescent="0.25">
      <c r="A5372" s="49" t="s">
        <v>961</v>
      </c>
      <c r="B5372" s="50">
        <v>42320</v>
      </c>
      <c r="C5372" s="51" t="s">
        <v>956</v>
      </c>
      <c r="D5372" s="51"/>
      <c r="E5372" s="51">
        <v>478.61390625000001</v>
      </c>
      <c r="F5372" s="51">
        <v>0.13241562499999998</v>
      </c>
      <c r="G5372" s="51">
        <v>0.19053124999999999</v>
      </c>
      <c r="H5372" s="51">
        <v>0.2542625</v>
      </c>
      <c r="I5372" s="51">
        <v>0.24788750000000001</v>
      </c>
      <c r="J5372" s="51">
        <v>0.29198125000000003</v>
      </c>
      <c r="K5372" s="51">
        <v>0.33732499999999999</v>
      </c>
      <c r="L5372" s="51">
        <v>0.30245</v>
      </c>
      <c r="M5372" s="51"/>
      <c r="N5372" s="51"/>
      <c r="O5372" s="51"/>
      <c r="P5372" s="51"/>
      <c r="Q5372" s="51"/>
      <c r="R5372" s="51"/>
      <c r="S5372" s="51"/>
      <c r="T5372" s="51"/>
      <c r="U5372" s="51"/>
      <c r="V5372" s="51"/>
      <c r="W5372" s="51"/>
      <c r="X5372" s="51"/>
      <c r="Y5372" s="51"/>
      <c r="Z5372" s="51"/>
      <c r="AA5372" s="51"/>
      <c r="AB5372" s="51"/>
      <c r="AC5372" s="51">
        <v>0.32994266572343167</v>
      </c>
      <c r="AD5372" s="51">
        <v>0.26802234542614645</v>
      </c>
      <c r="AE5372" s="51"/>
      <c r="AF5372" s="51"/>
      <c r="AG5372" s="51"/>
      <c r="AH5372" s="51"/>
      <c r="AI5372" s="51"/>
      <c r="AJ5372" s="51"/>
      <c r="AK5372" s="51"/>
      <c r="AL5372" s="51"/>
      <c r="AM5372" s="51"/>
      <c r="AN5372" s="51"/>
      <c r="AO5372" s="51"/>
      <c r="AP5372" s="51"/>
      <c r="AQ5372" s="51"/>
      <c r="AR5372" s="51"/>
      <c r="AS5372" s="51"/>
      <c r="AT5372" s="51"/>
      <c r="AU5372" s="51"/>
      <c r="AV5372" s="51"/>
      <c r="AW5372" s="51"/>
      <c r="AX5372" s="51"/>
      <c r="AY5372" s="51"/>
      <c r="AZ5372" s="51"/>
      <c r="BA5372" s="51"/>
      <c r="BB5372" s="51"/>
      <c r="BC5372" s="51"/>
      <c r="BD5372" s="51"/>
      <c r="BE5372" s="51"/>
      <c r="BF5372" s="51"/>
      <c r="BG5372" s="51"/>
      <c r="BH5372" s="51"/>
      <c r="BI5372" s="51"/>
      <c r="BJ5372" s="51"/>
      <c r="BK5372" s="51"/>
      <c r="BL5372" s="51"/>
      <c r="BM5372" s="51"/>
      <c r="BN5372" s="51"/>
      <c r="BO5372" s="51"/>
      <c r="BP5372" s="51"/>
      <c r="BQ5372" s="51"/>
      <c r="BR5372" s="51"/>
      <c r="BS5372" s="51"/>
      <c r="BT5372" s="51"/>
      <c r="BU5372" s="51"/>
      <c r="BV5372" s="51"/>
      <c r="BW5372" s="51"/>
      <c r="BX5372" s="51"/>
      <c r="BY5372" s="51"/>
    </row>
    <row r="5373" spans="1:77" x14ac:dyDescent="0.25">
      <c r="A5373" s="49" t="s">
        <v>961</v>
      </c>
      <c r="B5373" s="50">
        <v>42321</v>
      </c>
      <c r="C5373" s="51" t="s">
        <v>956</v>
      </c>
      <c r="D5373" s="51"/>
      <c r="E5373" s="51">
        <v>476.52468750000003</v>
      </c>
      <c r="F5373" s="51">
        <v>0.12999375000000002</v>
      </c>
      <c r="G5373" s="51">
        <v>0.1874875</v>
      </c>
      <c r="H5373" s="51">
        <v>0.25113125000000003</v>
      </c>
      <c r="I5373" s="51">
        <v>0.24688750000000004</v>
      </c>
      <c r="J5373" s="51">
        <v>0.29184375000000007</v>
      </c>
      <c r="K5373" s="51">
        <v>0.33729374999999995</v>
      </c>
      <c r="L5373" s="51">
        <v>0.30251875</v>
      </c>
      <c r="M5373" s="51"/>
      <c r="N5373" s="51"/>
      <c r="O5373" s="51"/>
      <c r="P5373" s="51"/>
      <c r="Q5373" s="51"/>
      <c r="R5373" s="51"/>
      <c r="S5373" s="51"/>
      <c r="T5373" s="51"/>
      <c r="U5373" s="51"/>
      <c r="V5373" s="51"/>
      <c r="W5373" s="51"/>
      <c r="X5373" s="51"/>
      <c r="Y5373" s="51"/>
      <c r="Z5373" s="51"/>
      <c r="AA5373" s="51"/>
      <c r="AB5373" s="51"/>
      <c r="AC5373" s="51"/>
      <c r="AD5373" s="51"/>
      <c r="AE5373" s="51"/>
      <c r="AF5373" s="51"/>
      <c r="AG5373" s="51"/>
      <c r="AH5373" s="51"/>
      <c r="AI5373" s="51"/>
      <c r="AJ5373" s="51"/>
      <c r="AK5373" s="51"/>
      <c r="AL5373" s="51"/>
      <c r="AM5373" s="51"/>
      <c r="AN5373" s="51"/>
      <c r="AO5373" s="51"/>
      <c r="AP5373" s="51"/>
      <c r="AQ5373" s="51"/>
      <c r="AR5373" s="51"/>
      <c r="AS5373" s="51"/>
      <c r="AT5373" s="51"/>
      <c r="AU5373" s="51"/>
      <c r="AV5373" s="51"/>
      <c r="AW5373" s="51"/>
      <c r="AX5373" s="51"/>
      <c r="AY5373" s="51"/>
      <c r="AZ5373" s="51"/>
      <c r="BA5373" s="51"/>
      <c r="BB5373" s="51"/>
      <c r="BC5373" s="51"/>
      <c r="BD5373" s="51"/>
      <c r="BE5373" s="51"/>
      <c r="BF5373" s="51"/>
      <c r="BG5373" s="51"/>
      <c r="BH5373" s="51"/>
      <c r="BI5373" s="51"/>
      <c r="BJ5373" s="51"/>
      <c r="BK5373" s="51"/>
      <c r="BL5373" s="51"/>
      <c r="BM5373" s="51"/>
      <c r="BN5373" s="51"/>
      <c r="BO5373" s="51"/>
      <c r="BP5373" s="51"/>
      <c r="BQ5373" s="51"/>
      <c r="BR5373" s="51"/>
      <c r="BS5373" s="51"/>
      <c r="BT5373" s="51"/>
      <c r="BU5373" s="51"/>
      <c r="BV5373" s="51"/>
      <c r="BW5373" s="51"/>
      <c r="BX5373" s="51"/>
      <c r="BY5373" s="51"/>
    </row>
    <row r="5374" spans="1:77" x14ac:dyDescent="0.25">
      <c r="A5374" s="49" t="s">
        <v>961</v>
      </c>
      <c r="B5374" s="50">
        <v>42322</v>
      </c>
      <c r="C5374" s="51" t="s">
        <v>956</v>
      </c>
      <c r="D5374" s="51"/>
      <c r="E5374" s="51">
        <v>474.33187499999991</v>
      </c>
      <c r="F5374" s="51">
        <v>0.12696874999999999</v>
      </c>
      <c r="G5374" s="51">
        <v>0.18441874999999999</v>
      </c>
      <c r="H5374" s="51">
        <v>0.24809999999999999</v>
      </c>
      <c r="I5374" s="51">
        <v>0.24590000000000001</v>
      </c>
      <c r="J5374" s="51">
        <v>0.29151874999999999</v>
      </c>
      <c r="K5374" s="51">
        <v>0.33733749999999996</v>
      </c>
      <c r="L5374" s="51">
        <v>0.30255624999999997</v>
      </c>
      <c r="M5374" s="51"/>
      <c r="N5374" s="51"/>
      <c r="O5374" s="51"/>
      <c r="P5374" s="51"/>
      <c r="Q5374" s="51"/>
      <c r="R5374" s="51"/>
      <c r="S5374" s="51"/>
      <c r="T5374" s="51"/>
      <c r="U5374" s="51"/>
      <c r="V5374" s="51"/>
      <c r="W5374" s="51"/>
      <c r="X5374" s="51"/>
      <c r="Y5374" s="51"/>
      <c r="Z5374" s="51"/>
      <c r="AA5374" s="51"/>
      <c r="AB5374" s="51"/>
      <c r="AC5374" s="51"/>
      <c r="AD5374" s="51"/>
      <c r="AE5374" s="51"/>
      <c r="AF5374" s="51"/>
      <c r="AG5374" s="51"/>
      <c r="AH5374" s="51"/>
      <c r="AI5374" s="51"/>
      <c r="AJ5374" s="51"/>
      <c r="AK5374" s="51"/>
      <c r="AL5374" s="51"/>
      <c r="AM5374" s="51"/>
      <c r="AN5374" s="51"/>
      <c r="AO5374" s="51"/>
      <c r="AP5374" s="51"/>
      <c r="AQ5374" s="51"/>
      <c r="AR5374" s="51"/>
      <c r="AS5374" s="51"/>
      <c r="AT5374" s="51"/>
      <c r="AU5374" s="51"/>
      <c r="AV5374" s="51"/>
      <c r="AW5374" s="51"/>
      <c r="AX5374" s="51"/>
      <c r="AY5374" s="51"/>
      <c r="AZ5374" s="51"/>
      <c r="BA5374" s="51"/>
      <c r="BB5374" s="51"/>
      <c r="BC5374" s="51"/>
      <c r="BD5374" s="51"/>
      <c r="BE5374" s="51"/>
      <c r="BF5374" s="51"/>
      <c r="BG5374" s="51"/>
      <c r="BH5374" s="51"/>
      <c r="BI5374" s="51"/>
      <c r="BJ5374" s="51"/>
      <c r="BK5374" s="51"/>
      <c r="BL5374" s="51"/>
      <c r="BM5374" s="51"/>
      <c r="BN5374" s="51"/>
      <c r="BO5374" s="51"/>
      <c r="BP5374" s="51"/>
      <c r="BQ5374" s="51"/>
      <c r="BR5374" s="51"/>
      <c r="BS5374" s="51"/>
      <c r="BT5374" s="51"/>
      <c r="BU5374" s="51"/>
      <c r="BV5374" s="51"/>
      <c r="BW5374" s="51"/>
      <c r="BX5374" s="51"/>
      <c r="BY5374" s="51"/>
    </row>
    <row r="5375" spans="1:77" x14ac:dyDescent="0.25">
      <c r="A5375" s="49" t="s">
        <v>961</v>
      </c>
      <c r="B5375" s="50">
        <v>42323</v>
      </c>
      <c r="C5375" s="51" t="s">
        <v>956</v>
      </c>
      <c r="D5375" s="51"/>
      <c r="E5375" s="51">
        <v>472.56281249999995</v>
      </c>
      <c r="F5375" s="51">
        <v>0.1245125</v>
      </c>
      <c r="G5375" s="51">
        <v>0.18211875000000002</v>
      </c>
      <c r="H5375" s="51">
        <v>0.24559375</v>
      </c>
      <c r="I5375" s="51">
        <v>0.24504999999999999</v>
      </c>
      <c r="J5375" s="51">
        <v>0.29133125000000004</v>
      </c>
      <c r="K5375" s="51">
        <v>0.33736875</v>
      </c>
      <c r="L5375" s="51">
        <v>0.30254999999999999</v>
      </c>
      <c r="M5375" s="51"/>
      <c r="N5375" s="51"/>
      <c r="O5375" s="51"/>
      <c r="P5375" s="51"/>
      <c r="Q5375" s="51"/>
      <c r="R5375" s="51"/>
      <c r="S5375" s="51"/>
      <c r="T5375" s="51"/>
      <c r="U5375" s="51"/>
      <c r="V5375" s="51"/>
      <c r="W5375" s="51"/>
      <c r="X5375" s="51"/>
      <c r="Y5375" s="51"/>
      <c r="Z5375" s="51"/>
      <c r="AA5375" s="51"/>
      <c r="AB5375" s="51"/>
      <c r="AC5375" s="51"/>
      <c r="AD5375" s="51"/>
      <c r="AE5375" s="51"/>
      <c r="AF5375" s="51"/>
      <c r="AG5375" s="51"/>
      <c r="AH5375" s="51"/>
      <c r="AI5375" s="51"/>
      <c r="AJ5375" s="51"/>
      <c r="AK5375" s="51"/>
      <c r="AL5375" s="51"/>
      <c r="AM5375" s="51"/>
      <c r="AN5375" s="51"/>
      <c r="AO5375" s="51"/>
      <c r="AP5375" s="51"/>
      <c r="AQ5375" s="51"/>
      <c r="AR5375" s="51"/>
      <c r="AS5375" s="51"/>
      <c r="AT5375" s="51"/>
      <c r="AU5375" s="51"/>
      <c r="AV5375" s="51"/>
      <c r="AW5375" s="51"/>
      <c r="AX5375" s="51"/>
      <c r="AY5375" s="51"/>
      <c r="AZ5375" s="51"/>
      <c r="BA5375" s="51"/>
      <c r="BB5375" s="51"/>
      <c r="BC5375" s="51"/>
      <c r="BD5375" s="51"/>
      <c r="BE5375" s="51"/>
      <c r="BF5375" s="51"/>
      <c r="BG5375" s="51"/>
      <c r="BH5375" s="51"/>
      <c r="BI5375" s="51"/>
      <c r="BJ5375" s="51"/>
      <c r="BK5375" s="51"/>
      <c r="BL5375" s="51"/>
      <c r="BM5375" s="51"/>
      <c r="BN5375" s="51"/>
      <c r="BO5375" s="51"/>
      <c r="BP5375" s="51"/>
      <c r="BQ5375" s="51"/>
      <c r="BR5375" s="51"/>
      <c r="BS5375" s="51"/>
      <c r="BT5375" s="51"/>
      <c r="BU5375" s="51"/>
      <c r="BV5375" s="51"/>
      <c r="BW5375" s="51"/>
      <c r="BX5375" s="51"/>
      <c r="BY5375" s="51"/>
    </row>
    <row r="5376" spans="1:77" x14ac:dyDescent="0.25">
      <c r="A5376" s="49" t="s">
        <v>961</v>
      </c>
      <c r="B5376" s="50">
        <v>42324</v>
      </c>
      <c r="C5376" s="51" t="s">
        <v>956</v>
      </c>
      <c r="D5376" s="51"/>
      <c r="E5376" s="51">
        <v>469.33875</v>
      </c>
      <c r="F5376" s="51">
        <v>0.1151875</v>
      </c>
      <c r="G5376" s="51">
        <v>0.17925000000000002</v>
      </c>
      <c r="H5376" s="51">
        <v>0.24241874999999999</v>
      </c>
      <c r="I5376" s="51">
        <v>0.24393749999999997</v>
      </c>
      <c r="J5376" s="51">
        <v>0.29104374999999999</v>
      </c>
      <c r="K5376" s="51">
        <v>0.33730624999999997</v>
      </c>
      <c r="L5376" s="51">
        <v>0.30253750000000001</v>
      </c>
      <c r="M5376" s="51"/>
      <c r="N5376" s="51"/>
      <c r="O5376" s="51"/>
      <c r="P5376" s="51"/>
      <c r="Q5376" s="51"/>
      <c r="R5376" s="51"/>
      <c r="S5376" s="51"/>
      <c r="T5376" s="51"/>
      <c r="U5376" s="51"/>
      <c r="V5376" s="51"/>
      <c r="W5376" s="51"/>
      <c r="X5376" s="51"/>
      <c r="Y5376" s="51"/>
      <c r="Z5376" s="51"/>
      <c r="AA5376" s="51"/>
      <c r="AB5376" s="51"/>
      <c r="AC5376" s="51"/>
      <c r="AD5376" s="51"/>
      <c r="AE5376" s="51"/>
      <c r="AF5376" s="51"/>
      <c r="AG5376" s="51"/>
      <c r="AH5376" s="51"/>
      <c r="AI5376" s="51"/>
      <c r="AJ5376" s="51"/>
      <c r="AK5376" s="51"/>
      <c r="AL5376" s="51"/>
      <c r="AM5376" s="51"/>
      <c r="AN5376" s="51"/>
      <c r="AO5376" s="51"/>
      <c r="AP5376" s="51"/>
      <c r="AQ5376" s="51"/>
      <c r="AR5376" s="51"/>
      <c r="AS5376" s="51"/>
      <c r="AT5376" s="51"/>
      <c r="AU5376" s="51"/>
      <c r="AV5376" s="51"/>
      <c r="AW5376" s="51"/>
      <c r="AX5376" s="51"/>
      <c r="AY5376" s="51"/>
      <c r="AZ5376" s="51"/>
      <c r="BA5376" s="51"/>
      <c r="BB5376" s="51"/>
      <c r="BC5376" s="51"/>
      <c r="BD5376" s="51"/>
      <c r="BE5376" s="51"/>
      <c r="BF5376" s="51"/>
      <c r="BG5376" s="51"/>
      <c r="BH5376" s="51"/>
      <c r="BI5376" s="51"/>
      <c r="BJ5376" s="51"/>
      <c r="BK5376" s="51"/>
      <c r="BL5376" s="51"/>
      <c r="BM5376" s="51"/>
      <c r="BN5376" s="51"/>
      <c r="BO5376" s="51"/>
      <c r="BP5376" s="51"/>
      <c r="BQ5376" s="51"/>
      <c r="BR5376" s="51"/>
      <c r="BS5376" s="51"/>
      <c r="BT5376" s="51"/>
      <c r="BU5376" s="51"/>
      <c r="BV5376" s="51"/>
      <c r="BW5376" s="51"/>
      <c r="BX5376" s="51"/>
      <c r="BY5376" s="51"/>
    </row>
    <row r="5377" spans="1:77" x14ac:dyDescent="0.25">
      <c r="A5377" s="49" t="s">
        <v>961</v>
      </c>
      <c r="B5377" s="50">
        <v>42325</v>
      </c>
      <c r="C5377" s="51" t="s">
        <v>956</v>
      </c>
      <c r="D5377" s="51"/>
      <c r="E5377" s="51">
        <v>467.63296875000003</v>
      </c>
      <c r="F5377" s="51">
        <v>0.11307187499999999</v>
      </c>
      <c r="G5377" s="51">
        <v>0.17708124999999997</v>
      </c>
      <c r="H5377" s="51">
        <v>0.24011250000000003</v>
      </c>
      <c r="I5377" s="51">
        <v>0.24301874999999998</v>
      </c>
      <c r="J5377" s="51">
        <v>0.29073750000000004</v>
      </c>
      <c r="K5377" s="51">
        <v>0.33730000000000004</v>
      </c>
      <c r="L5377" s="51">
        <v>0.30253124999999997</v>
      </c>
      <c r="M5377" s="51"/>
      <c r="N5377" s="51"/>
      <c r="O5377" s="51"/>
      <c r="P5377" s="51"/>
      <c r="Q5377" s="51"/>
      <c r="R5377" s="51"/>
      <c r="S5377" s="51"/>
      <c r="T5377" s="51"/>
      <c r="U5377" s="51"/>
      <c r="V5377" s="51"/>
      <c r="W5377" s="51"/>
      <c r="X5377" s="51"/>
      <c r="Y5377" s="51"/>
      <c r="Z5377" s="51"/>
      <c r="AA5377" s="51"/>
      <c r="AB5377" s="51"/>
      <c r="AC5377" s="51">
        <v>0.45735576311053655</v>
      </c>
      <c r="AD5377" s="51">
        <v>0.27016894817552672</v>
      </c>
      <c r="AE5377" s="51"/>
      <c r="AF5377" s="51"/>
      <c r="AG5377" s="51"/>
      <c r="AH5377" s="51"/>
      <c r="AI5377" s="51"/>
      <c r="AJ5377" s="51"/>
      <c r="AK5377" s="51"/>
      <c r="AL5377" s="51"/>
      <c r="AM5377" s="51"/>
      <c r="AN5377" s="51"/>
      <c r="AO5377" s="51"/>
      <c r="AP5377" s="51"/>
      <c r="AQ5377" s="51"/>
      <c r="AR5377" s="51"/>
      <c r="AS5377" s="51"/>
      <c r="AT5377" s="51"/>
      <c r="AU5377" s="51"/>
      <c r="AV5377" s="51"/>
      <c r="AW5377" s="51"/>
      <c r="AX5377" s="51"/>
      <c r="AY5377" s="51"/>
      <c r="AZ5377" s="51"/>
      <c r="BA5377" s="51"/>
      <c r="BB5377" s="51"/>
      <c r="BC5377" s="51"/>
      <c r="BD5377" s="51"/>
      <c r="BE5377" s="51"/>
      <c r="BF5377" s="51"/>
      <c r="BG5377" s="51"/>
      <c r="BH5377" s="51"/>
      <c r="BI5377" s="51"/>
      <c r="BJ5377" s="51"/>
      <c r="BK5377" s="51"/>
      <c r="BL5377" s="51"/>
      <c r="BM5377" s="51"/>
      <c r="BN5377" s="51"/>
      <c r="BO5377" s="51"/>
      <c r="BP5377" s="51"/>
      <c r="BQ5377" s="51"/>
      <c r="BR5377" s="51"/>
      <c r="BS5377" s="51"/>
      <c r="BT5377" s="51"/>
      <c r="BU5377" s="51"/>
      <c r="BV5377" s="51"/>
      <c r="BW5377" s="51"/>
      <c r="BX5377" s="51"/>
      <c r="BY5377" s="51"/>
    </row>
    <row r="5378" spans="1:77" x14ac:dyDescent="0.25">
      <c r="A5378" s="49" t="s">
        <v>961</v>
      </c>
      <c r="B5378" s="50">
        <v>42326</v>
      </c>
      <c r="C5378" s="51" t="s">
        <v>956</v>
      </c>
      <c r="D5378" s="51"/>
      <c r="E5378" s="51">
        <v>465.70921874999999</v>
      </c>
      <c r="F5378" s="51">
        <v>0.11060937500000001</v>
      </c>
      <c r="G5378" s="51">
        <v>0.17486875000000002</v>
      </c>
      <c r="H5378" s="51">
        <v>0.23739374999999999</v>
      </c>
      <c r="I5378" s="51">
        <v>0.24199375000000001</v>
      </c>
      <c r="J5378" s="51">
        <v>0.29041875</v>
      </c>
      <c r="K5378" s="51">
        <v>0.33729374999999995</v>
      </c>
      <c r="L5378" s="51">
        <v>0.30252499999999999</v>
      </c>
      <c r="M5378" s="51"/>
      <c r="N5378" s="51"/>
      <c r="O5378" s="51"/>
      <c r="P5378" s="51"/>
      <c r="Q5378" s="51"/>
      <c r="R5378" s="51"/>
      <c r="S5378" s="51"/>
      <c r="T5378" s="51"/>
      <c r="U5378" s="51"/>
      <c r="V5378" s="51"/>
      <c r="W5378" s="51"/>
      <c r="X5378" s="51"/>
      <c r="Y5378" s="51"/>
      <c r="Z5378" s="51"/>
      <c r="AA5378" s="51"/>
      <c r="AB5378" s="51"/>
      <c r="AC5378" s="51"/>
      <c r="AD5378" s="51"/>
      <c r="AE5378" s="51"/>
      <c r="AF5378" s="51"/>
      <c r="AG5378" s="51"/>
      <c r="AH5378" s="51"/>
      <c r="AI5378" s="51"/>
      <c r="AJ5378" s="51"/>
      <c r="AK5378" s="51"/>
      <c r="AL5378" s="51"/>
      <c r="AM5378" s="51"/>
      <c r="AN5378" s="51"/>
      <c r="AO5378" s="51"/>
      <c r="AP5378" s="51"/>
      <c r="AQ5378" s="51"/>
      <c r="AR5378" s="51"/>
      <c r="AS5378" s="51"/>
      <c r="AT5378" s="51"/>
      <c r="AU5378" s="51"/>
      <c r="AV5378" s="51"/>
      <c r="AW5378" s="51"/>
      <c r="AX5378" s="51"/>
      <c r="AY5378" s="51"/>
      <c r="AZ5378" s="51"/>
      <c r="BA5378" s="51"/>
      <c r="BB5378" s="51"/>
      <c r="BC5378" s="51"/>
      <c r="BD5378" s="51"/>
      <c r="BE5378" s="51"/>
      <c r="BF5378" s="51"/>
      <c r="BG5378" s="51"/>
      <c r="BH5378" s="51"/>
      <c r="BI5378" s="51"/>
      <c r="BJ5378" s="51"/>
      <c r="BK5378" s="51"/>
      <c r="BL5378" s="51"/>
      <c r="BM5378" s="51"/>
      <c r="BN5378" s="51"/>
      <c r="BO5378" s="51"/>
      <c r="BP5378" s="51"/>
      <c r="BQ5378" s="51"/>
      <c r="BR5378" s="51"/>
      <c r="BS5378" s="51"/>
      <c r="BT5378" s="51"/>
      <c r="BU5378" s="51"/>
      <c r="BV5378" s="51"/>
      <c r="BW5378" s="51"/>
      <c r="BX5378" s="51"/>
      <c r="BY5378" s="51"/>
    </row>
    <row r="5379" spans="1:77" x14ac:dyDescent="0.25">
      <c r="A5379" s="49" t="s">
        <v>961</v>
      </c>
      <c r="B5379" s="50">
        <v>42327</v>
      </c>
      <c r="C5379" s="51" t="s">
        <v>956</v>
      </c>
      <c r="D5379" s="51"/>
      <c r="E5379" s="51">
        <v>487.45687499999997</v>
      </c>
      <c r="F5379" s="51">
        <v>0.24026875</v>
      </c>
      <c r="G5379" s="51">
        <v>0.18384375</v>
      </c>
      <c r="H5379" s="51">
        <v>0.24209999999999998</v>
      </c>
      <c r="I5379" s="51">
        <v>0.24088124999999999</v>
      </c>
      <c r="J5379" s="51">
        <v>0.29007499999999997</v>
      </c>
      <c r="K5379" s="51">
        <v>0.33713750000000003</v>
      </c>
      <c r="L5379" s="51">
        <v>0.30260624999999997</v>
      </c>
      <c r="M5379" s="51"/>
      <c r="N5379" s="51"/>
      <c r="O5379" s="51"/>
      <c r="P5379" s="51"/>
      <c r="Q5379" s="51">
        <v>3.5484979250000004</v>
      </c>
      <c r="R5379" s="51">
        <v>190.89499999999998</v>
      </c>
      <c r="S5379" s="51">
        <v>0</v>
      </c>
      <c r="T5379" s="51"/>
      <c r="U5379" s="51"/>
      <c r="V5379" s="51"/>
      <c r="W5379" s="51"/>
      <c r="X5379" s="51"/>
      <c r="Y5379" s="51"/>
      <c r="Z5379" s="51"/>
      <c r="AA5379" s="51">
        <v>0</v>
      </c>
      <c r="AB5379" s="51"/>
      <c r="AC5379" s="51"/>
      <c r="AD5379" s="51"/>
      <c r="AE5379" s="51"/>
      <c r="AF5379" s="51"/>
      <c r="AG5379" s="51">
        <v>0.91799999999999993</v>
      </c>
      <c r="AH5379" s="51"/>
      <c r="AI5379" s="51"/>
      <c r="AJ5379" s="51">
        <v>1.0175000000000001</v>
      </c>
      <c r="AK5379" s="51">
        <v>3.3795741445450951E-2</v>
      </c>
      <c r="AL5379" s="51">
        <v>2.2002464000000002</v>
      </c>
      <c r="AM5379" s="51">
        <v>65.104250000000008</v>
      </c>
      <c r="AN5379" s="51"/>
      <c r="AO5379" s="51"/>
      <c r="AP5379" s="51"/>
      <c r="AQ5379" s="51"/>
      <c r="AR5379" s="51"/>
      <c r="AS5379" s="51"/>
      <c r="AT5379" s="51"/>
      <c r="AU5379" s="51"/>
      <c r="AV5379" s="51"/>
      <c r="AW5379" s="51"/>
      <c r="AX5379" s="51"/>
      <c r="AY5379" s="51">
        <v>0</v>
      </c>
      <c r="AZ5379" s="51"/>
      <c r="BA5379" s="51">
        <v>1.0797003549613507E-2</v>
      </c>
      <c r="BB5379" s="51">
        <v>1.348251525</v>
      </c>
      <c r="BC5379" s="51"/>
      <c r="BD5379" s="51">
        <v>124.87275</v>
      </c>
      <c r="BE5379" s="51"/>
      <c r="BF5379" s="51"/>
      <c r="BG5379" s="51"/>
      <c r="BH5379" s="51"/>
      <c r="BI5379" s="51"/>
      <c r="BJ5379" s="51"/>
      <c r="BK5379" s="51"/>
      <c r="BL5379" s="51"/>
      <c r="BM5379" s="51"/>
      <c r="BN5379" s="51"/>
      <c r="BO5379" s="51"/>
      <c r="BP5379" s="51"/>
      <c r="BQ5379" s="51"/>
      <c r="BR5379" s="51"/>
      <c r="BS5379" s="51"/>
      <c r="BT5379" s="51"/>
      <c r="BU5379" s="51"/>
      <c r="BV5379" s="51"/>
      <c r="BW5379" s="51"/>
      <c r="BX5379" s="51"/>
      <c r="BY5379" s="51"/>
    </row>
    <row r="5380" spans="1:77" x14ac:dyDescent="0.25">
      <c r="A5380" s="49" t="s">
        <v>961</v>
      </c>
      <c r="B5380" s="50">
        <v>42328</v>
      </c>
      <c r="C5380" s="51" t="s">
        <v>956</v>
      </c>
      <c r="D5380" s="51"/>
      <c r="E5380" s="51">
        <v>482.15203125000005</v>
      </c>
      <c r="F5380" s="51">
        <v>0.211640625</v>
      </c>
      <c r="G5380" s="51">
        <v>0.18476874999999998</v>
      </c>
      <c r="H5380" s="51">
        <v>0.23954999999999999</v>
      </c>
      <c r="I5380" s="51">
        <v>0.23993750000000003</v>
      </c>
      <c r="J5380" s="51">
        <v>0.28992499999999999</v>
      </c>
      <c r="K5380" s="51">
        <v>0.33708749999999998</v>
      </c>
      <c r="L5380" s="51">
        <v>0.30246874999999995</v>
      </c>
      <c r="M5380" s="51"/>
      <c r="N5380" s="51"/>
      <c r="O5380" s="51"/>
      <c r="P5380" s="51">
        <v>2.25</v>
      </c>
      <c r="Q5380" s="51"/>
      <c r="R5380" s="51"/>
      <c r="S5380" s="51"/>
      <c r="T5380" s="51"/>
      <c r="U5380" s="51"/>
      <c r="V5380" s="51"/>
      <c r="W5380" s="51"/>
      <c r="X5380" s="51"/>
      <c r="Y5380" s="51"/>
      <c r="Z5380" s="51"/>
      <c r="AA5380" s="51"/>
      <c r="AB5380" s="51">
        <v>8.5500000000000007</v>
      </c>
      <c r="AC5380" s="51"/>
      <c r="AD5380" s="51">
        <v>0.46377921843124975</v>
      </c>
      <c r="AE5380" s="51"/>
      <c r="AF5380" s="51"/>
      <c r="AG5380" s="51"/>
      <c r="AH5380" s="51">
        <v>1.35</v>
      </c>
      <c r="AI5380" s="51">
        <v>8.15</v>
      </c>
      <c r="AJ5380" s="51"/>
      <c r="AK5380" s="51"/>
      <c r="AL5380" s="51"/>
      <c r="AM5380" s="51"/>
      <c r="AN5380" s="51"/>
      <c r="AO5380" s="51"/>
      <c r="AP5380" s="51"/>
      <c r="AQ5380" s="51"/>
      <c r="AR5380" s="51"/>
      <c r="AS5380" s="51"/>
      <c r="AT5380" s="51"/>
      <c r="AU5380" s="51"/>
      <c r="AV5380" s="51"/>
      <c r="AW5380" s="51"/>
      <c r="AX5380" s="51"/>
      <c r="AY5380" s="51"/>
      <c r="AZ5380" s="51"/>
      <c r="BA5380" s="51"/>
      <c r="BB5380" s="51"/>
      <c r="BC5380" s="51"/>
      <c r="BD5380" s="51"/>
      <c r="BE5380" s="51"/>
      <c r="BF5380" s="51"/>
      <c r="BG5380" s="51"/>
      <c r="BH5380" s="51"/>
      <c r="BI5380" s="51"/>
      <c r="BJ5380" s="51"/>
      <c r="BK5380" s="51"/>
      <c r="BL5380" s="51"/>
      <c r="BM5380" s="51"/>
      <c r="BN5380" s="51"/>
      <c r="BO5380" s="51"/>
      <c r="BP5380" s="51"/>
      <c r="BQ5380" s="51"/>
      <c r="BR5380" s="51"/>
      <c r="BS5380" s="51"/>
      <c r="BT5380" s="51"/>
      <c r="BU5380" s="51"/>
      <c r="BV5380" s="51"/>
      <c r="BW5380" s="51"/>
      <c r="BX5380" s="51"/>
      <c r="BY5380" s="51"/>
    </row>
    <row r="5381" spans="1:77" x14ac:dyDescent="0.25">
      <c r="A5381" s="49" t="s">
        <v>961</v>
      </c>
      <c r="B5381" s="50">
        <v>42329</v>
      </c>
      <c r="C5381" s="51" t="s">
        <v>956</v>
      </c>
      <c r="D5381" s="51"/>
      <c r="E5381" s="51">
        <v>479.00625000000002</v>
      </c>
      <c r="F5381" s="51">
        <v>0.1928125</v>
      </c>
      <c r="G5381" s="51">
        <v>0.18513750000000001</v>
      </c>
      <c r="H5381" s="51">
        <v>0.23907500000000001</v>
      </c>
      <c r="I5381" s="51">
        <v>0.23940624999999999</v>
      </c>
      <c r="J5381" s="51">
        <v>0.28965625</v>
      </c>
      <c r="K5381" s="51">
        <v>0.33710000000000001</v>
      </c>
      <c r="L5381" s="51">
        <v>0.30247499999999999</v>
      </c>
      <c r="M5381" s="51"/>
      <c r="N5381" s="51"/>
      <c r="O5381" s="51"/>
      <c r="P5381" s="51"/>
      <c r="Q5381" s="51"/>
      <c r="R5381" s="51"/>
      <c r="S5381" s="51"/>
      <c r="T5381" s="51"/>
      <c r="U5381" s="51"/>
      <c r="V5381" s="51"/>
      <c r="W5381" s="51"/>
      <c r="X5381" s="51"/>
      <c r="Y5381" s="51"/>
      <c r="Z5381" s="51"/>
      <c r="AA5381" s="51"/>
      <c r="AB5381" s="51"/>
      <c r="AC5381" s="51"/>
      <c r="AD5381" s="51"/>
      <c r="AE5381" s="51"/>
      <c r="AF5381" s="51"/>
      <c r="AG5381" s="51"/>
      <c r="AH5381" s="51"/>
      <c r="AI5381" s="51"/>
      <c r="AJ5381" s="51"/>
      <c r="AK5381" s="51"/>
      <c r="AL5381" s="51"/>
      <c r="AM5381" s="51"/>
      <c r="AN5381" s="51"/>
      <c r="AO5381" s="51"/>
      <c r="AP5381" s="51"/>
      <c r="AQ5381" s="51"/>
      <c r="AR5381" s="51"/>
      <c r="AS5381" s="51"/>
      <c r="AT5381" s="51"/>
      <c r="AU5381" s="51"/>
      <c r="AV5381" s="51"/>
      <c r="AW5381" s="51"/>
      <c r="AX5381" s="51"/>
      <c r="AY5381" s="51"/>
      <c r="AZ5381" s="51"/>
      <c r="BA5381" s="51"/>
      <c r="BB5381" s="51"/>
      <c r="BC5381" s="51"/>
      <c r="BD5381" s="51"/>
      <c r="BE5381" s="51"/>
      <c r="BF5381" s="51"/>
      <c r="BG5381" s="51"/>
      <c r="BH5381" s="51"/>
      <c r="BI5381" s="51"/>
      <c r="BJ5381" s="51"/>
      <c r="BK5381" s="51"/>
      <c r="BL5381" s="51"/>
      <c r="BM5381" s="51"/>
      <c r="BN5381" s="51"/>
      <c r="BO5381" s="51"/>
      <c r="BP5381" s="51"/>
      <c r="BQ5381" s="51"/>
      <c r="BR5381" s="51"/>
      <c r="BS5381" s="51"/>
      <c r="BT5381" s="51"/>
      <c r="BU5381" s="51"/>
      <c r="BV5381" s="51"/>
      <c r="BW5381" s="51"/>
      <c r="BX5381" s="51"/>
      <c r="BY5381" s="51"/>
    </row>
    <row r="5382" spans="1:77" x14ac:dyDescent="0.25">
      <c r="A5382" s="49" t="s">
        <v>961</v>
      </c>
      <c r="B5382" s="50">
        <v>42330</v>
      </c>
      <c r="C5382" s="51" t="s">
        <v>956</v>
      </c>
      <c r="D5382" s="51"/>
      <c r="E5382" s="51">
        <v>476.31515625000003</v>
      </c>
      <c r="F5382" s="51">
        <v>0.17738437499999998</v>
      </c>
      <c r="G5382" s="51">
        <v>0.18531250000000002</v>
      </c>
      <c r="H5382" s="51">
        <v>0.23858750000000001</v>
      </c>
      <c r="I5382" s="51">
        <v>0.23888124999999999</v>
      </c>
      <c r="J5382" s="51">
        <v>0.28939375000000001</v>
      </c>
      <c r="K5382" s="51">
        <v>0.33703125</v>
      </c>
      <c r="L5382" s="51">
        <v>0.30247499999999999</v>
      </c>
      <c r="M5382" s="51"/>
      <c r="N5382" s="51"/>
      <c r="O5382" s="51"/>
      <c r="P5382" s="51"/>
      <c r="Q5382" s="51"/>
      <c r="R5382" s="51"/>
      <c r="S5382" s="51"/>
      <c r="T5382" s="51"/>
      <c r="U5382" s="51"/>
      <c r="V5382" s="51"/>
      <c r="W5382" s="51"/>
      <c r="X5382" s="51"/>
      <c r="Y5382" s="51"/>
      <c r="Z5382" s="51"/>
      <c r="AA5382" s="51"/>
      <c r="AB5382" s="51"/>
      <c r="AC5382" s="51"/>
      <c r="AD5382" s="51"/>
      <c r="AE5382" s="51"/>
      <c r="AF5382" s="51"/>
      <c r="AG5382" s="51"/>
      <c r="AH5382" s="51"/>
      <c r="AI5382" s="51"/>
      <c r="AJ5382" s="51"/>
      <c r="AK5382" s="51"/>
      <c r="AL5382" s="51"/>
      <c r="AM5382" s="51"/>
      <c r="AN5382" s="51"/>
      <c r="AO5382" s="51"/>
      <c r="AP5382" s="51"/>
      <c r="AQ5382" s="51"/>
      <c r="AR5382" s="51"/>
      <c r="AS5382" s="51"/>
      <c r="AT5382" s="51"/>
      <c r="AU5382" s="51"/>
      <c r="AV5382" s="51"/>
      <c r="AW5382" s="51"/>
      <c r="AX5382" s="51"/>
      <c r="AY5382" s="51"/>
      <c r="AZ5382" s="51"/>
      <c r="BA5382" s="51"/>
      <c r="BB5382" s="51"/>
      <c r="BC5382" s="51"/>
      <c r="BD5382" s="51"/>
      <c r="BE5382" s="51"/>
      <c r="BF5382" s="51"/>
      <c r="BG5382" s="51"/>
      <c r="BH5382" s="51"/>
      <c r="BI5382" s="51"/>
      <c r="BJ5382" s="51"/>
      <c r="BK5382" s="51"/>
      <c r="BL5382" s="51"/>
      <c r="BM5382" s="51"/>
      <c r="BN5382" s="51"/>
      <c r="BO5382" s="51"/>
      <c r="BP5382" s="51"/>
      <c r="BQ5382" s="51"/>
      <c r="BR5382" s="51"/>
      <c r="BS5382" s="51"/>
      <c r="BT5382" s="51"/>
      <c r="BU5382" s="51"/>
      <c r="BV5382" s="51"/>
      <c r="BW5382" s="51"/>
      <c r="BX5382" s="51"/>
      <c r="BY5382" s="51"/>
    </row>
    <row r="5383" spans="1:77" x14ac:dyDescent="0.25">
      <c r="A5383" s="49" t="s">
        <v>961</v>
      </c>
      <c r="B5383" s="50">
        <v>42331</v>
      </c>
      <c r="C5383" s="51" t="s">
        <v>956</v>
      </c>
      <c r="D5383" s="51"/>
      <c r="E5383" s="51">
        <v>473.16703125000004</v>
      </c>
      <c r="F5383" s="51">
        <v>0.16167187499999999</v>
      </c>
      <c r="G5383" s="51">
        <v>0.1842125</v>
      </c>
      <c r="H5383" s="51">
        <v>0.23754375000000003</v>
      </c>
      <c r="I5383" s="51">
        <v>0.23826249999999999</v>
      </c>
      <c r="J5383" s="51">
        <v>0.28906875000000004</v>
      </c>
      <c r="K5383" s="51">
        <v>0.33701250000000005</v>
      </c>
      <c r="L5383" s="51">
        <v>0.30239375000000002</v>
      </c>
      <c r="M5383" s="51"/>
      <c r="N5383" s="51"/>
      <c r="O5383" s="51"/>
      <c r="P5383" s="51"/>
      <c r="Q5383" s="51"/>
      <c r="R5383" s="51"/>
      <c r="S5383" s="51"/>
      <c r="T5383" s="51"/>
      <c r="U5383" s="51"/>
      <c r="V5383" s="51"/>
      <c r="W5383" s="51"/>
      <c r="X5383" s="51"/>
      <c r="Y5383" s="51"/>
      <c r="Z5383" s="51"/>
      <c r="AA5383" s="51"/>
      <c r="AB5383" s="51"/>
      <c r="AC5383" s="51">
        <v>0.4208805393894004</v>
      </c>
      <c r="AD5383" s="51">
        <v>0.27767593049018635</v>
      </c>
      <c r="AE5383" s="51"/>
      <c r="AF5383" s="51"/>
      <c r="AG5383" s="51"/>
      <c r="AH5383" s="51"/>
      <c r="AI5383" s="51"/>
      <c r="AJ5383" s="51"/>
      <c r="AK5383" s="51"/>
      <c r="AL5383" s="51"/>
      <c r="AM5383" s="51"/>
      <c r="AN5383" s="51"/>
      <c r="AO5383" s="51"/>
      <c r="AP5383" s="51"/>
      <c r="AQ5383" s="51"/>
      <c r="AR5383" s="51"/>
      <c r="AS5383" s="51"/>
      <c r="AT5383" s="51"/>
      <c r="AU5383" s="51"/>
      <c r="AV5383" s="51"/>
      <c r="AW5383" s="51"/>
      <c r="AX5383" s="51"/>
      <c r="AY5383" s="51"/>
      <c r="AZ5383" s="51"/>
      <c r="BA5383" s="51"/>
      <c r="BB5383" s="51"/>
      <c r="BC5383" s="51"/>
      <c r="BD5383" s="51"/>
      <c r="BE5383" s="51"/>
      <c r="BF5383" s="51"/>
      <c r="BG5383" s="51"/>
      <c r="BH5383" s="51"/>
      <c r="BI5383" s="51"/>
      <c r="BJ5383" s="51"/>
      <c r="BK5383" s="51"/>
      <c r="BL5383" s="51"/>
      <c r="BM5383" s="51"/>
      <c r="BN5383" s="51"/>
      <c r="BO5383" s="51"/>
      <c r="BP5383" s="51"/>
      <c r="BQ5383" s="51"/>
      <c r="BR5383" s="51"/>
      <c r="BS5383" s="51"/>
      <c r="BT5383" s="51"/>
      <c r="BU5383" s="51"/>
      <c r="BV5383" s="51"/>
      <c r="BW5383" s="51"/>
      <c r="BX5383" s="51"/>
      <c r="BY5383" s="51"/>
    </row>
    <row r="5384" spans="1:77" x14ac:dyDescent="0.25">
      <c r="A5384" s="49" t="s">
        <v>961</v>
      </c>
      <c r="B5384" s="50">
        <v>42332</v>
      </c>
      <c r="C5384" s="51" t="s">
        <v>956</v>
      </c>
      <c r="D5384" s="51"/>
      <c r="E5384" s="51">
        <v>469.85296874999995</v>
      </c>
      <c r="F5384" s="51">
        <v>0.14625937499999997</v>
      </c>
      <c r="G5384" s="51">
        <v>0.18256875</v>
      </c>
      <c r="H5384" s="51">
        <v>0.23628750000000001</v>
      </c>
      <c r="I5384" s="51">
        <v>0.23760625000000002</v>
      </c>
      <c r="J5384" s="51">
        <v>0.28868749999999999</v>
      </c>
      <c r="K5384" s="51">
        <v>0.33684999999999998</v>
      </c>
      <c r="L5384" s="51">
        <v>0.30233125</v>
      </c>
      <c r="M5384" s="51"/>
      <c r="N5384" s="51"/>
      <c r="O5384" s="51"/>
      <c r="P5384" s="51"/>
      <c r="Q5384" s="51"/>
      <c r="R5384" s="51"/>
      <c r="S5384" s="51"/>
      <c r="T5384" s="51"/>
      <c r="U5384" s="51"/>
      <c r="V5384" s="51"/>
      <c r="W5384" s="51"/>
      <c r="X5384" s="51"/>
      <c r="Y5384" s="51"/>
      <c r="Z5384" s="51"/>
      <c r="AA5384" s="51"/>
      <c r="AB5384" s="51"/>
      <c r="AC5384" s="51"/>
      <c r="AD5384" s="51"/>
      <c r="AE5384" s="51"/>
      <c r="AF5384" s="51"/>
      <c r="AG5384" s="51"/>
      <c r="AH5384" s="51"/>
      <c r="AI5384" s="51"/>
      <c r="AJ5384" s="51"/>
      <c r="AK5384" s="51"/>
      <c r="AL5384" s="51"/>
      <c r="AM5384" s="51"/>
      <c r="AN5384" s="51"/>
      <c r="AO5384" s="51"/>
      <c r="AP5384" s="51"/>
      <c r="AQ5384" s="51"/>
      <c r="AR5384" s="51"/>
      <c r="AS5384" s="51"/>
      <c r="AT5384" s="51"/>
      <c r="AU5384" s="51"/>
      <c r="AV5384" s="51"/>
      <c r="AW5384" s="51"/>
      <c r="AX5384" s="51"/>
      <c r="AY5384" s="51"/>
      <c r="AZ5384" s="51"/>
      <c r="BA5384" s="51"/>
      <c r="BB5384" s="51"/>
      <c r="BC5384" s="51"/>
      <c r="BD5384" s="51"/>
      <c r="BE5384" s="51"/>
      <c r="BF5384" s="51"/>
      <c r="BG5384" s="51"/>
      <c r="BH5384" s="51"/>
      <c r="BI5384" s="51"/>
      <c r="BJ5384" s="51"/>
      <c r="BK5384" s="51"/>
      <c r="BL5384" s="51"/>
      <c r="BM5384" s="51"/>
      <c r="BN5384" s="51"/>
      <c r="BO5384" s="51"/>
      <c r="BP5384" s="51"/>
      <c r="BQ5384" s="51"/>
      <c r="BR5384" s="51"/>
      <c r="BS5384" s="51"/>
      <c r="BT5384" s="51"/>
      <c r="BU5384" s="51"/>
      <c r="BV5384" s="51"/>
      <c r="BW5384" s="51"/>
      <c r="BX5384" s="51"/>
      <c r="BY5384" s="51"/>
    </row>
    <row r="5385" spans="1:77" x14ac:dyDescent="0.25">
      <c r="A5385" s="49" t="s">
        <v>961</v>
      </c>
      <c r="B5385" s="50">
        <v>42333</v>
      </c>
      <c r="C5385" s="51" t="s">
        <v>956</v>
      </c>
      <c r="D5385" s="51"/>
      <c r="E5385" s="51">
        <v>466.41750000000002</v>
      </c>
      <c r="F5385" s="51">
        <v>0.13231874999999998</v>
      </c>
      <c r="G5385" s="51">
        <v>0.17954374999999997</v>
      </c>
      <c r="H5385" s="51">
        <v>0.23430000000000001</v>
      </c>
      <c r="I5385" s="51">
        <v>0.23696875000000001</v>
      </c>
      <c r="J5385" s="51">
        <v>0.28842500000000004</v>
      </c>
      <c r="K5385" s="51">
        <v>0.33682500000000004</v>
      </c>
      <c r="L5385" s="51">
        <v>0.30227499999999996</v>
      </c>
      <c r="M5385" s="51"/>
      <c r="N5385" s="51"/>
      <c r="O5385" s="51"/>
      <c r="P5385" s="51"/>
      <c r="Q5385" s="51"/>
      <c r="R5385" s="51"/>
      <c r="S5385" s="51"/>
      <c r="T5385" s="51"/>
      <c r="U5385" s="51"/>
      <c r="V5385" s="51"/>
      <c r="W5385" s="51"/>
      <c r="X5385" s="51"/>
      <c r="Y5385" s="51"/>
      <c r="Z5385" s="51"/>
      <c r="AA5385" s="51"/>
      <c r="AB5385" s="51">
        <v>8.5500000000000007</v>
      </c>
      <c r="AC5385" s="51"/>
      <c r="AD5385" s="51"/>
      <c r="AE5385" s="51"/>
      <c r="AF5385" s="51"/>
      <c r="AG5385" s="51"/>
      <c r="AH5385" s="51">
        <v>1.4</v>
      </c>
      <c r="AI5385" s="51">
        <v>8.5500000000000007</v>
      </c>
      <c r="AJ5385" s="51"/>
      <c r="AK5385" s="51"/>
      <c r="AL5385" s="51"/>
      <c r="AM5385" s="51"/>
      <c r="AN5385" s="51"/>
      <c r="AO5385" s="51"/>
      <c r="AP5385" s="51"/>
      <c r="AQ5385" s="51"/>
      <c r="AR5385" s="51"/>
      <c r="AS5385" s="51"/>
      <c r="AT5385" s="51"/>
      <c r="AU5385" s="51"/>
      <c r="AV5385" s="51"/>
      <c r="AW5385" s="51"/>
      <c r="AX5385" s="51"/>
      <c r="AY5385" s="51"/>
      <c r="AZ5385" s="51"/>
      <c r="BA5385" s="51"/>
      <c r="BB5385" s="51"/>
      <c r="BC5385" s="51"/>
      <c r="BD5385" s="51"/>
      <c r="BE5385" s="51"/>
      <c r="BF5385" s="51"/>
      <c r="BG5385" s="51"/>
      <c r="BH5385" s="51"/>
      <c r="BI5385" s="51"/>
      <c r="BJ5385" s="51"/>
      <c r="BK5385" s="51"/>
      <c r="BL5385" s="51"/>
      <c r="BM5385" s="51"/>
      <c r="BN5385" s="51"/>
      <c r="BO5385" s="51"/>
      <c r="BP5385" s="51"/>
      <c r="BQ5385" s="51"/>
      <c r="BR5385" s="51"/>
      <c r="BS5385" s="51"/>
      <c r="BT5385" s="51"/>
      <c r="BU5385" s="51"/>
      <c r="BV5385" s="51"/>
      <c r="BW5385" s="51"/>
      <c r="BX5385" s="51"/>
      <c r="BY5385" s="51"/>
    </row>
    <row r="5386" spans="1:77" x14ac:dyDescent="0.25">
      <c r="A5386" s="49" t="s">
        <v>961</v>
      </c>
      <c r="B5386" s="50">
        <v>42334</v>
      </c>
      <c r="C5386" s="51" t="s">
        <v>956</v>
      </c>
      <c r="D5386" s="51"/>
      <c r="E5386" s="51">
        <v>462.77906250000001</v>
      </c>
      <c r="F5386" s="51">
        <v>0.12089999999999999</v>
      </c>
      <c r="G5386" s="51">
        <v>0.17531875</v>
      </c>
      <c r="H5386" s="51">
        <v>0.2311375</v>
      </c>
      <c r="I5386" s="51">
        <v>0.23635624999999999</v>
      </c>
      <c r="J5386" s="51">
        <v>0.28809999999999997</v>
      </c>
      <c r="K5386" s="51">
        <v>0.33663750000000003</v>
      </c>
      <c r="L5386" s="51">
        <v>0.30225625</v>
      </c>
      <c r="M5386" s="51"/>
      <c r="N5386" s="51"/>
      <c r="O5386" s="51"/>
      <c r="P5386" s="51"/>
      <c r="Q5386" s="51"/>
      <c r="R5386" s="51"/>
      <c r="S5386" s="51"/>
      <c r="T5386" s="51"/>
      <c r="U5386" s="51"/>
      <c r="V5386" s="51"/>
      <c r="W5386" s="51"/>
      <c r="X5386" s="51"/>
      <c r="Y5386" s="51"/>
      <c r="Z5386" s="51"/>
      <c r="AA5386" s="51"/>
      <c r="AB5386" s="51"/>
      <c r="AC5386" s="51"/>
      <c r="AD5386" s="51"/>
      <c r="AE5386" s="51"/>
      <c r="AF5386" s="51"/>
      <c r="AG5386" s="51"/>
      <c r="AH5386" s="51"/>
      <c r="AI5386" s="51"/>
      <c r="AJ5386" s="51"/>
      <c r="AK5386" s="51"/>
      <c r="AL5386" s="51"/>
      <c r="AM5386" s="51"/>
      <c r="AN5386" s="51"/>
      <c r="AO5386" s="51"/>
      <c r="AP5386" s="51"/>
      <c r="AQ5386" s="51"/>
      <c r="AR5386" s="51"/>
      <c r="AS5386" s="51"/>
      <c r="AT5386" s="51"/>
      <c r="AU5386" s="51"/>
      <c r="AV5386" s="51"/>
      <c r="AW5386" s="51"/>
      <c r="AX5386" s="51"/>
      <c r="AY5386" s="51"/>
      <c r="AZ5386" s="51"/>
      <c r="BA5386" s="51"/>
      <c r="BB5386" s="51"/>
      <c r="BC5386" s="51"/>
      <c r="BD5386" s="51"/>
      <c r="BE5386" s="51"/>
      <c r="BF5386" s="51"/>
      <c r="BG5386" s="51"/>
      <c r="BH5386" s="51"/>
      <c r="BI5386" s="51"/>
      <c r="BJ5386" s="51"/>
      <c r="BK5386" s="51"/>
      <c r="BL5386" s="51"/>
      <c r="BM5386" s="51"/>
      <c r="BN5386" s="51"/>
      <c r="BO5386" s="51"/>
      <c r="BP5386" s="51"/>
      <c r="BQ5386" s="51"/>
      <c r="BR5386" s="51"/>
      <c r="BS5386" s="51"/>
      <c r="BT5386" s="51"/>
      <c r="BU5386" s="51"/>
      <c r="BV5386" s="51"/>
      <c r="BW5386" s="51"/>
      <c r="BX5386" s="51"/>
      <c r="BY5386" s="51"/>
    </row>
    <row r="5387" spans="1:77" x14ac:dyDescent="0.25">
      <c r="A5387" s="49" t="s">
        <v>961</v>
      </c>
      <c r="B5387" s="50">
        <v>42335</v>
      </c>
      <c r="C5387" s="51" t="s">
        <v>956</v>
      </c>
      <c r="D5387" s="51"/>
      <c r="E5387" s="51">
        <v>460.12031250000001</v>
      </c>
      <c r="F5387" s="51">
        <v>0.11375625</v>
      </c>
      <c r="G5387" s="51">
        <v>0.1721375</v>
      </c>
      <c r="H5387" s="51">
        <v>0.22854374999999999</v>
      </c>
      <c r="I5387" s="51">
        <v>0.23565</v>
      </c>
      <c r="J5387" s="51">
        <v>0.28776875000000002</v>
      </c>
      <c r="K5387" s="51">
        <v>0.33665</v>
      </c>
      <c r="L5387" s="51">
        <v>0.30217499999999997</v>
      </c>
      <c r="M5387" s="51"/>
      <c r="N5387" s="51"/>
      <c r="O5387" s="51"/>
      <c r="P5387" s="51"/>
      <c r="Q5387" s="51"/>
      <c r="R5387" s="51"/>
      <c r="S5387" s="51"/>
      <c r="T5387" s="51"/>
      <c r="U5387" s="51"/>
      <c r="V5387" s="51"/>
      <c r="W5387" s="51"/>
      <c r="X5387" s="51"/>
      <c r="Y5387" s="51"/>
      <c r="Z5387" s="51"/>
      <c r="AA5387" s="51"/>
      <c r="AB5387" s="51"/>
      <c r="AC5387" s="51"/>
      <c r="AD5387" s="51"/>
      <c r="AE5387" s="51"/>
      <c r="AF5387" s="51"/>
      <c r="AG5387" s="51"/>
      <c r="AH5387" s="51"/>
      <c r="AI5387" s="51"/>
      <c r="AJ5387" s="51"/>
      <c r="AK5387" s="51"/>
      <c r="AL5387" s="51"/>
      <c r="AM5387" s="51"/>
      <c r="AN5387" s="51"/>
      <c r="AO5387" s="51"/>
      <c r="AP5387" s="51"/>
      <c r="AQ5387" s="51"/>
      <c r="AR5387" s="51"/>
      <c r="AS5387" s="51"/>
      <c r="AT5387" s="51"/>
      <c r="AU5387" s="51"/>
      <c r="AV5387" s="51"/>
      <c r="AW5387" s="51"/>
      <c r="AX5387" s="51"/>
      <c r="AY5387" s="51"/>
      <c r="AZ5387" s="51"/>
      <c r="BA5387" s="51"/>
      <c r="BB5387" s="51"/>
      <c r="BC5387" s="51"/>
      <c r="BD5387" s="51"/>
      <c r="BE5387" s="51"/>
      <c r="BF5387" s="51"/>
      <c r="BG5387" s="51"/>
      <c r="BH5387" s="51"/>
      <c r="BI5387" s="51"/>
      <c r="BJ5387" s="51"/>
      <c r="BK5387" s="51"/>
      <c r="BL5387" s="51"/>
      <c r="BM5387" s="51"/>
      <c r="BN5387" s="51"/>
      <c r="BO5387" s="51"/>
      <c r="BP5387" s="51"/>
      <c r="BQ5387" s="51"/>
      <c r="BR5387" s="51"/>
      <c r="BS5387" s="51"/>
      <c r="BT5387" s="51"/>
      <c r="BU5387" s="51"/>
      <c r="BV5387" s="51"/>
      <c r="BW5387" s="51"/>
      <c r="BX5387" s="51"/>
      <c r="BY5387" s="51"/>
    </row>
    <row r="5388" spans="1:77" x14ac:dyDescent="0.25">
      <c r="A5388" s="49" t="s">
        <v>961</v>
      </c>
      <c r="B5388" s="50">
        <v>42336</v>
      </c>
      <c r="C5388" s="51" t="s">
        <v>956</v>
      </c>
      <c r="D5388" s="51"/>
      <c r="E5388" s="51">
        <v>456.51046874999997</v>
      </c>
      <c r="F5388" s="51">
        <v>0.10770312499999998</v>
      </c>
      <c r="G5388" s="51">
        <v>0.16715000000000002</v>
      </c>
      <c r="H5388" s="51">
        <v>0.22369375</v>
      </c>
      <c r="I5388" s="51">
        <v>0.23433124999999999</v>
      </c>
      <c r="J5388" s="51">
        <v>0.28727499999999995</v>
      </c>
      <c r="K5388" s="51">
        <v>0.33668750000000003</v>
      </c>
      <c r="L5388" s="51">
        <v>0.30228750000000004</v>
      </c>
      <c r="M5388" s="51"/>
      <c r="N5388" s="51"/>
      <c r="O5388" s="51"/>
      <c r="P5388" s="51"/>
      <c r="Q5388" s="51"/>
      <c r="R5388" s="51"/>
      <c r="S5388" s="51"/>
      <c r="T5388" s="51"/>
      <c r="U5388" s="51"/>
      <c r="V5388" s="51"/>
      <c r="W5388" s="51"/>
      <c r="X5388" s="51"/>
      <c r="Y5388" s="51"/>
      <c r="Z5388" s="51"/>
      <c r="AA5388" s="51"/>
      <c r="AB5388" s="51"/>
      <c r="AC5388" s="51"/>
      <c r="AD5388" s="51"/>
      <c r="AE5388" s="51"/>
      <c r="AF5388" s="51"/>
      <c r="AG5388" s="51"/>
      <c r="AH5388" s="51"/>
      <c r="AI5388" s="51"/>
      <c r="AJ5388" s="51"/>
      <c r="AK5388" s="51"/>
      <c r="AL5388" s="51"/>
      <c r="AM5388" s="51"/>
      <c r="AN5388" s="51"/>
      <c r="AO5388" s="51"/>
      <c r="AP5388" s="51"/>
      <c r="AQ5388" s="51"/>
      <c r="AR5388" s="51"/>
      <c r="AS5388" s="51"/>
      <c r="AT5388" s="51"/>
      <c r="AU5388" s="51"/>
      <c r="AV5388" s="51"/>
      <c r="AW5388" s="51"/>
      <c r="AX5388" s="51"/>
      <c r="AY5388" s="51"/>
      <c r="AZ5388" s="51"/>
      <c r="BA5388" s="51"/>
      <c r="BB5388" s="51"/>
      <c r="BC5388" s="51"/>
      <c r="BD5388" s="51"/>
      <c r="BE5388" s="51"/>
      <c r="BF5388" s="51"/>
      <c r="BG5388" s="51"/>
      <c r="BH5388" s="51"/>
      <c r="BI5388" s="51"/>
      <c r="BJ5388" s="51"/>
      <c r="BK5388" s="51"/>
      <c r="BL5388" s="51"/>
      <c r="BM5388" s="51"/>
      <c r="BN5388" s="51"/>
      <c r="BO5388" s="51"/>
      <c r="BP5388" s="51"/>
      <c r="BQ5388" s="51"/>
      <c r="BR5388" s="51"/>
      <c r="BS5388" s="51"/>
      <c r="BT5388" s="51"/>
      <c r="BU5388" s="51"/>
      <c r="BV5388" s="51"/>
      <c r="BW5388" s="51"/>
      <c r="BX5388" s="51"/>
      <c r="BY5388" s="51"/>
    </row>
    <row r="5389" spans="1:77" x14ac:dyDescent="0.25">
      <c r="A5389" s="49" t="s">
        <v>961</v>
      </c>
      <c r="B5389" s="50">
        <v>42337</v>
      </c>
      <c r="C5389" s="51" t="s">
        <v>956</v>
      </c>
      <c r="D5389" s="51"/>
      <c r="E5389" s="51">
        <v>454.08046875000002</v>
      </c>
      <c r="F5389" s="51">
        <v>0.10344062499999999</v>
      </c>
      <c r="G5389" s="51">
        <v>0.1638</v>
      </c>
      <c r="H5389" s="51">
        <v>0.22070624999999999</v>
      </c>
      <c r="I5389" s="51">
        <v>0.23335</v>
      </c>
      <c r="J5389" s="51">
        <v>0.28699374999999999</v>
      </c>
      <c r="K5389" s="51">
        <v>0.33668124999999999</v>
      </c>
      <c r="L5389" s="51">
        <v>0.30225000000000002</v>
      </c>
      <c r="M5389" s="51"/>
      <c r="N5389" s="51"/>
      <c r="O5389" s="51"/>
      <c r="P5389" s="51"/>
      <c r="Q5389" s="51"/>
      <c r="R5389" s="51"/>
      <c r="S5389" s="51"/>
      <c r="T5389" s="51"/>
      <c r="U5389" s="51"/>
      <c r="V5389" s="51"/>
      <c r="W5389" s="51"/>
      <c r="X5389" s="51"/>
      <c r="Y5389" s="51"/>
      <c r="Z5389" s="51"/>
      <c r="AA5389" s="51"/>
      <c r="AB5389" s="51"/>
      <c r="AC5389" s="51"/>
      <c r="AD5389" s="51"/>
      <c r="AE5389" s="51"/>
      <c r="AF5389" s="51"/>
      <c r="AG5389" s="51"/>
      <c r="AH5389" s="51"/>
      <c r="AI5389" s="51"/>
      <c r="AJ5389" s="51"/>
      <c r="AK5389" s="51"/>
      <c r="AL5389" s="51"/>
      <c r="AM5389" s="51"/>
      <c r="AN5389" s="51"/>
      <c r="AO5389" s="51"/>
      <c r="AP5389" s="51"/>
      <c r="AQ5389" s="51"/>
      <c r="AR5389" s="51"/>
      <c r="AS5389" s="51"/>
      <c r="AT5389" s="51"/>
      <c r="AU5389" s="51"/>
      <c r="AV5389" s="51"/>
      <c r="AW5389" s="51"/>
      <c r="AX5389" s="51"/>
      <c r="AY5389" s="51"/>
      <c r="AZ5389" s="51"/>
      <c r="BA5389" s="51"/>
      <c r="BB5389" s="51"/>
      <c r="BC5389" s="51"/>
      <c r="BD5389" s="51"/>
      <c r="BE5389" s="51"/>
      <c r="BF5389" s="51"/>
      <c r="BG5389" s="51"/>
      <c r="BH5389" s="51"/>
      <c r="BI5389" s="51"/>
      <c r="BJ5389" s="51"/>
      <c r="BK5389" s="51"/>
      <c r="BL5389" s="51"/>
      <c r="BM5389" s="51"/>
      <c r="BN5389" s="51"/>
      <c r="BO5389" s="51"/>
      <c r="BP5389" s="51"/>
      <c r="BQ5389" s="51"/>
      <c r="BR5389" s="51"/>
      <c r="BS5389" s="51"/>
      <c r="BT5389" s="51"/>
      <c r="BU5389" s="51"/>
      <c r="BV5389" s="51"/>
      <c r="BW5389" s="51"/>
      <c r="BX5389" s="51"/>
      <c r="BY5389" s="51"/>
    </row>
    <row r="5390" spans="1:77" x14ac:dyDescent="0.25">
      <c r="A5390" s="49" t="s">
        <v>961</v>
      </c>
      <c r="B5390" s="50">
        <v>42338</v>
      </c>
      <c r="C5390" s="51" t="s">
        <v>956</v>
      </c>
      <c r="D5390" s="51"/>
      <c r="E5390" s="51">
        <v>451.92937499999999</v>
      </c>
      <c r="F5390" s="51">
        <v>0.10129374999999999</v>
      </c>
      <c r="G5390" s="51">
        <v>0.16138125</v>
      </c>
      <c r="H5390" s="51">
        <v>0.21746875000000002</v>
      </c>
      <c r="I5390" s="51">
        <v>0.23200000000000001</v>
      </c>
      <c r="J5390" s="51">
        <v>0.28665000000000002</v>
      </c>
      <c r="K5390" s="51">
        <v>0.33673124999999998</v>
      </c>
      <c r="L5390" s="51">
        <v>0.30224375000000003</v>
      </c>
      <c r="M5390" s="51"/>
      <c r="N5390" s="51"/>
      <c r="O5390" s="51"/>
      <c r="P5390" s="51"/>
      <c r="Q5390" s="51"/>
      <c r="R5390" s="51"/>
      <c r="S5390" s="51"/>
      <c r="T5390" s="51"/>
      <c r="U5390" s="51"/>
      <c r="V5390" s="51"/>
      <c r="W5390" s="51"/>
      <c r="X5390" s="51"/>
      <c r="Y5390" s="51"/>
      <c r="Z5390" s="51"/>
      <c r="AA5390" s="51"/>
      <c r="AB5390" s="51"/>
      <c r="AC5390" s="51">
        <v>0.42312306686448614</v>
      </c>
      <c r="AD5390" s="51">
        <v>0.30186309810305528</v>
      </c>
      <c r="AE5390" s="51"/>
      <c r="AF5390" s="51"/>
      <c r="AG5390" s="51"/>
      <c r="AH5390" s="51"/>
      <c r="AI5390" s="51"/>
      <c r="AJ5390" s="51"/>
      <c r="AK5390" s="51"/>
      <c r="AL5390" s="51"/>
      <c r="AM5390" s="51"/>
      <c r="AN5390" s="51"/>
      <c r="AO5390" s="51"/>
      <c r="AP5390" s="51"/>
      <c r="AQ5390" s="51"/>
      <c r="AR5390" s="51"/>
      <c r="AS5390" s="51"/>
      <c r="AT5390" s="51"/>
      <c r="AU5390" s="51"/>
      <c r="AV5390" s="51"/>
      <c r="AW5390" s="51"/>
      <c r="AX5390" s="51"/>
      <c r="AY5390" s="51"/>
      <c r="AZ5390" s="51"/>
      <c r="BA5390" s="51"/>
      <c r="BB5390" s="51"/>
      <c r="BC5390" s="51"/>
      <c r="BD5390" s="51"/>
      <c r="BE5390" s="51"/>
      <c r="BF5390" s="51"/>
      <c r="BG5390" s="51"/>
      <c r="BH5390" s="51"/>
      <c r="BI5390" s="51"/>
      <c r="BJ5390" s="51"/>
      <c r="BK5390" s="51"/>
      <c r="BL5390" s="51"/>
      <c r="BM5390" s="51"/>
      <c r="BN5390" s="51"/>
      <c r="BO5390" s="51"/>
      <c r="BP5390" s="51"/>
      <c r="BQ5390" s="51"/>
      <c r="BR5390" s="51"/>
      <c r="BS5390" s="51"/>
      <c r="BT5390" s="51"/>
      <c r="BU5390" s="51"/>
      <c r="BV5390" s="51"/>
      <c r="BW5390" s="51"/>
      <c r="BX5390" s="51"/>
      <c r="BY5390" s="51"/>
    </row>
    <row r="5391" spans="1:77" x14ac:dyDescent="0.25">
      <c r="A5391" s="49" t="s">
        <v>961</v>
      </c>
      <c r="B5391" s="50">
        <v>42339</v>
      </c>
      <c r="C5391" s="51" t="s">
        <v>956</v>
      </c>
      <c r="D5391" s="51"/>
      <c r="E5391" s="51">
        <v>449.90671875000004</v>
      </c>
      <c r="F5391" s="51">
        <v>9.9246875000000012E-2</v>
      </c>
      <c r="G5391" s="51">
        <v>0.15926875000000001</v>
      </c>
      <c r="H5391" s="51">
        <v>0.21489374999999999</v>
      </c>
      <c r="I5391" s="51">
        <v>0.23066249999999999</v>
      </c>
      <c r="J5391" s="51">
        <v>0.28620000000000001</v>
      </c>
      <c r="K5391" s="51">
        <v>0.33660000000000001</v>
      </c>
      <c r="L5391" s="51">
        <v>0.30207499999999998</v>
      </c>
      <c r="M5391" s="51"/>
      <c r="N5391" s="51"/>
      <c r="O5391" s="51"/>
      <c r="P5391" s="51"/>
      <c r="Q5391" s="51"/>
      <c r="R5391" s="51"/>
      <c r="S5391" s="51"/>
      <c r="T5391" s="51"/>
      <c r="U5391" s="51"/>
      <c r="V5391" s="51"/>
      <c r="W5391" s="51"/>
      <c r="X5391" s="51"/>
      <c r="Y5391" s="51"/>
      <c r="Z5391" s="51"/>
      <c r="AA5391" s="51"/>
      <c r="AB5391" s="51"/>
      <c r="AC5391" s="51"/>
      <c r="AD5391" s="51"/>
      <c r="AE5391" s="51"/>
      <c r="AF5391" s="51"/>
      <c r="AG5391" s="51"/>
      <c r="AH5391" s="51"/>
      <c r="AI5391" s="51"/>
      <c r="AJ5391" s="51"/>
      <c r="AK5391" s="51"/>
      <c r="AL5391" s="51"/>
      <c r="AM5391" s="51"/>
      <c r="AN5391" s="51"/>
      <c r="AO5391" s="51"/>
      <c r="AP5391" s="51"/>
      <c r="AQ5391" s="51"/>
      <c r="AR5391" s="51"/>
      <c r="AS5391" s="51"/>
      <c r="AT5391" s="51"/>
      <c r="AU5391" s="51"/>
      <c r="AV5391" s="51"/>
      <c r="AW5391" s="51"/>
      <c r="AX5391" s="51"/>
      <c r="AY5391" s="51"/>
      <c r="AZ5391" s="51"/>
      <c r="BA5391" s="51"/>
      <c r="BB5391" s="51"/>
      <c r="BC5391" s="51"/>
      <c r="BD5391" s="51"/>
      <c r="BE5391" s="51"/>
      <c r="BF5391" s="51"/>
      <c r="BG5391" s="51"/>
      <c r="BH5391" s="51"/>
      <c r="BI5391" s="51"/>
      <c r="BJ5391" s="51"/>
      <c r="BK5391" s="51"/>
      <c r="BL5391" s="51"/>
      <c r="BM5391" s="51"/>
      <c r="BN5391" s="51"/>
      <c r="BO5391" s="51"/>
      <c r="BP5391" s="51"/>
      <c r="BQ5391" s="51"/>
      <c r="BR5391" s="51"/>
      <c r="BS5391" s="51"/>
      <c r="BT5391" s="51"/>
      <c r="BU5391" s="51"/>
      <c r="BV5391" s="51"/>
      <c r="BW5391" s="51"/>
      <c r="BX5391" s="51"/>
      <c r="BY5391" s="51"/>
    </row>
    <row r="5392" spans="1:77" x14ac:dyDescent="0.25">
      <c r="A5392" s="49" t="s">
        <v>961</v>
      </c>
      <c r="B5392" s="50">
        <v>42340</v>
      </c>
      <c r="C5392" s="51" t="s">
        <v>956</v>
      </c>
      <c r="D5392" s="51"/>
      <c r="E5392" s="51">
        <v>446.11734375000003</v>
      </c>
      <c r="F5392" s="51">
        <v>9.5109374999999996E-2</v>
      </c>
      <c r="G5392" s="51">
        <v>0.15510625</v>
      </c>
      <c r="H5392" s="51">
        <v>0.2101625</v>
      </c>
      <c r="I5392" s="51">
        <v>0.22824375</v>
      </c>
      <c r="J5392" s="51">
        <v>0.28491875</v>
      </c>
      <c r="K5392" s="51">
        <v>0.33653749999999999</v>
      </c>
      <c r="L5392" s="51">
        <v>0.30208749999999995</v>
      </c>
      <c r="M5392" s="51"/>
      <c r="N5392" s="51"/>
      <c r="O5392" s="51"/>
      <c r="P5392" s="51"/>
      <c r="Q5392" s="51"/>
      <c r="R5392" s="51"/>
      <c r="S5392" s="51"/>
      <c r="T5392" s="51"/>
      <c r="U5392" s="51"/>
      <c r="V5392" s="51"/>
      <c r="W5392" s="51"/>
      <c r="X5392" s="51"/>
      <c r="Y5392" s="51"/>
      <c r="Z5392" s="51"/>
      <c r="AA5392" s="51"/>
      <c r="AB5392" s="51">
        <v>8.5500000000000007</v>
      </c>
      <c r="AC5392" s="51"/>
      <c r="AD5392" s="51"/>
      <c r="AE5392" s="51"/>
      <c r="AF5392" s="51"/>
      <c r="AG5392" s="51"/>
      <c r="AH5392" s="51">
        <v>1.7</v>
      </c>
      <c r="AI5392" s="51">
        <v>8.5500000000000007</v>
      </c>
      <c r="AJ5392" s="51"/>
      <c r="AK5392" s="51"/>
      <c r="AL5392" s="51"/>
      <c r="AM5392" s="51"/>
      <c r="AN5392" s="51"/>
      <c r="AO5392" s="51"/>
      <c r="AP5392" s="51"/>
      <c r="AQ5392" s="51"/>
      <c r="AR5392" s="51"/>
      <c r="AS5392" s="51"/>
      <c r="AT5392" s="51"/>
      <c r="AU5392" s="51"/>
      <c r="AV5392" s="51"/>
      <c r="AW5392" s="51"/>
      <c r="AX5392" s="51"/>
      <c r="AY5392" s="51"/>
      <c r="AZ5392" s="51"/>
      <c r="BA5392" s="51"/>
      <c r="BB5392" s="51"/>
      <c r="BC5392" s="51"/>
      <c r="BD5392" s="51"/>
      <c r="BE5392" s="51"/>
      <c r="BF5392" s="51"/>
      <c r="BG5392" s="51"/>
      <c r="BH5392" s="51"/>
      <c r="BI5392" s="51"/>
      <c r="BJ5392" s="51"/>
      <c r="BK5392" s="51"/>
      <c r="BL5392" s="51"/>
      <c r="BM5392" s="51"/>
      <c r="BN5392" s="51"/>
      <c r="BO5392" s="51"/>
      <c r="BP5392" s="51"/>
      <c r="BQ5392" s="51"/>
      <c r="BR5392" s="51"/>
      <c r="BS5392" s="51"/>
      <c r="BT5392" s="51"/>
      <c r="BU5392" s="51"/>
      <c r="BV5392" s="51"/>
      <c r="BW5392" s="51"/>
      <c r="BX5392" s="51"/>
      <c r="BY5392" s="51"/>
    </row>
    <row r="5393" spans="1:77" x14ac:dyDescent="0.25">
      <c r="A5393" s="49" t="s">
        <v>961</v>
      </c>
      <c r="B5393" s="50">
        <v>42341</v>
      </c>
      <c r="C5393" s="51" t="s">
        <v>956</v>
      </c>
      <c r="D5393" s="51"/>
      <c r="E5393" s="51">
        <v>444.268125</v>
      </c>
      <c r="F5393" s="51">
        <v>9.1131249999999997E-2</v>
      </c>
      <c r="G5393" s="51">
        <v>0.15286875</v>
      </c>
      <c r="H5393" s="51">
        <v>0.20823125000000001</v>
      </c>
      <c r="I5393" s="51">
        <v>0.22746875000000003</v>
      </c>
      <c r="J5393" s="51">
        <v>0.28472500000000001</v>
      </c>
      <c r="K5393" s="51">
        <v>0.3364375</v>
      </c>
      <c r="L5393" s="51">
        <v>0.30203124999999997</v>
      </c>
      <c r="M5393" s="51"/>
      <c r="N5393" s="51"/>
      <c r="O5393" s="51"/>
      <c r="P5393" s="51"/>
      <c r="Q5393" s="51">
        <v>6.2899016249999997</v>
      </c>
      <c r="R5393" s="51">
        <v>347.90100000000001</v>
      </c>
      <c r="S5393" s="51">
        <v>103.46925000000002</v>
      </c>
      <c r="T5393" s="51"/>
      <c r="U5393" s="51"/>
      <c r="V5393" s="51"/>
      <c r="W5393" s="51"/>
      <c r="X5393" s="51"/>
      <c r="Y5393" s="51"/>
      <c r="Z5393" s="51"/>
      <c r="AA5393" s="51">
        <v>0</v>
      </c>
      <c r="AB5393" s="51"/>
      <c r="AC5393" s="51"/>
      <c r="AD5393" s="51"/>
      <c r="AE5393" s="51"/>
      <c r="AF5393" s="51"/>
      <c r="AG5393" s="51">
        <v>1.2819999999999998</v>
      </c>
      <c r="AH5393" s="51"/>
      <c r="AI5393" s="51"/>
      <c r="AJ5393" s="51">
        <v>0.89</v>
      </c>
      <c r="AK5393" s="51">
        <v>3.8321735952213096E-2</v>
      </c>
      <c r="AL5393" s="51">
        <v>2.2149292750000003</v>
      </c>
      <c r="AM5393" s="51">
        <v>57.798249999999996</v>
      </c>
      <c r="AN5393" s="51"/>
      <c r="AO5393" s="51"/>
      <c r="AP5393" s="51"/>
      <c r="AQ5393" s="51"/>
      <c r="AR5393" s="51"/>
      <c r="AS5393" s="51"/>
      <c r="AT5393" s="51"/>
      <c r="AU5393" s="51"/>
      <c r="AV5393" s="51"/>
      <c r="AW5393" s="51">
        <v>1.9048385499999998</v>
      </c>
      <c r="AX5393" s="51"/>
      <c r="AY5393" s="51">
        <v>103.46925000000002</v>
      </c>
      <c r="AZ5393" s="51">
        <v>1.840970674862338E-2</v>
      </c>
      <c r="BA5393" s="51">
        <v>1.1708207378952963E-2</v>
      </c>
      <c r="BB5393" s="51">
        <v>2.1701337999999999</v>
      </c>
      <c r="BC5393" s="51"/>
      <c r="BD5393" s="51">
        <v>185.35149999999999</v>
      </c>
      <c r="BE5393" s="51"/>
      <c r="BF5393" s="51"/>
      <c r="BG5393" s="51"/>
      <c r="BH5393" s="51"/>
      <c r="BI5393" s="51"/>
      <c r="BJ5393" s="51"/>
      <c r="BK5393" s="51"/>
      <c r="BL5393" s="51"/>
      <c r="BM5393" s="51"/>
      <c r="BN5393" s="51"/>
      <c r="BO5393" s="51"/>
      <c r="BP5393" s="51"/>
      <c r="BQ5393" s="51"/>
      <c r="BR5393" s="51"/>
      <c r="BS5393" s="51"/>
      <c r="BT5393" s="51"/>
      <c r="BU5393" s="51"/>
      <c r="BV5393" s="51"/>
      <c r="BW5393" s="51"/>
      <c r="BX5393" s="51"/>
      <c r="BY5393" s="51"/>
    </row>
    <row r="5394" spans="1:77" x14ac:dyDescent="0.25">
      <c r="A5394" s="49" t="s">
        <v>961</v>
      </c>
      <c r="B5394" s="50">
        <v>42342</v>
      </c>
      <c r="C5394" s="51" t="s">
        <v>956</v>
      </c>
      <c r="D5394" s="51"/>
      <c r="E5394" s="51">
        <v>441.40265625000001</v>
      </c>
      <c r="F5394" s="51">
        <v>8.8746874999999989E-2</v>
      </c>
      <c r="G5394" s="51">
        <v>0.149925</v>
      </c>
      <c r="H5394" s="51">
        <v>0.20416875000000001</v>
      </c>
      <c r="I5394" s="51">
        <v>0.22541874999999997</v>
      </c>
      <c r="J5394" s="51">
        <v>0.28394999999999998</v>
      </c>
      <c r="K5394" s="51">
        <v>0.33638750000000001</v>
      </c>
      <c r="L5394" s="51">
        <v>0.30208125000000002</v>
      </c>
      <c r="M5394" s="51"/>
      <c r="N5394" s="51"/>
      <c r="O5394" s="51"/>
      <c r="P5394" s="51"/>
      <c r="Q5394" s="51"/>
      <c r="R5394" s="51"/>
      <c r="S5394" s="51"/>
      <c r="T5394" s="51"/>
      <c r="U5394" s="51"/>
      <c r="V5394" s="51"/>
      <c r="W5394" s="51"/>
      <c r="X5394" s="51"/>
      <c r="Y5394" s="51"/>
      <c r="Z5394" s="51"/>
      <c r="AA5394" s="51"/>
      <c r="AB5394" s="51"/>
      <c r="AC5394" s="51">
        <v>0.4728352681143177</v>
      </c>
      <c r="AD5394" s="51">
        <v>0.25306999359592225</v>
      </c>
      <c r="AE5394" s="51"/>
      <c r="AF5394" s="51"/>
      <c r="AG5394" s="51"/>
      <c r="AH5394" s="51"/>
      <c r="AI5394" s="51"/>
      <c r="AJ5394" s="51"/>
      <c r="AK5394" s="51"/>
      <c r="AL5394" s="51"/>
      <c r="AM5394" s="51"/>
      <c r="AN5394" s="51"/>
      <c r="AO5394" s="51"/>
      <c r="AP5394" s="51"/>
      <c r="AQ5394" s="51"/>
      <c r="AR5394" s="51"/>
      <c r="AS5394" s="51"/>
      <c r="AT5394" s="51"/>
      <c r="AU5394" s="51"/>
      <c r="AV5394" s="51"/>
      <c r="AW5394" s="51"/>
      <c r="AX5394" s="51"/>
      <c r="AY5394" s="51"/>
      <c r="AZ5394" s="51"/>
      <c r="BA5394" s="51"/>
      <c r="BB5394" s="51"/>
      <c r="BC5394" s="51"/>
      <c r="BD5394" s="51"/>
      <c r="BE5394" s="51"/>
      <c r="BF5394" s="51"/>
      <c r="BG5394" s="51"/>
      <c r="BH5394" s="51"/>
      <c r="BI5394" s="51"/>
      <c r="BJ5394" s="51"/>
      <c r="BK5394" s="51"/>
      <c r="BL5394" s="51"/>
      <c r="BM5394" s="51"/>
      <c r="BN5394" s="51"/>
      <c r="BO5394" s="51"/>
      <c r="BP5394" s="51"/>
      <c r="BQ5394" s="51"/>
      <c r="BR5394" s="51"/>
      <c r="BS5394" s="51"/>
      <c r="BT5394" s="51"/>
      <c r="BU5394" s="51"/>
      <c r="BV5394" s="51"/>
      <c r="BW5394" s="51"/>
      <c r="BX5394" s="51"/>
      <c r="BY5394" s="51"/>
    </row>
    <row r="5395" spans="1:77" x14ac:dyDescent="0.25">
      <c r="A5395" s="49" t="s">
        <v>961</v>
      </c>
      <c r="B5395" s="50">
        <v>42343</v>
      </c>
      <c r="C5395" s="51" t="s">
        <v>956</v>
      </c>
      <c r="D5395" s="51"/>
      <c r="E5395" s="51">
        <v>439.23515625000005</v>
      </c>
      <c r="F5395" s="51">
        <v>8.6096875000000003E-2</v>
      </c>
      <c r="G5395" s="51">
        <v>0.14766249999999997</v>
      </c>
      <c r="H5395" s="51">
        <v>0.20169999999999999</v>
      </c>
      <c r="I5395" s="51">
        <v>0.22405625000000001</v>
      </c>
      <c r="J5395" s="51">
        <v>0.28329375000000001</v>
      </c>
      <c r="K5395" s="51">
        <v>0.33618749999999997</v>
      </c>
      <c r="L5395" s="51">
        <v>0.30200000000000005</v>
      </c>
      <c r="M5395" s="51"/>
      <c r="N5395" s="51"/>
      <c r="O5395" s="51"/>
      <c r="P5395" s="51"/>
      <c r="Q5395" s="51"/>
      <c r="R5395" s="51"/>
      <c r="S5395" s="51"/>
      <c r="T5395" s="51"/>
      <c r="U5395" s="51"/>
      <c r="V5395" s="51"/>
      <c r="W5395" s="51"/>
      <c r="X5395" s="51"/>
      <c r="Y5395" s="51"/>
      <c r="Z5395" s="51"/>
      <c r="AA5395" s="51"/>
      <c r="AB5395" s="51"/>
      <c r="AC5395" s="51"/>
      <c r="AD5395" s="51"/>
      <c r="AE5395" s="51"/>
      <c r="AF5395" s="51"/>
      <c r="AG5395" s="51"/>
      <c r="AH5395" s="51"/>
      <c r="AI5395" s="51"/>
      <c r="AJ5395" s="51"/>
      <c r="AK5395" s="51"/>
      <c r="AL5395" s="51"/>
      <c r="AM5395" s="51"/>
      <c r="AN5395" s="51"/>
      <c r="AO5395" s="51"/>
      <c r="AP5395" s="51"/>
      <c r="AQ5395" s="51"/>
      <c r="AR5395" s="51"/>
      <c r="AS5395" s="51"/>
      <c r="AT5395" s="51"/>
      <c r="AU5395" s="51"/>
      <c r="AV5395" s="51"/>
      <c r="AW5395" s="51"/>
      <c r="AX5395" s="51"/>
      <c r="AY5395" s="51"/>
      <c r="AZ5395" s="51"/>
      <c r="BA5395" s="51"/>
      <c r="BB5395" s="51"/>
      <c r="BC5395" s="51"/>
      <c r="BD5395" s="51"/>
      <c r="BE5395" s="51"/>
      <c r="BF5395" s="51"/>
      <c r="BG5395" s="51"/>
      <c r="BH5395" s="51"/>
      <c r="BI5395" s="51"/>
      <c r="BJ5395" s="51"/>
      <c r="BK5395" s="51"/>
      <c r="BL5395" s="51"/>
      <c r="BM5395" s="51"/>
      <c r="BN5395" s="51"/>
      <c r="BO5395" s="51"/>
      <c r="BP5395" s="51"/>
      <c r="BQ5395" s="51"/>
      <c r="BR5395" s="51"/>
      <c r="BS5395" s="51"/>
      <c r="BT5395" s="51"/>
      <c r="BU5395" s="51"/>
      <c r="BV5395" s="51"/>
      <c r="BW5395" s="51"/>
      <c r="BX5395" s="51"/>
      <c r="BY5395" s="51"/>
    </row>
    <row r="5396" spans="1:77" x14ac:dyDescent="0.25">
      <c r="A5396" s="49" t="s">
        <v>961</v>
      </c>
      <c r="B5396" s="50">
        <v>42344</v>
      </c>
      <c r="C5396" s="51" t="s">
        <v>956</v>
      </c>
      <c r="D5396" s="51"/>
      <c r="E5396" s="51">
        <v>437.28234375</v>
      </c>
      <c r="F5396" s="51">
        <v>8.3228125E-2</v>
      </c>
      <c r="G5396" s="51">
        <v>0.145425</v>
      </c>
      <c r="H5396" s="51">
        <v>0.19938750000000002</v>
      </c>
      <c r="I5396" s="51">
        <v>0.22287499999999996</v>
      </c>
      <c r="J5396" s="51">
        <v>0.28298125000000002</v>
      </c>
      <c r="K5396" s="51">
        <v>0.33609375000000002</v>
      </c>
      <c r="L5396" s="51">
        <v>0.30194375000000001</v>
      </c>
      <c r="M5396" s="51"/>
      <c r="N5396" s="51"/>
      <c r="O5396" s="51"/>
      <c r="P5396" s="51"/>
      <c r="Q5396" s="51"/>
      <c r="R5396" s="51"/>
      <c r="S5396" s="51"/>
      <c r="T5396" s="51"/>
      <c r="U5396" s="51"/>
      <c r="V5396" s="51"/>
      <c r="W5396" s="51"/>
      <c r="X5396" s="51"/>
      <c r="Y5396" s="51"/>
      <c r="Z5396" s="51"/>
      <c r="AA5396" s="51"/>
      <c r="AB5396" s="51"/>
      <c r="AC5396" s="51"/>
      <c r="AD5396" s="51"/>
      <c r="AE5396" s="51"/>
      <c r="AF5396" s="51"/>
      <c r="AG5396" s="51"/>
      <c r="AH5396" s="51"/>
      <c r="AI5396" s="51"/>
      <c r="AJ5396" s="51"/>
      <c r="AK5396" s="51"/>
      <c r="AL5396" s="51"/>
      <c r="AM5396" s="51"/>
      <c r="AN5396" s="51"/>
      <c r="AO5396" s="51"/>
      <c r="AP5396" s="51"/>
      <c r="AQ5396" s="51"/>
      <c r="AR5396" s="51"/>
      <c r="AS5396" s="51"/>
      <c r="AT5396" s="51"/>
      <c r="AU5396" s="51"/>
      <c r="AV5396" s="51"/>
      <c r="AW5396" s="51"/>
      <c r="AX5396" s="51"/>
      <c r="AY5396" s="51"/>
      <c r="AZ5396" s="51"/>
      <c r="BA5396" s="51"/>
      <c r="BB5396" s="51"/>
      <c r="BC5396" s="51"/>
      <c r="BD5396" s="51"/>
      <c r="BE5396" s="51"/>
      <c r="BF5396" s="51"/>
      <c r="BG5396" s="51"/>
      <c r="BH5396" s="51"/>
      <c r="BI5396" s="51"/>
      <c r="BJ5396" s="51"/>
      <c r="BK5396" s="51"/>
      <c r="BL5396" s="51"/>
      <c r="BM5396" s="51"/>
      <c r="BN5396" s="51"/>
      <c r="BO5396" s="51"/>
      <c r="BP5396" s="51"/>
      <c r="BQ5396" s="51"/>
      <c r="BR5396" s="51"/>
      <c r="BS5396" s="51"/>
      <c r="BT5396" s="51"/>
      <c r="BU5396" s="51"/>
      <c r="BV5396" s="51"/>
      <c r="BW5396" s="51"/>
      <c r="BX5396" s="51"/>
      <c r="BY5396" s="51"/>
    </row>
    <row r="5397" spans="1:77" x14ac:dyDescent="0.25">
      <c r="A5397" s="49" t="s">
        <v>961</v>
      </c>
      <c r="B5397" s="50">
        <v>42345</v>
      </c>
      <c r="C5397" s="51" t="s">
        <v>956</v>
      </c>
      <c r="D5397" s="51"/>
      <c r="E5397" s="51">
        <v>435.35109374999996</v>
      </c>
      <c r="F5397" s="51">
        <v>8.2015625000000009E-2</v>
      </c>
      <c r="G5397" s="51">
        <v>0.1436125</v>
      </c>
      <c r="H5397" s="51">
        <v>0.19668749999999999</v>
      </c>
      <c r="I5397" s="51">
        <v>0.22133750000000002</v>
      </c>
      <c r="J5397" s="51">
        <v>0.28238750000000001</v>
      </c>
      <c r="K5397" s="51">
        <v>0.33606875000000003</v>
      </c>
      <c r="L5397" s="51">
        <v>0.301875</v>
      </c>
      <c r="M5397" s="51"/>
      <c r="N5397" s="51"/>
      <c r="O5397" s="51"/>
      <c r="P5397" s="51"/>
      <c r="Q5397" s="51"/>
      <c r="R5397" s="51"/>
      <c r="S5397" s="51"/>
      <c r="T5397" s="51"/>
      <c r="U5397" s="51"/>
      <c r="V5397" s="51"/>
      <c r="W5397" s="51"/>
      <c r="X5397" s="51"/>
      <c r="Y5397" s="51"/>
      <c r="Z5397" s="51"/>
      <c r="AA5397" s="51"/>
      <c r="AB5397" s="51"/>
      <c r="AC5397" s="51">
        <v>0.37218996858855713</v>
      </c>
      <c r="AD5397" s="51">
        <v>0.22718414200767204</v>
      </c>
      <c r="AE5397" s="51"/>
      <c r="AF5397" s="51"/>
      <c r="AG5397" s="51"/>
      <c r="AH5397" s="51"/>
      <c r="AI5397" s="51"/>
      <c r="AJ5397" s="51"/>
      <c r="AK5397" s="51"/>
      <c r="AL5397" s="51"/>
      <c r="AM5397" s="51"/>
      <c r="AN5397" s="51"/>
      <c r="AO5397" s="51"/>
      <c r="AP5397" s="51"/>
      <c r="AQ5397" s="51"/>
      <c r="AR5397" s="51"/>
      <c r="AS5397" s="51"/>
      <c r="AT5397" s="51"/>
      <c r="AU5397" s="51"/>
      <c r="AV5397" s="51"/>
      <c r="AW5397" s="51"/>
      <c r="AX5397" s="51"/>
      <c r="AY5397" s="51"/>
      <c r="AZ5397" s="51"/>
      <c r="BA5397" s="51"/>
      <c r="BB5397" s="51"/>
      <c r="BC5397" s="51"/>
      <c r="BD5397" s="51"/>
      <c r="BE5397" s="51"/>
      <c r="BF5397" s="51"/>
      <c r="BG5397" s="51"/>
      <c r="BH5397" s="51"/>
      <c r="BI5397" s="51"/>
      <c r="BJ5397" s="51"/>
      <c r="BK5397" s="51"/>
      <c r="BL5397" s="51"/>
      <c r="BM5397" s="51"/>
      <c r="BN5397" s="51"/>
      <c r="BO5397" s="51"/>
      <c r="BP5397" s="51"/>
      <c r="BQ5397" s="51"/>
      <c r="BR5397" s="51"/>
      <c r="BS5397" s="51"/>
      <c r="BT5397" s="51"/>
      <c r="BU5397" s="51"/>
      <c r="BV5397" s="51"/>
      <c r="BW5397" s="51"/>
      <c r="BX5397" s="51"/>
      <c r="BY5397" s="51"/>
    </row>
    <row r="5398" spans="1:77" x14ac:dyDescent="0.25">
      <c r="A5398" s="49" t="s">
        <v>961</v>
      </c>
      <c r="B5398" s="50">
        <v>42346</v>
      </c>
      <c r="C5398" s="51" t="s">
        <v>956</v>
      </c>
      <c r="D5398" s="51"/>
      <c r="E5398" s="51">
        <v>433.05703125000002</v>
      </c>
      <c r="F5398" s="51">
        <v>8.0496875000000009E-2</v>
      </c>
      <c r="G5398" s="51">
        <v>0.14178750000000001</v>
      </c>
      <c r="H5398" s="51">
        <v>0.19390625</v>
      </c>
      <c r="I5398" s="51">
        <v>0.21943124999999999</v>
      </c>
      <c r="J5398" s="51">
        <v>0.28143124999999997</v>
      </c>
      <c r="K5398" s="51">
        <v>0.33582499999999998</v>
      </c>
      <c r="L5398" s="51">
        <v>0.30178749999999999</v>
      </c>
      <c r="M5398" s="51"/>
      <c r="N5398" s="51"/>
      <c r="O5398" s="51"/>
      <c r="P5398" s="51"/>
      <c r="Q5398" s="51"/>
      <c r="R5398" s="51"/>
      <c r="S5398" s="51"/>
      <c r="T5398" s="51"/>
      <c r="U5398" s="51"/>
      <c r="V5398" s="51"/>
      <c r="W5398" s="51"/>
      <c r="X5398" s="51"/>
      <c r="Y5398" s="51"/>
      <c r="Z5398" s="51"/>
      <c r="AA5398" s="51"/>
      <c r="AB5398" s="51">
        <v>8.5500000000000007</v>
      </c>
      <c r="AC5398" s="51"/>
      <c r="AD5398" s="51"/>
      <c r="AE5398" s="51"/>
      <c r="AF5398" s="51"/>
      <c r="AG5398" s="51"/>
      <c r="AH5398" s="51">
        <v>3.85</v>
      </c>
      <c r="AI5398" s="51">
        <v>8.5500000000000007</v>
      </c>
      <c r="AJ5398" s="51"/>
      <c r="AK5398" s="51"/>
      <c r="AL5398" s="51"/>
      <c r="AM5398" s="51"/>
      <c r="AN5398" s="51"/>
      <c r="AO5398" s="51"/>
      <c r="AP5398" s="51"/>
      <c r="AQ5398" s="51"/>
      <c r="AR5398" s="51"/>
      <c r="AS5398" s="51"/>
      <c r="AT5398" s="51"/>
      <c r="AU5398" s="51"/>
      <c r="AV5398" s="51"/>
      <c r="AW5398" s="51"/>
      <c r="AX5398" s="51"/>
      <c r="AY5398" s="51"/>
      <c r="AZ5398" s="51"/>
      <c r="BA5398" s="51"/>
      <c r="BB5398" s="51"/>
      <c r="BC5398" s="51"/>
      <c r="BD5398" s="51"/>
      <c r="BE5398" s="51"/>
      <c r="BF5398" s="51"/>
      <c r="BG5398" s="51"/>
      <c r="BH5398" s="51"/>
      <c r="BI5398" s="51"/>
      <c r="BJ5398" s="51"/>
      <c r="BK5398" s="51"/>
      <c r="BL5398" s="51"/>
      <c r="BM5398" s="51"/>
      <c r="BN5398" s="51"/>
      <c r="BO5398" s="51"/>
      <c r="BP5398" s="51"/>
      <c r="BQ5398" s="51"/>
      <c r="BR5398" s="51"/>
      <c r="BS5398" s="51"/>
      <c r="BT5398" s="51"/>
      <c r="BU5398" s="51"/>
      <c r="BV5398" s="51"/>
      <c r="BW5398" s="51"/>
      <c r="BX5398" s="51"/>
      <c r="BY5398" s="51"/>
    </row>
    <row r="5399" spans="1:77" x14ac:dyDescent="0.25">
      <c r="A5399" s="49" t="s">
        <v>961</v>
      </c>
      <c r="B5399" s="50">
        <v>42347</v>
      </c>
      <c r="C5399" s="51" t="s">
        <v>956</v>
      </c>
      <c r="D5399" s="51"/>
      <c r="E5399" s="51">
        <v>431.16046874999995</v>
      </c>
      <c r="F5399" s="51">
        <v>7.8415624999999989E-2</v>
      </c>
      <c r="G5399" s="51">
        <v>0.140125</v>
      </c>
      <c r="H5399" s="51">
        <v>0.19198124999999999</v>
      </c>
      <c r="I5399" s="51">
        <v>0.21783125000000003</v>
      </c>
      <c r="J5399" s="51">
        <v>0.28081875000000001</v>
      </c>
      <c r="K5399" s="51">
        <v>0.33559375000000002</v>
      </c>
      <c r="L5399" s="51">
        <v>0.30170625000000001</v>
      </c>
      <c r="M5399" s="51"/>
      <c r="N5399" s="51"/>
      <c r="O5399" s="51"/>
      <c r="P5399" s="51"/>
      <c r="Q5399" s="51"/>
      <c r="R5399" s="51"/>
      <c r="S5399" s="51"/>
      <c r="T5399" s="51"/>
      <c r="U5399" s="51"/>
      <c r="V5399" s="51"/>
      <c r="W5399" s="51"/>
      <c r="X5399" s="51"/>
      <c r="Y5399" s="51"/>
      <c r="Z5399" s="51"/>
      <c r="AA5399" s="51"/>
      <c r="AB5399" s="51"/>
      <c r="AC5399" s="51"/>
      <c r="AD5399" s="51"/>
      <c r="AE5399" s="51"/>
      <c r="AF5399" s="51"/>
      <c r="AG5399" s="51"/>
      <c r="AH5399" s="51"/>
      <c r="AI5399" s="51"/>
      <c r="AJ5399" s="51"/>
      <c r="AK5399" s="51"/>
      <c r="AL5399" s="51"/>
      <c r="AM5399" s="51"/>
      <c r="AN5399" s="51"/>
      <c r="AO5399" s="51"/>
      <c r="AP5399" s="51"/>
      <c r="AQ5399" s="51"/>
      <c r="AR5399" s="51"/>
      <c r="AS5399" s="51"/>
      <c r="AT5399" s="51"/>
      <c r="AU5399" s="51"/>
      <c r="AV5399" s="51"/>
      <c r="AW5399" s="51"/>
      <c r="AX5399" s="51"/>
      <c r="AY5399" s="51"/>
      <c r="AZ5399" s="51"/>
      <c r="BA5399" s="51"/>
      <c r="BB5399" s="51"/>
      <c r="BC5399" s="51"/>
      <c r="BD5399" s="51"/>
      <c r="BE5399" s="51"/>
      <c r="BF5399" s="51"/>
      <c r="BG5399" s="51"/>
      <c r="BH5399" s="51"/>
      <c r="BI5399" s="51"/>
      <c r="BJ5399" s="51"/>
      <c r="BK5399" s="51"/>
      <c r="BL5399" s="51"/>
      <c r="BM5399" s="51"/>
      <c r="BN5399" s="51"/>
      <c r="BO5399" s="51"/>
      <c r="BP5399" s="51"/>
      <c r="BQ5399" s="51"/>
      <c r="BR5399" s="51"/>
      <c r="BS5399" s="51"/>
      <c r="BT5399" s="51"/>
      <c r="BU5399" s="51"/>
      <c r="BV5399" s="51"/>
      <c r="BW5399" s="51"/>
      <c r="BX5399" s="51"/>
      <c r="BY5399" s="51"/>
    </row>
    <row r="5400" spans="1:77" x14ac:dyDescent="0.25">
      <c r="A5400" s="49" t="s">
        <v>961</v>
      </c>
      <c r="B5400" s="50">
        <v>42348</v>
      </c>
      <c r="C5400" s="51" t="s">
        <v>956</v>
      </c>
      <c r="D5400" s="51"/>
      <c r="E5400" s="51">
        <v>428.60625000000005</v>
      </c>
      <c r="F5400" s="51">
        <v>7.708124999999999E-2</v>
      </c>
      <c r="G5400" s="51">
        <v>0.13785625000000001</v>
      </c>
      <c r="H5400" s="51">
        <v>0.18886875</v>
      </c>
      <c r="I5400" s="51">
        <v>0.21560000000000001</v>
      </c>
      <c r="J5400" s="51">
        <v>0.279725</v>
      </c>
      <c r="K5400" s="51">
        <v>0.33539374999999999</v>
      </c>
      <c r="L5400" s="51">
        <v>0.30163124999999996</v>
      </c>
      <c r="M5400" s="51"/>
      <c r="N5400" s="51"/>
      <c r="O5400" s="51"/>
      <c r="P5400" s="51"/>
      <c r="Q5400" s="51"/>
      <c r="R5400" s="51"/>
      <c r="S5400" s="51"/>
      <c r="T5400" s="51"/>
      <c r="U5400" s="51"/>
      <c r="V5400" s="51"/>
      <c r="W5400" s="51"/>
      <c r="X5400" s="51"/>
      <c r="Y5400" s="51"/>
      <c r="Z5400" s="51"/>
      <c r="AA5400" s="51"/>
      <c r="AB5400" s="51"/>
      <c r="AC5400" s="51"/>
      <c r="AD5400" s="51"/>
      <c r="AE5400" s="51"/>
      <c r="AF5400" s="51"/>
      <c r="AG5400" s="51"/>
      <c r="AH5400" s="51"/>
      <c r="AI5400" s="51"/>
      <c r="AJ5400" s="51"/>
      <c r="AK5400" s="51"/>
      <c r="AL5400" s="51"/>
      <c r="AM5400" s="51"/>
      <c r="AN5400" s="51"/>
      <c r="AO5400" s="51"/>
      <c r="AP5400" s="51"/>
      <c r="AQ5400" s="51"/>
      <c r="AR5400" s="51"/>
      <c r="AS5400" s="51"/>
      <c r="AT5400" s="51"/>
      <c r="AU5400" s="51"/>
      <c r="AV5400" s="51"/>
      <c r="AW5400" s="51"/>
      <c r="AX5400" s="51"/>
      <c r="AY5400" s="51"/>
      <c r="AZ5400" s="51"/>
      <c r="BA5400" s="51"/>
      <c r="BB5400" s="51"/>
      <c r="BC5400" s="51"/>
      <c r="BD5400" s="51"/>
      <c r="BE5400" s="51"/>
      <c r="BF5400" s="51"/>
      <c r="BG5400" s="51"/>
      <c r="BH5400" s="51"/>
      <c r="BI5400" s="51"/>
      <c r="BJ5400" s="51"/>
      <c r="BK5400" s="51"/>
      <c r="BL5400" s="51"/>
      <c r="BM5400" s="51"/>
      <c r="BN5400" s="51"/>
      <c r="BO5400" s="51"/>
      <c r="BP5400" s="51"/>
      <c r="BQ5400" s="51"/>
      <c r="BR5400" s="51"/>
      <c r="BS5400" s="51"/>
      <c r="BT5400" s="51"/>
      <c r="BU5400" s="51"/>
      <c r="BV5400" s="51"/>
      <c r="BW5400" s="51"/>
      <c r="BX5400" s="51"/>
      <c r="BY5400" s="51"/>
    </row>
    <row r="5401" spans="1:77" x14ac:dyDescent="0.25">
      <c r="A5401" s="49" t="s">
        <v>961</v>
      </c>
      <c r="B5401" s="50">
        <v>42349</v>
      </c>
      <c r="C5401" s="51" t="s">
        <v>956</v>
      </c>
      <c r="D5401" s="51"/>
      <c r="E5401" s="51">
        <v>427.15921874999992</v>
      </c>
      <c r="F5401" s="51">
        <v>7.4584375000000008E-2</v>
      </c>
      <c r="G5401" s="51">
        <v>0.13630624999999999</v>
      </c>
      <c r="H5401" s="51">
        <v>0.18737500000000001</v>
      </c>
      <c r="I5401" s="51">
        <v>0.21489374999999999</v>
      </c>
      <c r="J5401" s="51">
        <v>0.27936874999999994</v>
      </c>
      <c r="K5401" s="51">
        <v>0.335175</v>
      </c>
      <c r="L5401" s="51">
        <v>0.30160624999999996</v>
      </c>
      <c r="M5401" s="51"/>
      <c r="N5401" s="51"/>
      <c r="O5401" s="51"/>
      <c r="P5401" s="51"/>
      <c r="Q5401" s="51"/>
      <c r="R5401" s="51"/>
      <c r="S5401" s="51"/>
      <c r="T5401" s="51"/>
      <c r="U5401" s="51"/>
      <c r="V5401" s="51"/>
      <c r="W5401" s="51"/>
      <c r="X5401" s="51"/>
      <c r="Y5401" s="51"/>
      <c r="Z5401" s="51"/>
      <c r="AA5401" s="51"/>
      <c r="AB5401" s="51"/>
      <c r="AC5401" s="51">
        <v>0.53924169928070953</v>
      </c>
      <c r="AD5401" s="51">
        <v>0.22180276874827964</v>
      </c>
      <c r="AE5401" s="51"/>
      <c r="AF5401" s="51"/>
      <c r="AG5401" s="51"/>
      <c r="AH5401" s="51"/>
      <c r="AI5401" s="51"/>
      <c r="AJ5401" s="51"/>
      <c r="AK5401" s="51"/>
      <c r="AL5401" s="51"/>
      <c r="AM5401" s="51"/>
      <c r="AN5401" s="51"/>
      <c r="AO5401" s="51"/>
      <c r="AP5401" s="51"/>
      <c r="AQ5401" s="51"/>
      <c r="AR5401" s="51"/>
      <c r="AS5401" s="51"/>
      <c r="AT5401" s="51"/>
      <c r="AU5401" s="51"/>
      <c r="AV5401" s="51"/>
      <c r="AW5401" s="51"/>
      <c r="AX5401" s="51"/>
      <c r="AY5401" s="51"/>
      <c r="AZ5401" s="51"/>
      <c r="BA5401" s="51"/>
      <c r="BB5401" s="51"/>
      <c r="BC5401" s="51"/>
      <c r="BD5401" s="51"/>
      <c r="BE5401" s="51"/>
      <c r="BF5401" s="51"/>
      <c r="BG5401" s="51"/>
      <c r="BH5401" s="51"/>
      <c r="BI5401" s="51"/>
      <c r="BJ5401" s="51"/>
      <c r="BK5401" s="51"/>
      <c r="BL5401" s="51"/>
      <c r="BM5401" s="51"/>
      <c r="BN5401" s="51"/>
      <c r="BO5401" s="51"/>
      <c r="BP5401" s="51"/>
      <c r="BQ5401" s="51"/>
      <c r="BR5401" s="51"/>
      <c r="BS5401" s="51"/>
      <c r="BT5401" s="51"/>
      <c r="BU5401" s="51"/>
      <c r="BV5401" s="51"/>
      <c r="BW5401" s="51"/>
      <c r="BX5401" s="51"/>
      <c r="BY5401" s="51"/>
    </row>
    <row r="5402" spans="1:77" x14ac:dyDescent="0.25">
      <c r="A5402" s="49" t="s">
        <v>961</v>
      </c>
      <c r="B5402" s="50">
        <v>42350</v>
      </c>
      <c r="C5402" s="51" t="s">
        <v>956</v>
      </c>
      <c r="D5402" s="51"/>
      <c r="E5402" s="51">
        <v>425.44218749999999</v>
      </c>
      <c r="F5402" s="51">
        <v>7.367499999999999E-2</v>
      </c>
      <c r="G5402" s="51">
        <v>0.13473125</v>
      </c>
      <c r="H5402" s="51">
        <v>0.18533125</v>
      </c>
      <c r="I5402" s="51">
        <v>0.213475</v>
      </c>
      <c r="J5402" s="51">
        <v>0.27858749999999999</v>
      </c>
      <c r="K5402" s="51">
        <v>0.33501874999999998</v>
      </c>
      <c r="L5402" s="51">
        <v>0.30152499999999999</v>
      </c>
      <c r="M5402" s="51"/>
      <c r="N5402" s="51"/>
      <c r="O5402" s="51"/>
      <c r="P5402" s="51"/>
      <c r="Q5402" s="51"/>
      <c r="R5402" s="51"/>
      <c r="S5402" s="51"/>
      <c r="T5402" s="51"/>
      <c r="U5402" s="51"/>
      <c r="V5402" s="51"/>
      <c r="W5402" s="51"/>
      <c r="X5402" s="51"/>
      <c r="Y5402" s="51"/>
      <c r="Z5402" s="51"/>
      <c r="AA5402" s="51"/>
      <c r="AB5402" s="51"/>
      <c r="AC5402" s="51"/>
      <c r="AD5402" s="51"/>
      <c r="AE5402" s="51"/>
      <c r="AF5402" s="51"/>
      <c r="AG5402" s="51"/>
      <c r="AH5402" s="51"/>
      <c r="AI5402" s="51"/>
      <c r="AJ5402" s="51"/>
      <c r="AK5402" s="51"/>
      <c r="AL5402" s="51"/>
      <c r="AM5402" s="51"/>
      <c r="AN5402" s="51"/>
      <c r="AO5402" s="51"/>
      <c r="AP5402" s="51"/>
      <c r="AQ5402" s="51"/>
      <c r="AR5402" s="51"/>
      <c r="AS5402" s="51"/>
      <c r="AT5402" s="51"/>
      <c r="AU5402" s="51"/>
      <c r="AV5402" s="51"/>
      <c r="AW5402" s="51"/>
      <c r="AX5402" s="51"/>
      <c r="AY5402" s="51"/>
      <c r="AZ5402" s="51"/>
      <c r="BA5402" s="51"/>
      <c r="BB5402" s="51"/>
      <c r="BC5402" s="51"/>
      <c r="BD5402" s="51"/>
      <c r="BE5402" s="51"/>
      <c r="BF5402" s="51"/>
      <c r="BG5402" s="51"/>
      <c r="BH5402" s="51"/>
      <c r="BI5402" s="51"/>
      <c r="BJ5402" s="51"/>
      <c r="BK5402" s="51"/>
      <c r="BL5402" s="51"/>
      <c r="BM5402" s="51"/>
      <c r="BN5402" s="51"/>
      <c r="BO5402" s="51"/>
      <c r="BP5402" s="51"/>
      <c r="BQ5402" s="51"/>
      <c r="BR5402" s="51"/>
      <c r="BS5402" s="51"/>
      <c r="BT5402" s="51"/>
      <c r="BU5402" s="51"/>
      <c r="BV5402" s="51"/>
      <c r="BW5402" s="51"/>
      <c r="BX5402" s="51"/>
      <c r="BY5402" s="51"/>
    </row>
    <row r="5403" spans="1:77" x14ac:dyDescent="0.25">
      <c r="A5403" s="49" t="s">
        <v>961</v>
      </c>
      <c r="B5403" s="50">
        <v>42351</v>
      </c>
      <c r="C5403" s="51" t="s">
        <v>956</v>
      </c>
      <c r="D5403" s="51"/>
      <c r="E5403" s="51">
        <v>424.12031249999995</v>
      </c>
      <c r="F5403" s="51">
        <v>7.1206249999999999E-2</v>
      </c>
      <c r="G5403" s="51">
        <v>0.13320000000000001</v>
      </c>
      <c r="H5403" s="51">
        <v>0.18403125000000001</v>
      </c>
      <c r="I5403" s="51">
        <v>0.2129125</v>
      </c>
      <c r="J5403" s="51">
        <v>0.27833125000000003</v>
      </c>
      <c r="K5403" s="51">
        <v>0.33486874999999999</v>
      </c>
      <c r="L5403" s="51">
        <v>0.30138750000000003</v>
      </c>
      <c r="M5403" s="51"/>
      <c r="N5403" s="51"/>
      <c r="O5403" s="51"/>
      <c r="P5403" s="51"/>
      <c r="Q5403" s="51"/>
      <c r="R5403" s="51"/>
      <c r="S5403" s="51"/>
      <c r="T5403" s="51"/>
      <c r="U5403" s="51"/>
      <c r="V5403" s="51"/>
      <c r="W5403" s="51"/>
      <c r="X5403" s="51"/>
      <c r="Y5403" s="51"/>
      <c r="Z5403" s="51"/>
      <c r="AA5403" s="51"/>
      <c r="AB5403" s="51"/>
      <c r="AC5403" s="51"/>
      <c r="AD5403" s="51"/>
      <c r="AE5403" s="51"/>
      <c r="AF5403" s="51"/>
      <c r="AG5403" s="51"/>
      <c r="AH5403" s="51"/>
      <c r="AI5403" s="51"/>
      <c r="AJ5403" s="51"/>
      <c r="AK5403" s="51"/>
      <c r="AL5403" s="51"/>
      <c r="AM5403" s="51"/>
      <c r="AN5403" s="51"/>
      <c r="AO5403" s="51"/>
      <c r="AP5403" s="51"/>
      <c r="AQ5403" s="51"/>
      <c r="AR5403" s="51"/>
      <c r="AS5403" s="51"/>
      <c r="AT5403" s="51"/>
      <c r="AU5403" s="51"/>
      <c r="AV5403" s="51"/>
      <c r="AW5403" s="51"/>
      <c r="AX5403" s="51"/>
      <c r="AY5403" s="51"/>
      <c r="AZ5403" s="51"/>
      <c r="BA5403" s="51"/>
      <c r="BB5403" s="51"/>
      <c r="BC5403" s="51"/>
      <c r="BD5403" s="51"/>
      <c r="BE5403" s="51"/>
      <c r="BF5403" s="51"/>
      <c r="BG5403" s="51"/>
      <c r="BH5403" s="51"/>
      <c r="BI5403" s="51"/>
      <c r="BJ5403" s="51"/>
      <c r="BK5403" s="51"/>
      <c r="BL5403" s="51"/>
      <c r="BM5403" s="51"/>
      <c r="BN5403" s="51"/>
      <c r="BO5403" s="51"/>
      <c r="BP5403" s="51"/>
      <c r="BQ5403" s="51"/>
      <c r="BR5403" s="51"/>
      <c r="BS5403" s="51"/>
      <c r="BT5403" s="51"/>
      <c r="BU5403" s="51"/>
      <c r="BV5403" s="51"/>
      <c r="BW5403" s="51"/>
      <c r="BX5403" s="51"/>
      <c r="BY5403" s="51"/>
    </row>
    <row r="5404" spans="1:77" x14ac:dyDescent="0.25">
      <c r="A5404" s="49" t="s">
        <v>961</v>
      </c>
      <c r="B5404" s="50">
        <v>42352</v>
      </c>
      <c r="C5404" s="51" t="s">
        <v>956</v>
      </c>
      <c r="D5404" s="51"/>
      <c r="E5404" s="51">
        <v>421.70765625000001</v>
      </c>
      <c r="F5404" s="51">
        <v>7.1196874999999993E-2</v>
      </c>
      <c r="G5404" s="51">
        <v>0.13166249999999999</v>
      </c>
      <c r="H5404" s="51">
        <v>0.18103125000000003</v>
      </c>
      <c r="I5404" s="51">
        <v>0.21063124999999999</v>
      </c>
      <c r="J5404" s="51">
        <v>0.27676875000000001</v>
      </c>
      <c r="K5404" s="51">
        <v>0.33451874999999998</v>
      </c>
      <c r="L5404" s="51">
        <v>0.30131249999999998</v>
      </c>
      <c r="M5404" s="51"/>
      <c r="N5404" s="51"/>
      <c r="O5404" s="51"/>
      <c r="P5404" s="51"/>
      <c r="Q5404" s="51"/>
      <c r="R5404" s="51"/>
      <c r="S5404" s="51"/>
      <c r="T5404" s="51"/>
      <c r="U5404" s="51"/>
      <c r="V5404" s="51"/>
      <c r="W5404" s="51"/>
      <c r="X5404" s="51"/>
      <c r="Y5404" s="51"/>
      <c r="Z5404" s="51"/>
      <c r="AA5404" s="51"/>
      <c r="AB5404" s="51"/>
      <c r="AC5404" s="51">
        <v>0.39027484197064655</v>
      </c>
      <c r="AD5404" s="51">
        <v>0.18319979347794024</v>
      </c>
      <c r="AE5404" s="51"/>
      <c r="AF5404" s="51"/>
      <c r="AG5404" s="51"/>
      <c r="AH5404" s="51"/>
      <c r="AI5404" s="51"/>
      <c r="AJ5404" s="51"/>
      <c r="AK5404" s="51"/>
      <c r="AL5404" s="51"/>
      <c r="AM5404" s="51"/>
      <c r="AN5404" s="51"/>
      <c r="AO5404" s="51"/>
      <c r="AP5404" s="51"/>
      <c r="AQ5404" s="51"/>
      <c r="AR5404" s="51"/>
      <c r="AS5404" s="51"/>
      <c r="AT5404" s="51"/>
      <c r="AU5404" s="51"/>
      <c r="AV5404" s="51"/>
      <c r="AW5404" s="51"/>
      <c r="AX5404" s="51"/>
      <c r="AY5404" s="51"/>
      <c r="AZ5404" s="51"/>
      <c r="BA5404" s="51"/>
      <c r="BB5404" s="51"/>
      <c r="BC5404" s="51"/>
      <c r="BD5404" s="51"/>
      <c r="BE5404" s="51"/>
      <c r="BF5404" s="51"/>
      <c r="BG5404" s="51"/>
      <c r="BH5404" s="51"/>
      <c r="BI5404" s="51"/>
      <c r="BJ5404" s="51"/>
      <c r="BK5404" s="51"/>
      <c r="BL5404" s="51"/>
      <c r="BM5404" s="51"/>
      <c r="BN5404" s="51"/>
      <c r="BO5404" s="51"/>
      <c r="BP5404" s="51"/>
      <c r="BQ5404" s="51"/>
      <c r="BR5404" s="51"/>
      <c r="BS5404" s="51"/>
      <c r="BT5404" s="51"/>
      <c r="BU5404" s="51"/>
      <c r="BV5404" s="51"/>
      <c r="BW5404" s="51"/>
      <c r="BX5404" s="51"/>
      <c r="BY5404" s="51"/>
    </row>
    <row r="5405" spans="1:77" x14ac:dyDescent="0.25">
      <c r="A5405" s="49" t="s">
        <v>961</v>
      </c>
      <c r="B5405" s="50">
        <v>42353</v>
      </c>
      <c r="C5405" s="51" t="s">
        <v>956</v>
      </c>
      <c r="D5405" s="51"/>
      <c r="E5405" s="51">
        <v>420.11765624999998</v>
      </c>
      <c r="F5405" s="51">
        <v>7.0015624999999998E-2</v>
      </c>
      <c r="G5405" s="51">
        <v>0.13076874999999999</v>
      </c>
      <c r="H5405" s="51">
        <v>0.17977499999999999</v>
      </c>
      <c r="I5405" s="51">
        <v>0.20918750000000003</v>
      </c>
      <c r="J5405" s="51">
        <v>0.27576249999999997</v>
      </c>
      <c r="K5405" s="51">
        <v>0.334175</v>
      </c>
      <c r="L5405" s="51">
        <v>0.30110000000000003</v>
      </c>
      <c r="M5405" s="51"/>
      <c r="N5405" s="51"/>
      <c r="O5405" s="51"/>
      <c r="P5405" s="51"/>
      <c r="Q5405" s="51">
        <v>6.9895788500000009</v>
      </c>
      <c r="R5405" s="51">
        <v>463.69774999999993</v>
      </c>
      <c r="S5405" s="51">
        <v>181.36199999999999</v>
      </c>
      <c r="T5405" s="51"/>
      <c r="U5405" s="51"/>
      <c r="V5405" s="51"/>
      <c r="W5405" s="51"/>
      <c r="X5405" s="51"/>
      <c r="Y5405" s="51"/>
      <c r="Z5405" s="51"/>
      <c r="AA5405" s="51">
        <v>0</v>
      </c>
      <c r="AB5405" s="51"/>
      <c r="AC5405" s="51"/>
      <c r="AD5405" s="51"/>
      <c r="AE5405" s="51"/>
      <c r="AF5405" s="51"/>
      <c r="AG5405" s="51">
        <v>4.4637500000000001</v>
      </c>
      <c r="AH5405" s="51"/>
      <c r="AI5405" s="51"/>
      <c r="AJ5405" s="51">
        <v>0.67249999999999999</v>
      </c>
      <c r="AK5405" s="51">
        <v>3.2161814757344982E-2</v>
      </c>
      <c r="AL5405" s="51">
        <v>1.5752535249999999</v>
      </c>
      <c r="AM5405" s="51">
        <v>48.978999999999999</v>
      </c>
      <c r="AN5405" s="51"/>
      <c r="AO5405" s="51"/>
      <c r="AP5405" s="51"/>
      <c r="AQ5405" s="51"/>
      <c r="AR5405" s="51"/>
      <c r="AS5405" s="51"/>
      <c r="AT5405" s="51"/>
      <c r="AU5405" s="51"/>
      <c r="AV5405" s="51"/>
      <c r="AW5405" s="51">
        <v>3.3905968250000003</v>
      </c>
      <c r="AX5405" s="51"/>
      <c r="AY5405" s="51">
        <v>181.36199999999999</v>
      </c>
      <c r="AZ5405" s="51">
        <v>1.8695188766114184E-2</v>
      </c>
      <c r="BA5405" s="51">
        <v>8.8413734801850649E-3</v>
      </c>
      <c r="BB5405" s="51">
        <v>2.0237284999999998</v>
      </c>
      <c r="BC5405" s="51"/>
      <c r="BD5405" s="51">
        <v>228.89299999999997</v>
      </c>
      <c r="BE5405" s="51"/>
      <c r="BF5405" s="51"/>
      <c r="BG5405" s="51"/>
      <c r="BH5405" s="51"/>
      <c r="BI5405" s="51"/>
      <c r="BJ5405" s="51"/>
      <c r="BK5405" s="51"/>
      <c r="BL5405" s="51"/>
      <c r="BM5405" s="51"/>
      <c r="BN5405" s="51"/>
      <c r="BO5405" s="51"/>
      <c r="BP5405" s="51"/>
      <c r="BQ5405" s="51"/>
      <c r="BR5405" s="51"/>
      <c r="BS5405" s="51"/>
      <c r="BT5405" s="51"/>
      <c r="BU5405" s="51"/>
      <c r="BV5405" s="51"/>
      <c r="BW5405" s="51"/>
      <c r="BX5405" s="51"/>
      <c r="BY5405" s="51"/>
    </row>
    <row r="5406" spans="1:77" x14ac:dyDescent="0.25">
      <c r="A5406" s="49" t="s">
        <v>961</v>
      </c>
      <c r="B5406" s="50">
        <v>42354</v>
      </c>
      <c r="C5406" s="51" t="s">
        <v>956</v>
      </c>
      <c r="D5406" s="51"/>
      <c r="E5406" s="51">
        <v>418.9715625</v>
      </c>
      <c r="F5406" s="51">
        <v>6.841875E-2</v>
      </c>
      <c r="G5406" s="51">
        <v>0.12943749999999998</v>
      </c>
      <c r="H5406" s="51">
        <v>0.17860625000000002</v>
      </c>
      <c r="I5406" s="51">
        <v>0.20873125000000001</v>
      </c>
      <c r="J5406" s="51">
        <v>0.27527500000000005</v>
      </c>
      <c r="K5406" s="51">
        <v>0.33405000000000001</v>
      </c>
      <c r="L5406" s="51">
        <v>0.30098124999999998</v>
      </c>
      <c r="M5406" s="51"/>
      <c r="N5406" s="51"/>
      <c r="O5406" s="51"/>
      <c r="P5406" s="51"/>
      <c r="Q5406" s="51"/>
      <c r="R5406" s="51"/>
      <c r="S5406" s="51"/>
      <c r="T5406" s="51"/>
      <c r="U5406" s="51"/>
      <c r="V5406" s="51"/>
      <c r="W5406" s="51"/>
      <c r="X5406" s="51"/>
      <c r="Y5406" s="51"/>
      <c r="Z5406" s="51"/>
      <c r="AA5406" s="51"/>
      <c r="AB5406" s="51">
        <v>8.5500000000000007</v>
      </c>
      <c r="AC5406" s="51"/>
      <c r="AD5406" s="51"/>
      <c r="AE5406" s="51"/>
      <c r="AF5406" s="51"/>
      <c r="AG5406" s="51"/>
      <c r="AH5406" s="51">
        <v>4.6500000000000004</v>
      </c>
      <c r="AI5406" s="51">
        <v>8.5500000000000007</v>
      </c>
      <c r="AJ5406" s="51"/>
      <c r="AK5406" s="51"/>
      <c r="AL5406" s="51"/>
      <c r="AM5406" s="51"/>
      <c r="AN5406" s="51"/>
      <c r="AO5406" s="51"/>
      <c r="AP5406" s="51"/>
      <c r="AQ5406" s="51"/>
      <c r="AR5406" s="51"/>
      <c r="AS5406" s="51"/>
      <c r="AT5406" s="51"/>
      <c r="AU5406" s="51"/>
      <c r="AV5406" s="51"/>
      <c r="AW5406" s="51"/>
      <c r="AX5406" s="51"/>
      <c r="AY5406" s="51"/>
      <c r="AZ5406" s="51"/>
      <c r="BA5406" s="51"/>
      <c r="BB5406" s="51"/>
      <c r="BC5406" s="51"/>
      <c r="BD5406" s="51"/>
      <c r="BE5406" s="51"/>
      <c r="BF5406" s="51"/>
      <c r="BG5406" s="51"/>
      <c r="BH5406" s="51"/>
      <c r="BI5406" s="51"/>
      <c r="BJ5406" s="51"/>
      <c r="BK5406" s="51"/>
      <c r="BL5406" s="51"/>
      <c r="BM5406" s="51"/>
      <c r="BN5406" s="51"/>
      <c r="BO5406" s="51"/>
      <c r="BP5406" s="51"/>
      <c r="BQ5406" s="51"/>
      <c r="BR5406" s="51"/>
      <c r="BS5406" s="51"/>
      <c r="BT5406" s="51"/>
      <c r="BU5406" s="51"/>
      <c r="BV5406" s="51"/>
      <c r="BW5406" s="51"/>
      <c r="BX5406" s="51"/>
      <c r="BY5406" s="51"/>
    </row>
    <row r="5407" spans="1:77" x14ac:dyDescent="0.25">
      <c r="A5407" s="49" t="s">
        <v>961</v>
      </c>
      <c r="B5407" s="50">
        <v>42355</v>
      </c>
      <c r="C5407" s="51" t="s">
        <v>956</v>
      </c>
      <c r="D5407" s="51"/>
      <c r="E5407" s="51">
        <v>417.84375</v>
      </c>
      <c r="F5407" s="51">
        <v>6.7475000000000007E-2</v>
      </c>
      <c r="G5407" s="51">
        <v>0.12845000000000001</v>
      </c>
      <c r="H5407" s="51">
        <v>0.17727500000000002</v>
      </c>
      <c r="I5407" s="51">
        <v>0.20818749999999997</v>
      </c>
      <c r="J5407" s="51">
        <v>0.27478750000000002</v>
      </c>
      <c r="K5407" s="51">
        <v>0.33377499999999999</v>
      </c>
      <c r="L5407" s="51">
        <v>0.30082500000000001</v>
      </c>
      <c r="M5407" s="51"/>
      <c r="N5407" s="51"/>
      <c r="O5407" s="51"/>
      <c r="P5407" s="51"/>
      <c r="Q5407" s="51"/>
      <c r="R5407" s="51"/>
      <c r="S5407" s="51"/>
      <c r="T5407" s="51"/>
      <c r="U5407" s="51"/>
      <c r="V5407" s="51"/>
      <c r="W5407" s="51"/>
      <c r="X5407" s="51"/>
      <c r="Y5407" s="51"/>
      <c r="Z5407" s="51"/>
      <c r="AA5407" s="51"/>
      <c r="AB5407" s="51"/>
      <c r="AC5407" s="51"/>
      <c r="AD5407" s="51"/>
      <c r="AE5407" s="51"/>
      <c r="AF5407" s="51"/>
      <c r="AG5407" s="51"/>
      <c r="AH5407" s="51"/>
      <c r="AI5407" s="51"/>
      <c r="AJ5407" s="51"/>
      <c r="AK5407" s="51"/>
      <c r="AL5407" s="51"/>
      <c r="AM5407" s="51"/>
      <c r="AN5407" s="51"/>
      <c r="AO5407" s="51"/>
      <c r="AP5407" s="51"/>
      <c r="AQ5407" s="51"/>
      <c r="AR5407" s="51"/>
      <c r="AS5407" s="51"/>
      <c r="AT5407" s="51"/>
      <c r="AU5407" s="51"/>
      <c r="AV5407" s="51"/>
      <c r="AW5407" s="51"/>
      <c r="AX5407" s="51"/>
      <c r="AY5407" s="51"/>
      <c r="AZ5407" s="51"/>
      <c r="BA5407" s="51"/>
      <c r="BB5407" s="51"/>
      <c r="BC5407" s="51"/>
      <c r="BD5407" s="51"/>
      <c r="BE5407" s="51"/>
      <c r="BF5407" s="51"/>
      <c r="BG5407" s="51"/>
      <c r="BH5407" s="51"/>
      <c r="BI5407" s="51"/>
      <c r="BJ5407" s="51"/>
      <c r="BK5407" s="51"/>
      <c r="BL5407" s="51"/>
      <c r="BM5407" s="51"/>
      <c r="BN5407" s="51"/>
      <c r="BO5407" s="51"/>
      <c r="BP5407" s="51"/>
      <c r="BQ5407" s="51"/>
      <c r="BR5407" s="51"/>
      <c r="BS5407" s="51"/>
      <c r="BT5407" s="51"/>
      <c r="BU5407" s="51"/>
      <c r="BV5407" s="51"/>
      <c r="BW5407" s="51"/>
      <c r="BX5407" s="51"/>
      <c r="BY5407" s="51"/>
    </row>
    <row r="5408" spans="1:77" x14ac:dyDescent="0.25">
      <c r="A5408" s="49" t="s">
        <v>961</v>
      </c>
      <c r="B5408" s="50">
        <v>42356</v>
      </c>
      <c r="C5408" s="51" t="s">
        <v>956</v>
      </c>
      <c r="D5408" s="51"/>
      <c r="E5408" s="51">
        <v>416.1121875</v>
      </c>
      <c r="F5408" s="51">
        <v>6.7218749999999994E-2</v>
      </c>
      <c r="G5408" s="51">
        <v>0.1275375</v>
      </c>
      <c r="H5408" s="51">
        <v>0.17558125000000002</v>
      </c>
      <c r="I5408" s="51">
        <v>0.20644999999999999</v>
      </c>
      <c r="J5408" s="51">
        <v>0.27353125</v>
      </c>
      <c r="K5408" s="51">
        <v>0.33340000000000003</v>
      </c>
      <c r="L5408" s="51">
        <v>0.30069999999999997</v>
      </c>
      <c r="M5408" s="51"/>
      <c r="N5408" s="51"/>
      <c r="O5408" s="51"/>
      <c r="P5408" s="51"/>
      <c r="Q5408" s="51"/>
      <c r="R5408" s="51"/>
      <c r="S5408" s="51"/>
      <c r="T5408" s="51"/>
      <c r="U5408" s="51"/>
      <c r="V5408" s="51"/>
      <c r="W5408" s="51"/>
      <c r="X5408" s="51"/>
      <c r="Y5408" s="51"/>
      <c r="Z5408" s="51"/>
      <c r="AA5408" s="51"/>
      <c r="AB5408" s="51"/>
      <c r="AC5408" s="51"/>
      <c r="AD5408" s="51"/>
      <c r="AE5408" s="51"/>
      <c r="AF5408" s="51"/>
      <c r="AG5408" s="51"/>
      <c r="AH5408" s="51"/>
      <c r="AI5408" s="51"/>
      <c r="AJ5408" s="51"/>
      <c r="AK5408" s="51"/>
      <c r="AL5408" s="51"/>
      <c r="AM5408" s="51"/>
      <c r="AN5408" s="51"/>
      <c r="AO5408" s="51"/>
      <c r="AP5408" s="51"/>
      <c r="AQ5408" s="51"/>
      <c r="AR5408" s="51"/>
      <c r="AS5408" s="51"/>
      <c r="AT5408" s="51"/>
      <c r="AU5408" s="51"/>
      <c r="AV5408" s="51"/>
      <c r="AW5408" s="51"/>
      <c r="AX5408" s="51"/>
      <c r="AY5408" s="51"/>
      <c r="AZ5408" s="51"/>
      <c r="BA5408" s="51"/>
      <c r="BB5408" s="51"/>
      <c r="BC5408" s="51"/>
      <c r="BD5408" s="51"/>
      <c r="BE5408" s="51"/>
      <c r="BF5408" s="51"/>
      <c r="BG5408" s="51"/>
      <c r="BH5408" s="51"/>
      <c r="BI5408" s="51"/>
      <c r="BJ5408" s="51"/>
      <c r="BK5408" s="51"/>
      <c r="BL5408" s="51"/>
      <c r="BM5408" s="51"/>
      <c r="BN5408" s="51"/>
      <c r="BO5408" s="51"/>
      <c r="BP5408" s="51"/>
      <c r="BQ5408" s="51"/>
      <c r="BR5408" s="51"/>
      <c r="BS5408" s="51"/>
      <c r="BT5408" s="51"/>
      <c r="BU5408" s="51"/>
      <c r="BV5408" s="51"/>
      <c r="BW5408" s="51"/>
      <c r="BX5408" s="51"/>
      <c r="BY5408" s="51"/>
    </row>
    <row r="5409" spans="1:77" x14ac:dyDescent="0.25">
      <c r="A5409" s="49" t="s">
        <v>961</v>
      </c>
      <c r="B5409" s="50">
        <v>42357</v>
      </c>
      <c r="C5409" s="51" t="s">
        <v>956</v>
      </c>
      <c r="D5409" s="51"/>
      <c r="E5409" s="51">
        <v>415.15593749999994</v>
      </c>
      <c r="F5409" s="51">
        <v>6.5762500000000002E-2</v>
      </c>
      <c r="G5409" s="51">
        <v>0.12661875</v>
      </c>
      <c r="H5409" s="51">
        <v>0.17490624999999999</v>
      </c>
      <c r="I5409" s="51">
        <v>0.20603125</v>
      </c>
      <c r="J5409" s="51">
        <v>0.27298749999999999</v>
      </c>
      <c r="K5409" s="51">
        <v>0.333175</v>
      </c>
      <c r="L5409" s="51">
        <v>0.30056249999999995</v>
      </c>
      <c r="M5409" s="51"/>
      <c r="N5409" s="51"/>
      <c r="O5409" s="51"/>
      <c r="P5409" s="51"/>
      <c r="Q5409" s="51"/>
      <c r="R5409" s="51"/>
      <c r="S5409" s="51"/>
      <c r="T5409" s="51"/>
      <c r="U5409" s="51"/>
      <c r="V5409" s="51"/>
      <c r="W5409" s="51"/>
      <c r="X5409" s="51"/>
      <c r="Y5409" s="51"/>
      <c r="Z5409" s="51"/>
      <c r="AA5409" s="51"/>
      <c r="AB5409" s="51"/>
      <c r="AC5409" s="51"/>
      <c r="AD5409" s="51"/>
      <c r="AE5409" s="51"/>
      <c r="AF5409" s="51"/>
      <c r="AG5409" s="51"/>
      <c r="AH5409" s="51"/>
      <c r="AI5409" s="51"/>
      <c r="AJ5409" s="51"/>
      <c r="AK5409" s="51"/>
      <c r="AL5409" s="51"/>
      <c r="AM5409" s="51"/>
      <c r="AN5409" s="51"/>
      <c r="AO5409" s="51"/>
      <c r="AP5409" s="51"/>
      <c r="AQ5409" s="51"/>
      <c r="AR5409" s="51"/>
      <c r="AS5409" s="51"/>
      <c r="AT5409" s="51"/>
      <c r="AU5409" s="51"/>
      <c r="AV5409" s="51"/>
      <c r="AW5409" s="51"/>
      <c r="AX5409" s="51"/>
      <c r="AY5409" s="51"/>
      <c r="AZ5409" s="51"/>
      <c r="BA5409" s="51"/>
      <c r="BB5409" s="51"/>
      <c r="BC5409" s="51"/>
      <c r="BD5409" s="51"/>
      <c r="BE5409" s="51"/>
      <c r="BF5409" s="51"/>
      <c r="BG5409" s="51"/>
      <c r="BH5409" s="51"/>
      <c r="BI5409" s="51"/>
      <c r="BJ5409" s="51"/>
      <c r="BK5409" s="51"/>
      <c r="BL5409" s="51"/>
      <c r="BM5409" s="51"/>
      <c r="BN5409" s="51"/>
      <c r="BO5409" s="51"/>
      <c r="BP5409" s="51"/>
      <c r="BQ5409" s="51"/>
      <c r="BR5409" s="51"/>
      <c r="BS5409" s="51"/>
      <c r="BT5409" s="51"/>
      <c r="BU5409" s="51"/>
      <c r="BV5409" s="51"/>
      <c r="BW5409" s="51"/>
      <c r="BX5409" s="51"/>
      <c r="BY5409" s="51"/>
    </row>
    <row r="5410" spans="1:77" x14ac:dyDescent="0.25">
      <c r="A5410" s="49" t="s">
        <v>961</v>
      </c>
      <c r="B5410" s="50">
        <v>42358</v>
      </c>
      <c r="C5410" s="51" t="s">
        <v>956</v>
      </c>
      <c r="D5410" s="51"/>
      <c r="E5410" s="51">
        <v>414.11765625000004</v>
      </c>
      <c r="F5410" s="51">
        <v>6.5284375000000006E-2</v>
      </c>
      <c r="G5410" s="51">
        <v>0.1258</v>
      </c>
      <c r="H5410" s="51">
        <v>0.17377500000000001</v>
      </c>
      <c r="I5410" s="51">
        <v>0.20543125000000001</v>
      </c>
      <c r="J5410" s="51">
        <v>0.27243125000000001</v>
      </c>
      <c r="K5410" s="51">
        <v>0.33279999999999998</v>
      </c>
      <c r="L5410" s="51">
        <v>0.30041249999999997</v>
      </c>
      <c r="M5410" s="51"/>
      <c r="N5410" s="51"/>
      <c r="O5410" s="51"/>
      <c r="P5410" s="51"/>
      <c r="Q5410" s="51"/>
      <c r="R5410" s="51"/>
      <c r="S5410" s="51"/>
      <c r="T5410" s="51"/>
      <c r="U5410" s="51"/>
      <c r="V5410" s="51"/>
      <c r="W5410" s="51"/>
      <c r="X5410" s="51"/>
      <c r="Y5410" s="51"/>
      <c r="Z5410" s="51"/>
      <c r="AA5410" s="51"/>
      <c r="AB5410" s="51"/>
      <c r="AC5410" s="51"/>
      <c r="AD5410" s="51"/>
      <c r="AE5410" s="51"/>
      <c r="AF5410" s="51"/>
      <c r="AG5410" s="51"/>
      <c r="AH5410" s="51"/>
      <c r="AI5410" s="51"/>
      <c r="AJ5410" s="51"/>
      <c r="AK5410" s="51"/>
      <c r="AL5410" s="51"/>
      <c r="AM5410" s="51"/>
      <c r="AN5410" s="51"/>
      <c r="AO5410" s="51"/>
      <c r="AP5410" s="51"/>
      <c r="AQ5410" s="51"/>
      <c r="AR5410" s="51"/>
      <c r="AS5410" s="51"/>
      <c r="AT5410" s="51"/>
      <c r="AU5410" s="51"/>
      <c r="AV5410" s="51"/>
      <c r="AW5410" s="51"/>
      <c r="AX5410" s="51"/>
      <c r="AY5410" s="51"/>
      <c r="AZ5410" s="51"/>
      <c r="BA5410" s="51"/>
      <c r="BB5410" s="51"/>
      <c r="BC5410" s="51"/>
      <c r="BD5410" s="51"/>
      <c r="BE5410" s="51"/>
      <c r="BF5410" s="51"/>
      <c r="BG5410" s="51"/>
      <c r="BH5410" s="51"/>
      <c r="BI5410" s="51"/>
      <c r="BJ5410" s="51"/>
      <c r="BK5410" s="51"/>
      <c r="BL5410" s="51"/>
      <c r="BM5410" s="51"/>
      <c r="BN5410" s="51"/>
      <c r="BO5410" s="51"/>
      <c r="BP5410" s="51"/>
      <c r="BQ5410" s="51"/>
      <c r="BR5410" s="51"/>
      <c r="BS5410" s="51"/>
      <c r="BT5410" s="51"/>
      <c r="BU5410" s="51"/>
      <c r="BV5410" s="51"/>
      <c r="BW5410" s="51"/>
      <c r="BX5410" s="51"/>
      <c r="BY5410" s="51"/>
    </row>
    <row r="5411" spans="1:77" x14ac:dyDescent="0.25">
      <c r="A5411" s="49" t="s">
        <v>961</v>
      </c>
      <c r="B5411" s="50">
        <v>42359</v>
      </c>
      <c r="C5411" s="51" t="s">
        <v>956</v>
      </c>
      <c r="D5411" s="51"/>
      <c r="E5411" s="51">
        <v>411.85125000000005</v>
      </c>
      <c r="F5411" s="51">
        <v>6.6018750000000001E-2</v>
      </c>
      <c r="G5411" s="51">
        <v>0.12555624999999998</v>
      </c>
      <c r="H5411" s="51">
        <v>0.17219375000000001</v>
      </c>
      <c r="I5411" s="51">
        <v>0.20238124999999998</v>
      </c>
      <c r="J5411" s="51">
        <v>0.27001249999999999</v>
      </c>
      <c r="K5411" s="51">
        <v>0.33231250000000001</v>
      </c>
      <c r="L5411" s="51">
        <v>0.30014999999999997</v>
      </c>
      <c r="M5411" s="51"/>
      <c r="N5411" s="51"/>
      <c r="O5411" s="51"/>
      <c r="P5411" s="51"/>
      <c r="Q5411" s="51"/>
      <c r="R5411" s="51"/>
      <c r="S5411" s="51"/>
      <c r="T5411" s="51"/>
      <c r="U5411" s="51"/>
      <c r="V5411" s="51"/>
      <c r="W5411" s="51"/>
      <c r="X5411" s="51"/>
      <c r="Y5411" s="51"/>
      <c r="Z5411" s="51"/>
      <c r="AA5411" s="51"/>
      <c r="AB5411" s="51"/>
      <c r="AC5411" s="51">
        <v>0.34352806807012859</v>
      </c>
      <c r="AD5411" s="51">
        <v>0.20092474560576995</v>
      </c>
      <c r="AE5411" s="51"/>
      <c r="AF5411" s="51"/>
      <c r="AG5411" s="51"/>
      <c r="AH5411" s="51"/>
      <c r="AI5411" s="51"/>
      <c r="AJ5411" s="51"/>
      <c r="AK5411" s="51"/>
      <c r="AL5411" s="51"/>
      <c r="AM5411" s="51"/>
      <c r="AN5411" s="51"/>
      <c r="AO5411" s="51"/>
      <c r="AP5411" s="51"/>
      <c r="AQ5411" s="51"/>
      <c r="AR5411" s="51"/>
      <c r="AS5411" s="51"/>
      <c r="AT5411" s="51"/>
      <c r="AU5411" s="51"/>
      <c r="AV5411" s="51"/>
      <c r="AW5411" s="51"/>
      <c r="AX5411" s="51"/>
      <c r="AY5411" s="51"/>
      <c r="AZ5411" s="51"/>
      <c r="BA5411" s="51"/>
      <c r="BB5411" s="51"/>
      <c r="BC5411" s="51"/>
      <c r="BD5411" s="51"/>
      <c r="BE5411" s="51"/>
      <c r="BF5411" s="51"/>
      <c r="BG5411" s="51"/>
      <c r="BH5411" s="51"/>
      <c r="BI5411" s="51"/>
      <c r="BJ5411" s="51"/>
      <c r="BK5411" s="51"/>
      <c r="BL5411" s="51"/>
      <c r="BM5411" s="51"/>
      <c r="BN5411" s="51"/>
      <c r="BO5411" s="51"/>
      <c r="BP5411" s="51"/>
      <c r="BQ5411" s="51"/>
      <c r="BR5411" s="51"/>
      <c r="BS5411" s="51"/>
      <c r="BT5411" s="51"/>
      <c r="BU5411" s="51"/>
      <c r="BV5411" s="51"/>
      <c r="BW5411" s="51"/>
      <c r="BX5411" s="51"/>
      <c r="BY5411" s="51"/>
    </row>
    <row r="5412" spans="1:77" x14ac:dyDescent="0.25">
      <c r="A5412" s="49" t="s">
        <v>961</v>
      </c>
      <c r="B5412" s="50">
        <v>42360</v>
      </c>
      <c r="C5412" s="51" t="s">
        <v>956</v>
      </c>
      <c r="D5412" s="51"/>
      <c r="E5412" s="51">
        <v>411.62109375</v>
      </c>
      <c r="F5412" s="51">
        <v>6.2640625000000005E-2</v>
      </c>
      <c r="G5412" s="51">
        <v>0.1245</v>
      </c>
      <c r="H5412" s="51">
        <v>0.17255624999999999</v>
      </c>
      <c r="I5412" s="51">
        <v>0.20353749999999998</v>
      </c>
      <c r="J5412" s="51">
        <v>0.27026249999999996</v>
      </c>
      <c r="K5412" s="51">
        <v>0.33210000000000001</v>
      </c>
      <c r="L5412" s="51">
        <v>0.30004374999999994</v>
      </c>
      <c r="M5412" s="51"/>
      <c r="N5412" s="51"/>
      <c r="O5412" s="51"/>
      <c r="P5412" s="51"/>
      <c r="Q5412" s="51"/>
      <c r="R5412" s="51"/>
      <c r="S5412" s="51"/>
      <c r="T5412" s="51"/>
      <c r="U5412" s="51"/>
      <c r="V5412" s="51"/>
      <c r="W5412" s="51"/>
      <c r="X5412" s="51"/>
      <c r="Y5412" s="51"/>
      <c r="Z5412" s="51"/>
      <c r="AA5412" s="51"/>
      <c r="AB5412" s="51">
        <v>8.5500000000000007</v>
      </c>
      <c r="AC5412" s="51"/>
      <c r="AD5412" s="51"/>
      <c r="AE5412" s="51"/>
      <c r="AF5412" s="51"/>
      <c r="AG5412" s="51"/>
      <c r="AH5412" s="51">
        <v>5.0999999999999996</v>
      </c>
      <c r="AI5412" s="51">
        <v>8.5500000000000007</v>
      </c>
      <c r="AJ5412" s="51"/>
      <c r="AK5412" s="51"/>
      <c r="AL5412" s="51"/>
      <c r="AM5412" s="51"/>
      <c r="AN5412" s="51"/>
      <c r="AO5412" s="51"/>
      <c r="AP5412" s="51"/>
      <c r="AQ5412" s="51"/>
      <c r="AR5412" s="51"/>
      <c r="AS5412" s="51"/>
      <c r="AT5412" s="51"/>
      <c r="AU5412" s="51"/>
      <c r="AV5412" s="51"/>
      <c r="AW5412" s="51"/>
      <c r="AX5412" s="51"/>
      <c r="AY5412" s="51"/>
      <c r="AZ5412" s="51"/>
      <c r="BA5412" s="51"/>
      <c r="BB5412" s="51"/>
      <c r="BC5412" s="51"/>
      <c r="BD5412" s="51"/>
      <c r="BE5412" s="51"/>
      <c r="BF5412" s="51"/>
      <c r="BG5412" s="51"/>
      <c r="BH5412" s="51"/>
      <c r="BI5412" s="51"/>
      <c r="BJ5412" s="51"/>
      <c r="BK5412" s="51"/>
      <c r="BL5412" s="51"/>
      <c r="BM5412" s="51"/>
      <c r="BN5412" s="51"/>
      <c r="BO5412" s="51"/>
      <c r="BP5412" s="51"/>
      <c r="BQ5412" s="51"/>
      <c r="BR5412" s="51"/>
      <c r="BS5412" s="51"/>
      <c r="BT5412" s="51"/>
      <c r="BU5412" s="51"/>
      <c r="BV5412" s="51"/>
      <c r="BW5412" s="51"/>
      <c r="BX5412" s="51"/>
      <c r="BY5412" s="51"/>
    </row>
    <row r="5413" spans="1:77" x14ac:dyDescent="0.25">
      <c r="A5413" s="49" t="s">
        <v>961</v>
      </c>
      <c r="B5413" s="50">
        <v>42361</v>
      </c>
      <c r="C5413" s="51" t="s">
        <v>956</v>
      </c>
      <c r="D5413" s="51"/>
      <c r="E5413" s="51">
        <v>410.2996875</v>
      </c>
      <c r="F5413" s="51">
        <v>6.2643749999999998E-2</v>
      </c>
      <c r="G5413" s="51">
        <v>0.1236375</v>
      </c>
      <c r="H5413" s="51">
        <v>0.17081875000000002</v>
      </c>
      <c r="I5413" s="51">
        <v>0.20256875000000002</v>
      </c>
      <c r="J5413" s="51">
        <v>0.26948749999999999</v>
      </c>
      <c r="K5413" s="51">
        <v>0.33174375</v>
      </c>
      <c r="L5413" s="51">
        <v>0.29990624999999999</v>
      </c>
      <c r="M5413" s="51"/>
      <c r="N5413" s="51"/>
      <c r="O5413" s="51"/>
      <c r="P5413" s="51"/>
      <c r="Q5413" s="51"/>
      <c r="R5413" s="51"/>
      <c r="S5413" s="51"/>
      <c r="T5413" s="51"/>
      <c r="U5413" s="51"/>
      <c r="V5413" s="51"/>
      <c r="W5413" s="51"/>
      <c r="X5413" s="51"/>
      <c r="Y5413" s="51"/>
      <c r="Z5413" s="51"/>
      <c r="AA5413" s="51"/>
      <c r="AB5413" s="51"/>
      <c r="AC5413" s="51"/>
      <c r="AD5413" s="51"/>
      <c r="AE5413" s="51"/>
      <c r="AF5413" s="51"/>
      <c r="AG5413" s="51"/>
      <c r="AH5413" s="51"/>
      <c r="AI5413" s="51"/>
      <c r="AJ5413" s="51"/>
      <c r="AK5413" s="51"/>
      <c r="AL5413" s="51"/>
      <c r="AM5413" s="51"/>
      <c r="AN5413" s="51"/>
      <c r="AO5413" s="51"/>
      <c r="AP5413" s="51"/>
      <c r="AQ5413" s="51"/>
      <c r="AR5413" s="51"/>
      <c r="AS5413" s="51"/>
      <c r="AT5413" s="51"/>
      <c r="AU5413" s="51"/>
      <c r="AV5413" s="51"/>
      <c r="AW5413" s="51"/>
      <c r="AX5413" s="51"/>
      <c r="AY5413" s="51"/>
      <c r="AZ5413" s="51"/>
      <c r="BA5413" s="51"/>
      <c r="BB5413" s="51"/>
      <c r="BC5413" s="51"/>
      <c r="BD5413" s="51"/>
      <c r="BE5413" s="51"/>
      <c r="BF5413" s="51"/>
      <c r="BG5413" s="51"/>
      <c r="BH5413" s="51"/>
      <c r="BI5413" s="51"/>
      <c r="BJ5413" s="51"/>
      <c r="BK5413" s="51"/>
      <c r="BL5413" s="51"/>
      <c r="BM5413" s="51"/>
      <c r="BN5413" s="51"/>
      <c r="BO5413" s="51"/>
      <c r="BP5413" s="51"/>
      <c r="BQ5413" s="51"/>
      <c r="BR5413" s="51"/>
      <c r="BS5413" s="51"/>
      <c r="BT5413" s="51"/>
      <c r="BU5413" s="51"/>
      <c r="BV5413" s="51"/>
      <c r="BW5413" s="51"/>
      <c r="BX5413" s="51"/>
      <c r="BY5413" s="51"/>
    </row>
    <row r="5414" spans="1:77" x14ac:dyDescent="0.25">
      <c r="A5414" s="49" t="s">
        <v>961</v>
      </c>
      <c r="B5414" s="50">
        <v>42362</v>
      </c>
      <c r="C5414" s="51" t="s">
        <v>956</v>
      </c>
      <c r="D5414" s="51"/>
      <c r="E5414" s="51">
        <v>423.50812500000001</v>
      </c>
      <c r="F5414" s="51">
        <v>0.15153125000000001</v>
      </c>
      <c r="G5414" s="51">
        <v>0.12539375</v>
      </c>
      <c r="H5414" s="51">
        <v>0.17094999999999999</v>
      </c>
      <c r="I5414" s="51">
        <v>0.20223750000000001</v>
      </c>
      <c r="J5414" s="51">
        <v>0.26889374999999999</v>
      </c>
      <c r="K5414" s="51">
        <v>0.33140000000000003</v>
      </c>
      <c r="L5414" s="51">
        <v>0.29974999999999996</v>
      </c>
      <c r="M5414" s="51"/>
      <c r="N5414" s="51"/>
      <c r="O5414" s="51"/>
      <c r="P5414" s="51"/>
      <c r="Q5414" s="51"/>
      <c r="R5414" s="51"/>
      <c r="S5414" s="51"/>
      <c r="T5414" s="51"/>
      <c r="U5414" s="51"/>
      <c r="V5414" s="51"/>
      <c r="W5414" s="51"/>
      <c r="X5414" s="51"/>
      <c r="Y5414" s="51"/>
      <c r="Z5414" s="51"/>
      <c r="AA5414" s="51"/>
      <c r="AB5414" s="51"/>
      <c r="AC5414" s="51"/>
      <c r="AD5414" s="51"/>
      <c r="AE5414" s="51"/>
      <c r="AF5414" s="51"/>
      <c r="AG5414" s="51"/>
      <c r="AH5414" s="51"/>
      <c r="AI5414" s="51"/>
      <c r="AJ5414" s="51"/>
      <c r="AK5414" s="51"/>
      <c r="AL5414" s="51"/>
      <c r="AM5414" s="51"/>
      <c r="AN5414" s="51"/>
      <c r="AO5414" s="51"/>
      <c r="AP5414" s="51"/>
      <c r="AQ5414" s="51"/>
      <c r="AR5414" s="51"/>
      <c r="AS5414" s="51"/>
      <c r="AT5414" s="51"/>
      <c r="AU5414" s="51"/>
      <c r="AV5414" s="51"/>
      <c r="AW5414" s="51"/>
      <c r="AX5414" s="51"/>
      <c r="AY5414" s="51"/>
      <c r="AZ5414" s="51"/>
      <c r="BA5414" s="51"/>
      <c r="BB5414" s="51"/>
      <c r="BC5414" s="51"/>
      <c r="BD5414" s="51"/>
      <c r="BE5414" s="51"/>
      <c r="BF5414" s="51"/>
      <c r="BG5414" s="51"/>
      <c r="BH5414" s="51"/>
      <c r="BI5414" s="51"/>
      <c r="BJ5414" s="51"/>
      <c r="BK5414" s="51"/>
      <c r="BL5414" s="51"/>
      <c r="BM5414" s="51"/>
      <c r="BN5414" s="51"/>
      <c r="BO5414" s="51"/>
      <c r="BP5414" s="51"/>
      <c r="BQ5414" s="51"/>
      <c r="BR5414" s="51"/>
      <c r="BS5414" s="51"/>
      <c r="BT5414" s="51"/>
      <c r="BU5414" s="51"/>
      <c r="BV5414" s="51"/>
      <c r="BW5414" s="51"/>
      <c r="BX5414" s="51"/>
      <c r="BY5414" s="51"/>
    </row>
    <row r="5415" spans="1:77" x14ac:dyDescent="0.25">
      <c r="A5415" s="49" t="s">
        <v>961</v>
      </c>
      <c r="B5415" s="50">
        <v>42363</v>
      </c>
      <c r="C5415" s="51" t="s">
        <v>956</v>
      </c>
      <c r="D5415" s="51"/>
      <c r="E5415" s="51">
        <v>420.82124999999996</v>
      </c>
      <c r="F5415" s="51">
        <v>0.132025</v>
      </c>
      <c r="G5415" s="51">
        <v>0.126725</v>
      </c>
      <c r="H5415" s="51">
        <v>0.17180000000000001</v>
      </c>
      <c r="I5415" s="51">
        <v>0.2024125</v>
      </c>
      <c r="J5415" s="51">
        <v>0.26851875000000003</v>
      </c>
      <c r="K5415" s="51">
        <v>0.33119375000000001</v>
      </c>
      <c r="L5415" s="51">
        <v>0.29943749999999997</v>
      </c>
      <c r="M5415" s="51"/>
      <c r="N5415" s="51"/>
      <c r="O5415" s="51"/>
      <c r="P5415" s="51"/>
      <c r="Q5415" s="51"/>
      <c r="R5415" s="51"/>
      <c r="S5415" s="51"/>
      <c r="T5415" s="51"/>
      <c r="U5415" s="51"/>
      <c r="V5415" s="51"/>
      <c r="W5415" s="51"/>
      <c r="X5415" s="51"/>
      <c r="Y5415" s="51"/>
      <c r="Z5415" s="51"/>
      <c r="AA5415" s="51"/>
      <c r="AB5415" s="51"/>
      <c r="AC5415" s="51"/>
      <c r="AD5415" s="51"/>
      <c r="AE5415" s="51"/>
      <c r="AF5415" s="51"/>
      <c r="AG5415" s="51"/>
      <c r="AH5415" s="51"/>
      <c r="AI5415" s="51"/>
      <c r="AJ5415" s="51"/>
      <c r="AK5415" s="51"/>
      <c r="AL5415" s="51"/>
      <c r="AM5415" s="51"/>
      <c r="AN5415" s="51"/>
      <c r="AO5415" s="51"/>
      <c r="AP5415" s="51"/>
      <c r="AQ5415" s="51"/>
      <c r="AR5415" s="51"/>
      <c r="AS5415" s="51"/>
      <c r="AT5415" s="51"/>
      <c r="AU5415" s="51"/>
      <c r="AV5415" s="51"/>
      <c r="AW5415" s="51"/>
      <c r="AX5415" s="51"/>
      <c r="AY5415" s="51"/>
      <c r="AZ5415" s="51"/>
      <c r="BA5415" s="51"/>
      <c r="BB5415" s="51"/>
      <c r="BC5415" s="51"/>
      <c r="BD5415" s="51"/>
      <c r="BE5415" s="51"/>
      <c r="BF5415" s="51"/>
      <c r="BG5415" s="51"/>
      <c r="BH5415" s="51"/>
      <c r="BI5415" s="51"/>
      <c r="BJ5415" s="51"/>
      <c r="BK5415" s="51"/>
      <c r="BL5415" s="51"/>
      <c r="BM5415" s="51"/>
      <c r="BN5415" s="51"/>
      <c r="BO5415" s="51"/>
      <c r="BP5415" s="51"/>
      <c r="BQ5415" s="51"/>
      <c r="BR5415" s="51"/>
      <c r="BS5415" s="51"/>
      <c r="BT5415" s="51"/>
      <c r="BU5415" s="51"/>
      <c r="BV5415" s="51"/>
      <c r="BW5415" s="51"/>
      <c r="BX5415" s="51"/>
      <c r="BY5415" s="51"/>
    </row>
    <row r="5416" spans="1:77" x14ac:dyDescent="0.25">
      <c r="A5416" s="49" t="s">
        <v>961</v>
      </c>
      <c r="B5416" s="50">
        <v>42364</v>
      </c>
      <c r="C5416" s="51" t="s">
        <v>956</v>
      </c>
      <c r="D5416" s="51"/>
      <c r="E5416" s="51">
        <v>419.36812500000002</v>
      </c>
      <c r="F5416" s="51">
        <v>0.12113125</v>
      </c>
      <c r="G5416" s="51">
        <v>0.12734374999999998</v>
      </c>
      <c r="H5416" s="51">
        <v>0.1724125</v>
      </c>
      <c r="I5416" s="51">
        <v>0.20271875</v>
      </c>
      <c r="J5416" s="51">
        <v>0.26823750000000002</v>
      </c>
      <c r="K5416" s="51">
        <v>0.33097500000000002</v>
      </c>
      <c r="L5416" s="51">
        <v>0.29931249999999998</v>
      </c>
      <c r="M5416" s="51"/>
      <c r="N5416" s="51"/>
      <c r="O5416" s="51"/>
      <c r="P5416" s="51"/>
      <c r="Q5416" s="51"/>
      <c r="R5416" s="51"/>
      <c r="S5416" s="51"/>
      <c r="T5416" s="51"/>
      <c r="U5416" s="51"/>
      <c r="V5416" s="51"/>
      <c r="W5416" s="51"/>
      <c r="X5416" s="51"/>
      <c r="Y5416" s="51"/>
      <c r="Z5416" s="51"/>
      <c r="AA5416" s="51"/>
      <c r="AB5416" s="51"/>
      <c r="AC5416" s="51"/>
      <c r="AD5416" s="51"/>
      <c r="AE5416" s="51"/>
      <c r="AF5416" s="51"/>
      <c r="AG5416" s="51"/>
      <c r="AH5416" s="51"/>
      <c r="AI5416" s="51"/>
      <c r="AJ5416" s="51"/>
      <c r="AK5416" s="51"/>
      <c r="AL5416" s="51"/>
      <c r="AM5416" s="51"/>
      <c r="AN5416" s="51"/>
      <c r="AO5416" s="51"/>
      <c r="AP5416" s="51"/>
      <c r="AQ5416" s="51"/>
      <c r="AR5416" s="51"/>
      <c r="AS5416" s="51"/>
      <c r="AT5416" s="51"/>
      <c r="AU5416" s="51"/>
      <c r="AV5416" s="51"/>
      <c r="AW5416" s="51"/>
      <c r="AX5416" s="51"/>
      <c r="AY5416" s="51"/>
      <c r="AZ5416" s="51"/>
      <c r="BA5416" s="51"/>
      <c r="BB5416" s="51"/>
      <c r="BC5416" s="51"/>
      <c r="BD5416" s="51"/>
      <c r="BE5416" s="51"/>
      <c r="BF5416" s="51"/>
      <c r="BG5416" s="51"/>
      <c r="BH5416" s="51"/>
      <c r="BI5416" s="51"/>
      <c r="BJ5416" s="51"/>
      <c r="BK5416" s="51"/>
      <c r="BL5416" s="51"/>
      <c r="BM5416" s="51"/>
      <c r="BN5416" s="51"/>
      <c r="BO5416" s="51"/>
      <c r="BP5416" s="51"/>
      <c r="BQ5416" s="51"/>
      <c r="BR5416" s="51"/>
      <c r="BS5416" s="51"/>
      <c r="BT5416" s="51"/>
      <c r="BU5416" s="51"/>
      <c r="BV5416" s="51"/>
      <c r="BW5416" s="51"/>
      <c r="BX5416" s="51"/>
      <c r="BY5416" s="51"/>
    </row>
    <row r="5417" spans="1:77" x14ac:dyDescent="0.25">
      <c r="A5417" s="49" t="s">
        <v>961</v>
      </c>
      <c r="B5417" s="50">
        <v>42365</v>
      </c>
      <c r="C5417" s="51" t="s">
        <v>956</v>
      </c>
      <c r="D5417" s="51"/>
      <c r="E5417" s="51">
        <v>418.12171875000001</v>
      </c>
      <c r="F5417" s="51">
        <v>0.11352187499999999</v>
      </c>
      <c r="G5417" s="51">
        <v>0.12788125</v>
      </c>
      <c r="H5417" s="51">
        <v>0.17284999999999998</v>
      </c>
      <c r="I5417" s="51">
        <v>0.20265625000000001</v>
      </c>
      <c r="J5417" s="51">
        <v>0.26777500000000004</v>
      </c>
      <c r="K5417" s="51">
        <v>0.33064375000000001</v>
      </c>
      <c r="L5417" s="51">
        <v>0.2991125</v>
      </c>
      <c r="M5417" s="51"/>
      <c r="N5417" s="51"/>
      <c r="O5417" s="51"/>
      <c r="P5417" s="51"/>
      <c r="Q5417" s="51"/>
      <c r="R5417" s="51"/>
      <c r="S5417" s="51"/>
      <c r="T5417" s="51"/>
      <c r="U5417" s="51"/>
      <c r="V5417" s="51"/>
      <c r="W5417" s="51"/>
      <c r="X5417" s="51"/>
      <c r="Y5417" s="51"/>
      <c r="Z5417" s="51"/>
      <c r="AA5417" s="51"/>
      <c r="AB5417" s="51"/>
      <c r="AC5417" s="51"/>
      <c r="AD5417" s="51"/>
      <c r="AE5417" s="51"/>
      <c r="AF5417" s="51"/>
      <c r="AG5417" s="51"/>
      <c r="AH5417" s="51"/>
      <c r="AI5417" s="51"/>
      <c r="AJ5417" s="51"/>
      <c r="AK5417" s="51"/>
      <c r="AL5417" s="51"/>
      <c r="AM5417" s="51"/>
      <c r="AN5417" s="51"/>
      <c r="AO5417" s="51"/>
      <c r="AP5417" s="51"/>
      <c r="AQ5417" s="51"/>
      <c r="AR5417" s="51"/>
      <c r="AS5417" s="51"/>
      <c r="AT5417" s="51"/>
      <c r="AU5417" s="51"/>
      <c r="AV5417" s="51"/>
      <c r="AW5417" s="51"/>
      <c r="AX5417" s="51"/>
      <c r="AY5417" s="51"/>
      <c r="AZ5417" s="51"/>
      <c r="BA5417" s="51"/>
      <c r="BB5417" s="51"/>
      <c r="BC5417" s="51"/>
      <c r="BD5417" s="51"/>
      <c r="BE5417" s="51"/>
      <c r="BF5417" s="51"/>
      <c r="BG5417" s="51"/>
      <c r="BH5417" s="51"/>
      <c r="BI5417" s="51"/>
      <c r="BJ5417" s="51"/>
      <c r="BK5417" s="51"/>
      <c r="BL5417" s="51"/>
      <c r="BM5417" s="51"/>
      <c r="BN5417" s="51"/>
      <c r="BO5417" s="51"/>
      <c r="BP5417" s="51"/>
      <c r="BQ5417" s="51"/>
      <c r="BR5417" s="51"/>
      <c r="BS5417" s="51"/>
      <c r="BT5417" s="51"/>
      <c r="BU5417" s="51"/>
      <c r="BV5417" s="51"/>
      <c r="BW5417" s="51"/>
      <c r="BX5417" s="51"/>
      <c r="BY5417" s="51"/>
    </row>
    <row r="5418" spans="1:77" x14ac:dyDescent="0.25">
      <c r="A5418" s="49" t="s">
        <v>961</v>
      </c>
      <c r="B5418" s="50">
        <v>42366</v>
      </c>
      <c r="C5418" s="51" t="s">
        <v>956</v>
      </c>
      <c r="D5418" s="51"/>
      <c r="E5418" s="51">
        <v>417.06984374999996</v>
      </c>
      <c r="F5418" s="51">
        <v>0.10697187499999999</v>
      </c>
      <c r="G5418" s="51">
        <v>0.12866875</v>
      </c>
      <c r="H5418" s="51">
        <v>0.17343749999999999</v>
      </c>
      <c r="I5418" s="51">
        <v>0.2024125</v>
      </c>
      <c r="J5418" s="51">
        <v>0.26728125000000003</v>
      </c>
      <c r="K5418" s="51">
        <v>0.3304125</v>
      </c>
      <c r="L5418" s="51">
        <v>0.29886875000000002</v>
      </c>
      <c r="M5418" s="51"/>
      <c r="N5418" s="51"/>
      <c r="O5418" s="51"/>
      <c r="P5418" s="51"/>
      <c r="Q5418" s="51"/>
      <c r="R5418" s="51"/>
      <c r="S5418" s="51"/>
      <c r="T5418" s="51"/>
      <c r="U5418" s="51"/>
      <c r="V5418" s="51"/>
      <c r="W5418" s="51"/>
      <c r="X5418" s="51"/>
      <c r="Y5418" s="51"/>
      <c r="Z5418" s="51"/>
      <c r="AA5418" s="51"/>
      <c r="AB5418" s="51"/>
      <c r="AC5418" s="51"/>
      <c r="AD5418" s="51"/>
      <c r="AE5418" s="51"/>
      <c r="AF5418" s="51"/>
      <c r="AG5418" s="51"/>
      <c r="AH5418" s="51"/>
      <c r="AI5418" s="51"/>
      <c r="AJ5418" s="51"/>
      <c r="AK5418" s="51"/>
      <c r="AL5418" s="51"/>
      <c r="AM5418" s="51"/>
      <c r="AN5418" s="51"/>
      <c r="AO5418" s="51"/>
      <c r="AP5418" s="51"/>
      <c r="AQ5418" s="51"/>
      <c r="AR5418" s="51"/>
      <c r="AS5418" s="51"/>
      <c r="AT5418" s="51"/>
      <c r="AU5418" s="51"/>
      <c r="AV5418" s="51"/>
      <c r="AW5418" s="51"/>
      <c r="AX5418" s="51"/>
      <c r="AY5418" s="51"/>
      <c r="AZ5418" s="51"/>
      <c r="BA5418" s="51"/>
      <c r="BB5418" s="51"/>
      <c r="BC5418" s="51"/>
      <c r="BD5418" s="51"/>
      <c r="BE5418" s="51"/>
      <c r="BF5418" s="51"/>
      <c r="BG5418" s="51"/>
      <c r="BH5418" s="51"/>
      <c r="BI5418" s="51"/>
      <c r="BJ5418" s="51"/>
      <c r="BK5418" s="51"/>
      <c r="BL5418" s="51"/>
      <c r="BM5418" s="51"/>
      <c r="BN5418" s="51"/>
      <c r="BO5418" s="51"/>
      <c r="BP5418" s="51"/>
      <c r="BQ5418" s="51"/>
      <c r="BR5418" s="51"/>
      <c r="BS5418" s="51"/>
      <c r="BT5418" s="51"/>
      <c r="BU5418" s="51"/>
      <c r="BV5418" s="51"/>
      <c r="BW5418" s="51"/>
      <c r="BX5418" s="51"/>
      <c r="BY5418" s="51"/>
    </row>
    <row r="5419" spans="1:77" x14ac:dyDescent="0.25">
      <c r="A5419" s="49" t="s">
        <v>961</v>
      </c>
      <c r="B5419" s="50">
        <v>42367</v>
      </c>
      <c r="C5419" s="51" t="s">
        <v>956</v>
      </c>
      <c r="D5419" s="51"/>
      <c r="E5419" s="51">
        <v>415.87453125000002</v>
      </c>
      <c r="F5419" s="51">
        <v>0.100490625</v>
      </c>
      <c r="G5419" s="51">
        <v>0.12915625</v>
      </c>
      <c r="H5419" s="51">
        <v>0.173875</v>
      </c>
      <c r="I5419" s="51">
        <v>0.2021125</v>
      </c>
      <c r="J5419" s="51">
        <v>0.26676875</v>
      </c>
      <c r="K5419" s="51">
        <v>0.33005625</v>
      </c>
      <c r="L5419" s="51">
        <v>0.29861250000000006</v>
      </c>
      <c r="M5419" s="51"/>
      <c r="N5419" s="51"/>
      <c r="O5419" s="51"/>
      <c r="P5419" s="51"/>
      <c r="Q5419" s="51"/>
      <c r="R5419" s="51"/>
      <c r="S5419" s="51"/>
      <c r="T5419" s="51"/>
      <c r="U5419" s="51"/>
      <c r="V5419" s="51"/>
      <c r="W5419" s="51"/>
      <c r="X5419" s="51"/>
      <c r="Y5419" s="51"/>
      <c r="Z5419" s="51"/>
      <c r="AA5419" s="51"/>
      <c r="AB5419" s="51"/>
      <c r="AC5419" s="51"/>
      <c r="AD5419" s="51"/>
      <c r="AE5419" s="51"/>
      <c r="AF5419" s="51"/>
      <c r="AG5419" s="51"/>
      <c r="AH5419" s="51"/>
      <c r="AI5419" s="51"/>
      <c r="AJ5419" s="51"/>
      <c r="AK5419" s="51"/>
      <c r="AL5419" s="51"/>
      <c r="AM5419" s="51"/>
      <c r="AN5419" s="51"/>
      <c r="AO5419" s="51"/>
      <c r="AP5419" s="51"/>
      <c r="AQ5419" s="51"/>
      <c r="AR5419" s="51"/>
      <c r="AS5419" s="51"/>
      <c r="AT5419" s="51"/>
      <c r="AU5419" s="51"/>
      <c r="AV5419" s="51"/>
      <c r="AW5419" s="51"/>
      <c r="AX5419" s="51"/>
      <c r="AY5419" s="51"/>
      <c r="AZ5419" s="51"/>
      <c r="BA5419" s="51"/>
      <c r="BB5419" s="51"/>
      <c r="BC5419" s="51"/>
      <c r="BD5419" s="51"/>
      <c r="BE5419" s="51"/>
      <c r="BF5419" s="51"/>
      <c r="BG5419" s="51"/>
      <c r="BH5419" s="51"/>
      <c r="BI5419" s="51"/>
      <c r="BJ5419" s="51"/>
      <c r="BK5419" s="51"/>
      <c r="BL5419" s="51"/>
      <c r="BM5419" s="51"/>
      <c r="BN5419" s="51"/>
      <c r="BO5419" s="51"/>
      <c r="BP5419" s="51"/>
      <c r="BQ5419" s="51"/>
      <c r="BR5419" s="51"/>
      <c r="BS5419" s="51"/>
      <c r="BT5419" s="51"/>
      <c r="BU5419" s="51"/>
      <c r="BV5419" s="51"/>
      <c r="BW5419" s="51"/>
      <c r="BX5419" s="51"/>
      <c r="BY5419" s="51"/>
    </row>
    <row r="5420" spans="1:77" x14ac:dyDescent="0.25">
      <c r="A5420" s="49" t="s">
        <v>961</v>
      </c>
      <c r="B5420" s="50">
        <v>42368</v>
      </c>
      <c r="C5420" s="51" t="s">
        <v>956</v>
      </c>
      <c r="D5420" s="51"/>
      <c r="E5420" s="51">
        <v>414.81984375000002</v>
      </c>
      <c r="F5420" s="51">
        <v>9.5546875000000003E-2</v>
      </c>
      <c r="G5420" s="51">
        <v>0.12761875</v>
      </c>
      <c r="H5420" s="51">
        <v>0.17353125</v>
      </c>
      <c r="I5420" s="51">
        <v>0.20245625</v>
      </c>
      <c r="J5420" s="51">
        <v>0.26661249999999997</v>
      </c>
      <c r="K5420" s="51">
        <v>0.33000625</v>
      </c>
      <c r="L5420" s="51">
        <v>0.29854375</v>
      </c>
      <c r="M5420" s="51"/>
      <c r="N5420" s="51"/>
      <c r="O5420" s="51"/>
      <c r="P5420" s="51"/>
      <c r="Q5420" s="51"/>
      <c r="R5420" s="51"/>
      <c r="S5420" s="51"/>
      <c r="T5420" s="51"/>
      <c r="U5420" s="51"/>
      <c r="V5420" s="51"/>
      <c r="W5420" s="51"/>
      <c r="X5420" s="51"/>
      <c r="Y5420" s="51"/>
      <c r="Z5420" s="51"/>
      <c r="AA5420" s="51"/>
      <c r="AB5420" s="51">
        <v>8.5500000000000007</v>
      </c>
      <c r="AC5420" s="51">
        <v>0.44747894567236263</v>
      </c>
      <c r="AD5420" s="51">
        <v>0.13654626791725125</v>
      </c>
      <c r="AE5420" s="51"/>
      <c r="AF5420" s="51"/>
      <c r="AG5420" s="51"/>
      <c r="AH5420" s="51">
        <v>6.05</v>
      </c>
      <c r="AI5420" s="51">
        <v>8.5500000000000007</v>
      </c>
      <c r="AJ5420" s="51"/>
      <c r="AK5420" s="51"/>
      <c r="AL5420" s="51"/>
      <c r="AM5420" s="51"/>
      <c r="AN5420" s="51"/>
      <c r="AO5420" s="51"/>
      <c r="AP5420" s="51"/>
      <c r="AQ5420" s="51"/>
      <c r="AR5420" s="51"/>
      <c r="AS5420" s="51"/>
      <c r="AT5420" s="51"/>
      <c r="AU5420" s="51"/>
      <c r="AV5420" s="51"/>
      <c r="AW5420" s="51"/>
      <c r="AX5420" s="51"/>
      <c r="AY5420" s="51"/>
      <c r="AZ5420" s="51"/>
      <c r="BA5420" s="51"/>
      <c r="BB5420" s="51"/>
      <c r="BC5420" s="51"/>
      <c r="BD5420" s="51"/>
      <c r="BE5420" s="51"/>
      <c r="BF5420" s="51"/>
      <c r="BG5420" s="51"/>
      <c r="BH5420" s="51"/>
      <c r="BI5420" s="51"/>
      <c r="BJ5420" s="51"/>
      <c r="BK5420" s="51"/>
      <c r="BL5420" s="51"/>
      <c r="BM5420" s="51"/>
      <c r="BN5420" s="51"/>
      <c r="BO5420" s="51"/>
      <c r="BP5420" s="51"/>
      <c r="BQ5420" s="51"/>
      <c r="BR5420" s="51"/>
      <c r="BS5420" s="51"/>
      <c r="BT5420" s="51"/>
      <c r="BU5420" s="51"/>
      <c r="BV5420" s="51"/>
      <c r="BW5420" s="51"/>
      <c r="BX5420" s="51"/>
      <c r="BY5420" s="51"/>
    </row>
    <row r="5421" spans="1:77" x14ac:dyDescent="0.25">
      <c r="A5421" s="49" t="s">
        <v>961</v>
      </c>
      <c r="B5421" s="50">
        <v>42369</v>
      </c>
      <c r="C5421" s="51" t="s">
        <v>956</v>
      </c>
      <c r="D5421" s="51"/>
      <c r="E5421" s="51">
        <v>413.76421875000005</v>
      </c>
      <c r="F5421" s="51">
        <v>9.2571874999999998E-2</v>
      </c>
      <c r="G5421" s="51">
        <v>0.12851875000000001</v>
      </c>
      <c r="H5421" s="51">
        <v>0.17352499999999998</v>
      </c>
      <c r="I5421" s="51">
        <v>0.20144375</v>
      </c>
      <c r="J5421" s="51">
        <v>0.26573124999999997</v>
      </c>
      <c r="K5421" s="51">
        <v>0.32969999999999999</v>
      </c>
      <c r="L5421" s="51">
        <v>0.29826874999999997</v>
      </c>
      <c r="M5421" s="51"/>
      <c r="N5421" s="51"/>
      <c r="O5421" s="51"/>
      <c r="P5421" s="51"/>
      <c r="Q5421" s="51"/>
      <c r="R5421" s="51"/>
      <c r="S5421" s="51"/>
      <c r="T5421" s="51"/>
      <c r="U5421" s="51"/>
      <c r="V5421" s="51"/>
      <c r="W5421" s="51"/>
      <c r="X5421" s="51"/>
      <c r="Y5421" s="51"/>
      <c r="Z5421" s="51"/>
      <c r="AA5421" s="51"/>
      <c r="AB5421" s="51"/>
      <c r="AC5421" s="51"/>
      <c r="AD5421" s="51"/>
      <c r="AE5421" s="51"/>
      <c r="AF5421" s="51"/>
      <c r="AG5421" s="51"/>
      <c r="AH5421" s="51"/>
      <c r="AI5421" s="51"/>
      <c r="AJ5421" s="51"/>
      <c r="AK5421" s="51"/>
      <c r="AL5421" s="51"/>
      <c r="AM5421" s="51"/>
      <c r="AN5421" s="51"/>
      <c r="AO5421" s="51"/>
      <c r="AP5421" s="51"/>
      <c r="AQ5421" s="51"/>
      <c r="AR5421" s="51"/>
      <c r="AS5421" s="51"/>
      <c r="AT5421" s="51"/>
      <c r="AU5421" s="51"/>
      <c r="AV5421" s="51"/>
      <c r="AW5421" s="51"/>
      <c r="AX5421" s="51"/>
      <c r="AY5421" s="51"/>
      <c r="AZ5421" s="51"/>
      <c r="BA5421" s="51"/>
      <c r="BB5421" s="51"/>
      <c r="BC5421" s="51"/>
      <c r="BD5421" s="51"/>
      <c r="BE5421" s="51"/>
      <c r="BF5421" s="51"/>
      <c r="BG5421" s="51"/>
      <c r="BH5421" s="51"/>
      <c r="BI5421" s="51"/>
      <c r="BJ5421" s="51"/>
      <c r="BK5421" s="51"/>
      <c r="BL5421" s="51"/>
      <c r="BM5421" s="51"/>
      <c r="BN5421" s="51"/>
      <c r="BO5421" s="51"/>
      <c r="BP5421" s="51"/>
      <c r="BQ5421" s="51"/>
      <c r="BR5421" s="51"/>
      <c r="BS5421" s="51"/>
      <c r="BT5421" s="51"/>
      <c r="BU5421" s="51"/>
      <c r="BV5421" s="51"/>
      <c r="BW5421" s="51"/>
      <c r="BX5421" s="51"/>
      <c r="BY5421" s="51"/>
    </row>
    <row r="5422" spans="1:77" x14ac:dyDescent="0.25">
      <c r="A5422" s="49" t="s">
        <v>961</v>
      </c>
      <c r="B5422" s="50">
        <v>42370</v>
      </c>
      <c r="C5422" s="51" t="s">
        <v>956</v>
      </c>
      <c r="D5422" s="51"/>
      <c r="E5422" s="51">
        <v>412.64203125</v>
      </c>
      <c r="F5422" s="51">
        <v>8.8934374999999996E-2</v>
      </c>
      <c r="G5422" s="51">
        <v>0.12913749999999999</v>
      </c>
      <c r="H5422" s="51">
        <v>0.17388750000000003</v>
      </c>
      <c r="I5422" s="51">
        <v>0.20040625000000001</v>
      </c>
      <c r="J5422" s="51">
        <v>0.26466875000000001</v>
      </c>
      <c r="K5422" s="51">
        <v>0.32933750000000001</v>
      </c>
      <c r="L5422" s="51">
        <v>0.2981375</v>
      </c>
      <c r="M5422" s="51"/>
      <c r="N5422" s="51"/>
      <c r="O5422" s="51"/>
      <c r="P5422" s="51"/>
      <c r="Q5422" s="51"/>
      <c r="R5422" s="51"/>
      <c r="S5422" s="51"/>
      <c r="T5422" s="51"/>
      <c r="U5422" s="51"/>
      <c r="V5422" s="51"/>
      <c r="W5422" s="51"/>
      <c r="X5422" s="51"/>
      <c r="Y5422" s="51"/>
      <c r="Z5422" s="51"/>
      <c r="AA5422" s="51"/>
      <c r="AB5422" s="51"/>
      <c r="AC5422" s="51"/>
      <c r="AD5422" s="51"/>
      <c r="AE5422" s="51"/>
      <c r="AF5422" s="51"/>
      <c r="AG5422" s="51"/>
      <c r="AH5422" s="51"/>
      <c r="AI5422" s="51"/>
      <c r="AJ5422" s="51"/>
      <c r="AK5422" s="51"/>
      <c r="AL5422" s="51"/>
      <c r="AM5422" s="51"/>
      <c r="AN5422" s="51"/>
      <c r="AO5422" s="51"/>
      <c r="AP5422" s="51"/>
      <c r="AQ5422" s="51"/>
      <c r="AR5422" s="51"/>
      <c r="AS5422" s="51"/>
      <c r="AT5422" s="51"/>
      <c r="AU5422" s="51"/>
      <c r="AV5422" s="51"/>
      <c r="AW5422" s="51"/>
      <c r="AX5422" s="51"/>
      <c r="AY5422" s="51"/>
      <c r="AZ5422" s="51"/>
      <c r="BA5422" s="51"/>
      <c r="BB5422" s="51"/>
      <c r="BC5422" s="51"/>
      <c r="BD5422" s="51"/>
      <c r="BE5422" s="51"/>
      <c r="BF5422" s="51"/>
      <c r="BG5422" s="51"/>
      <c r="BH5422" s="51"/>
      <c r="BI5422" s="51"/>
      <c r="BJ5422" s="51"/>
      <c r="BK5422" s="51"/>
      <c r="BL5422" s="51"/>
      <c r="BM5422" s="51"/>
      <c r="BN5422" s="51"/>
      <c r="BO5422" s="51"/>
      <c r="BP5422" s="51"/>
      <c r="BQ5422" s="51"/>
      <c r="BR5422" s="51"/>
      <c r="BS5422" s="51"/>
      <c r="BT5422" s="51"/>
      <c r="BU5422" s="51"/>
      <c r="BV5422" s="51"/>
      <c r="BW5422" s="51"/>
      <c r="BX5422" s="51"/>
      <c r="BY5422" s="51"/>
    </row>
    <row r="5423" spans="1:77" x14ac:dyDescent="0.25">
      <c r="A5423" s="49" t="s">
        <v>961</v>
      </c>
      <c r="B5423" s="50">
        <v>42371</v>
      </c>
      <c r="C5423" s="51" t="s">
        <v>956</v>
      </c>
      <c r="D5423" s="51"/>
      <c r="E5423" s="51">
        <v>412.23046875</v>
      </c>
      <c r="F5423" s="51">
        <v>8.5490625000000001E-2</v>
      </c>
      <c r="G5423" s="51">
        <v>0.12817499999999998</v>
      </c>
      <c r="H5423" s="51">
        <v>0.17426875</v>
      </c>
      <c r="I5423" s="51">
        <v>0.20124375</v>
      </c>
      <c r="J5423" s="51">
        <v>0.26471250000000002</v>
      </c>
      <c r="K5423" s="51">
        <v>0.32908125000000005</v>
      </c>
      <c r="L5423" s="51">
        <v>0.29796250000000002</v>
      </c>
      <c r="M5423" s="51"/>
      <c r="N5423" s="51"/>
      <c r="O5423" s="51"/>
      <c r="P5423" s="51"/>
      <c r="Q5423" s="51"/>
      <c r="R5423" s="51"/>
      <c r="S5423" s="51"/>
      <c r="T5423" s="51"/>
      <c r="U5423" s="51"/>
      <c r="V5423" s="51"/>
      <c r="W5423" s="51"/>
      <c r="X5423" s="51"/>
      <c r="Y5423" s="51"/>
      <c r="Z5423" s="51"/>
      <c r="AA5423" s="51"/>
      <c r="AB5423" s="51"/>
      <c r="AC5423" s="51"/>
      <c r="AD5423" s="51"/>
      <c r="AE5423" s="51"/>
      <c r="AF5423" s="51"/>
      <c r="AG5423" s="51"/>
      <c r="AH5423" s="51"/>
      <c r="AI5423" s="51"/>
      <c r="AJ5423" s="51"/>
      <c r="AK5423" s="51"/>
      <c r="AL5423" s="51"/>
      <c r="AM5423" s="51"/>
      <c r="AN5423" s="51"/>
      <c r="AO5423" s="51"/>
      <c r="AP5423" s="51"/>
      <c r="AQ5423" s="51"/>
      <c r="AR5423" s="51"/>
      <c r="AS5423" s="51"/>
      <c r="AT5423" s="51"/>
      <c r="AU5423" s="51"/>
      <c r="AV5423" s="51"/>
      <c r="AW5423" s="51"/>
      <c r="AX5423" s="51"/>
      <c r="AY5423" s="51"/>
      <c r="AZ5423" s="51"/>
      <c r="BA5423" s="51"/>
      <c r="BB5423" s="51"/>
      <c r="BC5423" s="51"/>
      <c r="BD5423" s="51"/>
      <c r="BE5423" s="51"/>
      <c r="BF5423" s="51"/>
      <c r="BG5423" s="51"/>
      <c r="BH5423" s="51"/>
      <c r="BI5423" s="51"/>
      <c r="BJ5423" s="51"/>
      <c r="BK5423" s="51"/>
      <c r="BL5423" s="51"/>
      <c r="BM5423" s="51"/>
      <c r="BN5423" s="51"/>
      <c r="BO5423" s="51"/>
      <c r="BP5423" s="51"/>
      <c r="BQ5423" s="51"/>
      <c r="BR5423" s="51"/>
      <c r="BS5423" s="51"/>
      <c r="BT5423" s="51"/>
      <c r="BU5423" s="51"/>
      <c r="BV5423" s="51"/>
      <c r="BW5423" s="51"/>
      <c r="BX5423" s="51"/>
      <c r="BY5423" s="51"/>
    </row>
    <row r="5424" spans="1:77" x14ac:dyDescent="0.25">
      <c r="A5424" s="49" t="s">
        <v>961</v>
      </c>
      <c r="B5424" s="50">
        <v>42372</v>
      </c>
      <c r="C5424" s="51" t="s">
        <v>956</v>
      </c>
      <c r="D5424" s="51"/>
      <c r="E5424" s="51">
        <v>411.66703124999998</v>
      </c>
      <c r="F5424" s="51">
        <v>8.3028124999999994E-2</v>
      </c>
      <c r="G5424" s="51">
        <v>0.12696875000000002</v>
      </c>
      <c r="H5424" s="51">
        <v>0.17370625000000001</v>
      </c>
      <c r="I5424" s="51">
        <v>0.20163124999999998</v>
      </c>
      <c r="J5424" s="51">
        <v>0.26493749999999999</v>
      </c>
      <c r="K5424" s="51">
        <v>0.32905000000000001</v>
      </c>
      <c r="L5424" s="51">
        <v>0.29790000000000005</v>
      </c>
      <c r="M5424" s="51"/>
      <c r="N5424" s="51"/>
      <c r="O5424" s="51"/>
      <c r="P5424" s="51"/>
      <c r="Q5424" s="51"/>
      <c r="R5424" s="51"/>
      <c r="S5424" s="51"/>
      <c r="T5424" s="51"/>
      <c r="U5424" s="51"/>
      <c r="V5424" s="51"/>
      <c r="W5424" s="51"/>
      <c r="X5424" s="51"/>
      <c r="Y5424" s="51"/>
      <c r="Z5424" s="51"/>
      <c r="AA5424" s="51"/>
      <c r="AB5424" s="51"/>
      <c r="AC5424" s="51"/>
      <c r="AD5424" s="51"/>
      <c r="AE5424" s="51"/>
      <c r="AF5424" s="51"/>
      <c r="AG5424" s="51"/>
      <c r="AH5424" s="51"/>
      <c r="AI5424" s="51"/>
      <c r="AJ5424" s="51"/>
      <c r="AK5424" s="51"/>
      <c r="AL5424" s="51"/>
      <c r="AM5424" s="51"/>
      <c r="AN5424" s="51"/>
      <c r="AO5424" s="51"/>
      <c r="AP5424" s="51"/>
      <c r="AQ5424" s="51"/>
      <c r="AR5424" s="51"/>
      <c r="AS5424" s="51"/>
      <c r="AT5424" s="51"/>
      <c r="AU5424" s="51"/>
      <c r="AV5424" s="51"/>
      <c r="AW5424" s="51"/>
      <c r="AX5424" s="51"/>
      <c r="AY5424" s="51"/>
      <c r="AZ5424" s="51"/>
      <c r="BA5424" s="51"/>
      <c r="BB5424" s="51"/>
      <c r="BC5424" s="51"/>
      <c r="BD5424" s="51"/>
      <c r="BE5424" s="51"/>
      <c r="BF5424" s="51"/>
      <c r="BG5424" s="51"/>
      <c r="BH5424" s="51"/>
      <c r="BI5424" s="51"/>
      <c r="BJ5424" s="51"/>
      <c r="BK5424" s="51"/>
      <c r="BL5424" s="51"/>
      <c r="BM5424" s="51"/>
      <c r="BN5424" s="51"/>
      <c r="BO5424" s="51"/>
      <c r="BP5424" s="51"/>
      <c r="BQ5424" s="51"/>
      <c r="BR5424" s="51"/>
      <c r="BS5424" s="51"/>
      <c r="BT5424" s="51"/>
      <c r="BU5424" s="51"/>
      <c r="BV5424" s="51"/>
      <c r="BW5424" s="51"/>
      <c r="BX5424" s="51"/>
      <c r="BY5424" s="51"/>
    </row>
    <row r="5425" spans="1:77" x14ac:dyDescent="0.25">
      <c r="A5425" s="49" t="s">
        <v>961</v>
      </c>
      <c r="B5425" s="50">
        <v>42373</v>
      </c>
      <c r="C5425" s="51" t="s">
        <v>956</v>
      </c>
      <c r="D5425" s="51"/>
      <c r="E5425" s="51">
        <v>410.29312500000003</v>
      </c>
      <c r="F5425" s="51">
        <v>8.1793749999999998E-2</v>
      </c>
      <c r="G5425" s="51">
        <v>0.12670625000000002</v>
      </c>
      <c r="H5425" s="51">
        <v>0.17256250000000001</v>
      </c>
      <c r="I5425" s="51">
        <v>0.2003375</v>
      </c>
      <c r="J5425" s="51">
        <v>0.26411249999999997</v>
      </c>
      <c r="K5425" s="51">
        <v>0.32869375000000001</v>
      </c>
      <c r="L5425" s="51">
        <v>0.29768749999999999</v>
      </c>
      <c r="M5425" s="51"/>
      <c r="N5425" s="51"/>
      <c r="O5425" s="51"/>
      <c r="P5425" s="51"/>
      <c r="Q5425" s="51"/>
      <c r="R5425" s="51"/>
      <c r="S5425" s="51"/>
      <c r="T5425" s="51"/>
      <c r="U5425" s="51"/>
      <c r="V5425" s="51"/>
      <c r="W5425" s="51"/>
      <c r="X5425" s="51"/>
      <c r="Y5425" s="51"/>
      <c r="Z5425" s="51"/>
      <c r="AA5425" s="51"/>
      <c r="AB5425" s="51"/>
      <c r="AC5425" s="51"/>
      <c r="AD5425" s="51"/>
      <c r="AE5425" s="51"/>
      <c r="AF5425" s="51"/>
      <c r="AG5425" s="51"/>
      <c r="AH5425" s="51"/>
      <c r="AI5425" s="51"/>
      <c r="AJ5425" s="51"/>
      <c r="AK5425" s="51"/>
      <c r="AL5425" s="51"/>
      <c r="AM5425" s="51"/>
      <c r="AN5425" s="51"/>
      <c r="AO5425" s="51"/>
      <c r="AP5425" s="51"/>
      <c r="AQ5425" s="51"/>
      <c r="AR5425" s="51"/>
      <c r="AS5425" s="51"/>
      <c r="AT5425" s="51"/>
      <c r="AU5425" s="51"/>
      <c r="AV5425" s="51"/>
      <c r="AW5425" s="51"/>
      <c r="AX5425" s="51"/>
      <c r="AY5425" s="51"/>
      <c r="AZ5425" s="51"/>
      <c r="BA5425" s="51"/>
      <c r="BB5425" s="51"/>
      <c r="BC5425" s="51"/>
      <c r="BD5425" s="51"/>
      <c r="BE5425" s="51"/>
      <c r="BF5425" s="51"/>
      <c r="BG5425" s="51"/>
      <c r="BH5425" s="51"/>
      <c r="BI5425" s="51"/>
      <c r="BJ5425" s="51"/>
      <c r="BK5425" s="51"/>
      <c r="BL5425" s="51"/>
      <c r="BM5425" s="51"/>
      <c r="BN5425" s="51"/>
      <c r="BO5425" s="51"/>
      <c r="BP5425" s="51"/>
      <c r="BQ5425" s="51"/>
      <c r="BR5425" s="51"/>
      <c r="BS5425" s="51"/>
      <c r="BT5425" s="51"/>
      <c r="BU5425" s="51"/>
      <c r="BV5425" s="51"/>
      <c r="BW5425" s="51"/>
      <c r="BX5425" s="51"/>
      <c r="BY5425" s="51"/>
    </row>
    <row r="5426" spans="1:77" x14ac:dyDescent="0.25">
      <c r="A5426" s="49" t="s">
        <v>961</v>
      </c>
      <c r="B5426" s="50">
        <v>42374</v>
      </c>
      <c r="C5426" s="51" t="s">
        <v>956</v>
      </c>
      <c r="D5426" s="51"/>
      <c r="E5426" s="51">
        <v>409.40953125000004</v>
      </c>
      <c r="F5426" s="51">
        <v>8.0946875000000001E-2</v>
      </c>
      <c r="G5426" s="51">
        <v>0.1272375</v>
      </c>
      <c r="H5426" s="51">
        <v>0.17232500000000001</v>
      </c>
      <c r="I5426" s="51">
        <v>0.19913125000000001</v>
      </c>
      <c r="J5426" s="51">
        <v>0.26315624999999998</v>
      </c>
      <c r="K5426" s="51">
        <v>0.32850000000000001</v>
      </c>
      <c r="L5426" s="51">
        <v>0.29749375</v>
      </c>
      <c r="M5426" s="51"/>
      <c r="N5426" s="51"/>
      <c r="O5426" s="51"/>
      <c r="P5426" s="51"/>
      <c r="Q5426" s="51"/>
      <c r="R5426" s="51"/>
      <c r="S5426" s="51"/>
      <c r="T5426" s="51"/>
      <c r="U5426" s="51"/>
      <c r="V5426" s="51"/>
      <c r="W5426" s="51"/>
      <c r="X5426" s="51"/>
      <c r="Y5426" s="51"/>
      <c r="Z5426" s="51"/>
      <c r="AA5426" s="51"/>
      <c r="AB5426" s="51"/>
      <c r="AC5426" s="51"/>
      <c r="AD5426" s="51">
        <v>8.2908289330874116E-2</v>
      </c>
      <c r="AE5426" s="51"/>
      <c r="AF5426" s="51"/>
      <c r="AG5426" s="51"/>
      <c r="AH5426" s="51"/>
      <c r="AI5426" s="51"/>
      <c r="AJ5426" s="51"/>
      <c r="AK5426" s="51"/>
      <c r="AL5426" s="51"/>
      <c r="AM5426" s="51"/>
      <c r="AN5426" s="51"/>
      <c r="AO5426" s="51"/>
      <c r="AP5426" s="51"/>
      <c r="AQ5426" s="51"/>
      <c r="AR5426" s="51"/>
      <c r="AS5426" s="51"/>
      <c r="AT5426" s="51"/>
      <c r="AU5426" s="51"/>
      <c r="AV5426" s="51"/>
      <c r="AW5426" s="51"/>
      <c r="AX5426" s="51"/>
      <c r="AY5426" s="51"/>
      <c r="AZ5426" s="51"/>
      <c r="BA5426" s="51"/>
      <c r="BB5426" s="51"/>
      <c r="BC5426" s="51"/>
      <c r="BD5426" s="51"/>
      <c r="BE5426" s="51"/>
      <c r="BF5426" s="51"/>
      <c r="BG5426" s="51"/>
      <c r="BH5426" s="51"/>
      <c r="BI5426" s="51"/>
      <c r="BJ5426" s="51"/>
      <c r="BK5426" s="51"/>
      <c r="BL5426" s="51"/>
      <c r="BM5426" s="51"/>
      <c r="BN5426" s="51"/>
      <c r="BO5426" s="51"/>
      <c r="BP5426" s="51"/>
      <c r="BQ5426" s="51"/>
      <c r="BR5426" s="51"/>
      <c r="BS5426" s="51"/>
      <c r="BT5426" s="51"/>
      <c r="BU5426" s="51"/>
      <c r="BV5426" s="51"/>
      <c r="BW5426" s="51"/>
      <c r="BX5426" s="51"/>
      <c r="BY5426" s="51"/>
    </row>
    <row r="5427" spans="1:77" x14ac:dyDescent="0.25">
      <c r="A5427" s="49" t="s">
        <v>961</v>
      </c>
      <c r="B5427" s="50">
        <v>42375</v>
      </c>
      <c r="C5427" s="51" t="s">
        <v>956</v>
      </c>
      <c r="D5427" s="51"/>
      <c r="E5427" s="51">
        <v>408.65718749999996</v>
      </c>
      <c r="F5427" s="51">
        <v>7.9250000000000001E-2</v>
      </c>
      <c r="G5427" s="51">
        <v>0.12746874999999999</v>
      </c>
      <c r="H5427" s="51">
        <v>0.17284375000000002</v>
      </c>
      <c r="I5427" s="51">
        <v>0.1983125</v>
      </c>
      <c r="J5427" s="51">
        <v>0.26232499999999997</v>
      </c>
      <c r="K5427" s="51">
        <v>0.32808124999999999</v>
      </c>
      <c r="L5427" s="51">
        <v>0.29726874999999997</v>
      </c>
      <c r="M5427" s="51"/>
      <c r="N5427" s="51"/>
      <c r="O5427" s="51"/>
      <c r="P5427" s="51"/>
      <c r="Q5427" s="51">
        <v>8.3231571000000013</v>
      </c>
      <c r="R5427" s="51">
        <v>624.91025000000002</v>
      </c>
      <c r="S5427" s="51">
        <v>434.72025000000002</v>
      </c>
      <c r="T5427" s="51"/>
      <c r="U5427" s="51">
        <v>6.8468567</v>
      </c>
      <c r="V5427" s="51">
        <v>1.8148457735367045E-2</v>
      </c>
      <c r="W5427" s="51"/>
      <c r="X5427" s="51">
        <v>6.0384456000000002</v>
      </c>
      <c r="Y5427" s="51"/>
      <c r="Z5427" s="51"/>
      <c r="AA5427" s="51">
        <v>332.72500000000002</v>
      </c>
      <c r="AB5427" s="51">
        <v>8.5500000000000007</v>
      </c>
      <c r="AC5427" s="51">
        <v>0.37038561954669635</v>
      </c>
      <c r="AD5427" s="51"/>
      <c r="AE5427" s="51">
        <v>8.6635144741302929E-3</v>
      </c>
      <c r="AF5427" s="51">
        <v>0.19804577499999998</v>
      </c>
      <c r="AG5427" s="51">
        <v>22.859750000000002</v>
      </c>
      <c r="AH5427" s="51">
        <v>7.3</v>
      </c>
      <c r="AI5427" s="51">
        <v>8.5500000000000007</v>
      </c>
      <c r="AJ5427" s="51">
        <v>0.19999999999999998</v>
      </c>
      <c r="AK5427" s="51">
        <v>1.9730606326497223E-2</v>
      </c>
      <c r="AL5427" s="51">
        <v>0.331676425</v>
      </c>
      <c r="AM5427" s="51">
        <v>16.810250000000003</v>
      </c>
      <c r="AN5427" s="51"/>
      <c r="AO5427" s="51"/>
      <c r="AP5427" s="51"/>
      <c r="AQ5427" s="51"/>
      <c r="AR5427" s="51"/>
      <c r="AS5427" s="51"/>
      <c r="AT5427" s="51"/>
      <c r="AU5427" s="51"/>
      <c r="AV5427" s="51"/>
      <c r="AW5427" s="51">
        <v>0.80841110000000005</v>
      </c>
      <c r="AX5427" s="51"/>
      <c r="AY5427" s="51">
        <v>101.99525000000001</v>
      </c>
      <c r="AZ5427" s="51">
        <v>7.9259681210644608E-3</v>
      </c>
      <c r="BA5427" s="51">
        <v>6.2887204358224825E-3</v>
      </c>
      <c r="BB5427" s="51">
        <v>0.94657819999999993</v>
      </c>
      <c r="BC5427" s="51"/>
      <c r="BD5427" s="51">
        <v>150.51999999999998</v>
      </c>
      <c r="BE5427" s="51"/>
      <c r="BF5427" s="51"/>
      <c r="BG5427" s="51"/>
      <c r="BH5427" s="51"/>
      <c r="BI5427" s="51"/>
      <c r="BJ5427" s="51"/>
      <c r="BK5427" s="51"/>
      <c r="BL5427" s="51"/>
      <c r="BM5427" s="51"/>
      <c r="BN5427" s="51"/>
      <c r="BO5427" s="51"/>
      <c r="BP5427" s="51"/>
      <c r="BQ5427" s="51"/>
      <c r="BR5427" s="51"/>
      <c r="BS5427" s="51"/>
      <c r="BT5427" s="51"/>
      <c r="BU5427" s="51"/>
      <c r="BV5427" s="51"/>
      <c r="BW5427" s="51"/>
      <c r="BX5427" s="51"/>
      <c r="BY5427" s="51"/>
    </row>
    <row r="5428" spans="1:77" x14ac:dyDescent="0.25">
      <c r="A5428" s="49" t="s">
        <v>961</v>
      </c>
      <c r="B5428" s="50">
        <v>42376</v>
      </c>
      <c r="C5428" s="51" t="s">
        <v>956</v>
      </c>
      <c r="D5428" s="51"/>
      <c r="E5428" s="51">
        <v>407.95265625000002</v>
      </c>
      <c r="F5428" s="51">
        <v>7.7859375000000008E-2</v>
      </c>
      <c r="G5428" s="51">
        <v>0.1272375</v>
      </c>
      <c r="H5428" s="51">
        <v>0.17293750000000002</v>
      </c>
      <c r="I5428" s="51">
        <v>0.19795000000000001</v>
      </c>
      <c r="J5428" s="51">
        <v>0.26161875000000001</v>
      </c>
      <c r="K5428" s="51">
        <v>0.32776875</v>
      </c>
      <c r="L5428" s="51">
        <v>0.29701875</v>
      </c>
      <c r="M5428" s="51"/>
      <c r="N5428" s="51"/>
      <c r="O5428" s="51"/>
      <c r="P5428" s="51"/>
      <c r="Q5428" s="51"/>
      <c r="R5428" s="51"/>
      <c r="S5428" s="51"/>
      <c r="T5428" s="51"/>
      <c r="U5428" s="51"/>
      <c r="V5428" s="51"/>
      <c r="W5428" s="51"/>
      <c r="X5428" s="51"/>
      <c r="Y5428" s="51"/>
      <c r="Z5428" s="51"/>
      <c r="AA5428" s="51"/>
      <c r="AB5428" s="51"/>
      <c r="AC5428" s="51"/>
      <c r="AD5428" s="51"/>
      <c r="AE5428" s="51"/>
      <c r="AF5428" s="51"/>
      <c r="AG5428" s="51"/>
      <c r="AH5428" s="51"/>
      <c r="AI5428" s="51"/>
      <c r="AJ5428" s="51"/>
      <c r="AK5428" s="51"/>
      <c r="AL5428" s="51"/>
      <c r="AM5428" s="51"/>
      <c r="AN5428" s="51"/>
      <c r="AO5428" s="51"/>
      <c r="AP5428" s="51"/>
      <c r="AQ5428" s="51"/>
      <c r="AR5428" s="51"/>
      <c r="AS5428" s="51"/>
      <c r="AT5428" s="51"/>
      <c r="AU5428" s="51"/>
      <c r="AV5428" s="51"/>
      <c r="AW5428" s="51"/>
      <c r="AX5428" s="51"/>
      <c r="AY5428" s="51"/>
      <c r="AZ5428" s="51"/>
      <c r="BA5428" s="51"/>
      <c r="BB5428" s="51"/>
      <c r="BC5428" s="51"/>
      <c r="BD5428" s="51"/>
      <c r="BE5428" s="51"/>
      <c r="BF5428" s="51"/>
      <c r="BG5428" s="51"/>
      <c r="BH5428" s="51"/>
      <c r="BI5428" s="51"/>
      <c r="BJ5428" s="51"/>
      <c r="BK5428" s="51"/>
      <c r="BL5428" s="51"/>
      <c r="BM5428" s="51"/>
      <c r="BN5428" s="51"/>
      <c r="BO5428" s="51"/>
      <c r="BP5428" s="51"/>
      <c r="BQ5428" s="51"/>
      <c r="BR5428" s="51"/>
      <c r="BS5428" s="51"/>
      <c r="BT5428" s="51"/>
      <c r="BU5428" s="51"/>
      <c r="BV5428" s="51"/>
      <c r="BW5428" s="51"/>
      <c r="BX5428" s="51"/>
      <c r="BY5428" s="51"/>
    </row>
    <row r="5429" spans="1:77" x14ac:dyDescent="0.25">
      <c r="A5429" s="49" t="s">
        <v>961</v>
      </c>
      <c r="B5429" s="50">
        <v>42377</v>
      </c>
      <c r="C5429" s="51" t="s">
        <v>956</v>
      </c>
      <c r="D5429" s="51"/>
      <c r="E5429" s="51">
        <v>407.20406249999996</v>
      </c>
      <c r="F5429" s="51">
        <v>7.6212500000000002E-2</v>
      </c>
      <c r="G5429" s="51">
        <v>0.12719374999999999</v>
      </c>
      <c r="H5429" s="51">
        <v>0.17314375000000001</v>
      </c>
      <c r="I5429" s="51">
        <v>0.19735625000000001</v>
      </c>
      <c r="J5429" s="51">
        <v>0.2608125</v>
      </c>
      <c r="K5429" s="51">
        <v>0.32745000000000002</v>
      </c>
      <c r="L5429" s="51">
        <v>0.29688124999999999</v>
      </c>
      <c r="M5429" s="51"/>
      <c r="N5429" s="51"/>
      <c r="O5429" s="51"/>
      <c r="P5429" s="51"/>
      <c r="Q5429" s="51"/>
      <c r="R5429" s="51"/>
      <c r="S5429" s="51"/>
      <c r="T5429" s="51"/>
      <c r="U5429" s="51"/>
      <c r="V5429" s="51"/>
      <c r="W5429" s="51"/>
      <c r="X5429" s="51"/>
      <c r="Y5429" s="51"/>
      <c r="Z5429" s="51"/>
      <c r="AA5429" s="51"/>
      <c r="AB5429" s="51"/>
      <c r="AC5429" s="51"/>
      <c r="AD5429" s="51"/>
      <c r="AE5429" s="51"/>
      <c r="AF5429" s="51"/>
      <c r="AG5429" s="51"/>
      <c r="AH5429" s="51"/>
      <c r="AI5429" s="51"/>
      <c r="AJ5429" s="51"/>
      <c r="AK5429" s="51"/>
      <c r="AL5429" s="51"/>
      <c r="AM5429" s="51"/>
      <c r="AN5429" s="51"/>
      <c r="AO5429" s="51"/>
      <c r="AP5429" s="51"/>
      <c r="AQ5429" s="51"/>
      <c r="AR5429" s="51"/>
      <c r="AS5429" s="51"/>
      <c r="AT5429" s="51"/>
      <c r="AU5429" s="51"/>
      <c r="AV5429" s="51"/>
      <c r="AW5429" s="51"/>
      <c r="AX5429" s="51"/>
      <c r="AY5429" s="51"/>
      <c r="AZ5429" s="51"/>
      <c r="BA5429" s="51"/>
      <c r="BB5429" s="51"/>
      <c r="BC5429" s="51"/>
      <c r="BD5429" s="51"/>
      <c r="BE5429" s="51"/>
      <c r="BF5429" s="51"/>
      <c r="BG5429" s="51"/>
      <c r="BH5429" s="51"/>
      <c r="BI5429" s="51"/>
      <c r="BJ5429" s="51"/>
      <c r="BK5429" s="51"/>
      <c r="BL5429" s="51"/>
      <c r="BM5429" s="51"/>
      <c r="BN5429" s="51"/>
      <c r="BO5429" s="51"/>
      <c r="BP5429" s="51"/>
      <c r="BQ5429" s="51"/>
      <c r="BR5429" s="51"/>
      <c r="BS5429" s="51"/>
      <c r="BT5429" s="51"/>
      <c r="BU5429" s="51"/>
      <c r="BV5429" s="51"/>
      <c r="BW5429" s="51"/>
      <c r="BX5429" s="51"/>
      <c r="BY5429" s="51"/>
    </row>
    <row r="5430" spans="1:77" x14ac:dyDescent="0.25">
      <c r="A5430" s="49" t="s">
        <v>961</v>
      </c>
      <c r="B5430" s="50">
        <v>42378</v>
      </c>
      <c r="C5430" s="51" t="s">
        <v>956</v>
      </c>
      <c r="D5430" s="51"/>
      <c r="E5430" s="51">
        <v>406.36640625000001</v>
      </c>
      <c r="F5430" s="51">
        <v>7.4609375000000006E-2</v>
      </c>
      <c r="G5430" s="51">
        <v>0.12638749999999999</v>
      </c>
      <c r="H5430" s="51">
        <v>0.17277500000000001</v>
      </c>
      <c r="I5430" s="51">
        <v>0.19705624999999999</v>
      </c>
      <c r="J5430" s="51">
        <v>0.26037500000000002</v>
      </c>
      <c r="K5430" s="51">
        <v>0.32720000000000005</v>
      </c>
      <c r="L5430" s="51">
        <v>0.29665000000000002</v>
      </c>
      <c r="M5430" s="51"/>
      <c r="N5430" s="51"/>
      <c r="O5430" s="51"/>
      <c r="P5430" s="51"/>
      <c r="Q5430" s="51"/>
      <c r="R5430" s="51"/>
      <c r="S5430" s="51"/>
      <c r="T5430" s="51"/>
      <c r="U5430" s="51"/>
      <c r="V5430" s="51"/>
      <c r="W5430" s="51"/>
      <c r="X5430" s="51"/>
      <c r="Y5430" s="51"/>
      <c r="Z5430" s="51"/>
      <c r="AA5430" s="51"/>
      <c r="AB5430" s="51"/>
      <c r="AC5430" s="51"/>
      <c r="AD5430" s="51"/>
      <c r="AE5430" s="51"/>
      <c r="AF5430" s="51"/>
      <c r="AG5430" s="51"/>
      <c r="AH5430" s="51"/>
      <c r="AI5430" s="51"/>
      <c r="AJ5430" s="51"/>
      <c r="AK5430" s="51"/>
      <c r="AL5430" s="51"/>
      <c r="AM5430" s="51"/>
      <c r="AN5430" s="51"/>
      <c r="AO5430" s="51"/>
      <c r="AP5430" s="51"/>
      <c r="AQ5430" s="51"/>
      <c r="AR5430" s="51"/>
      <c r="AS5430" s="51"/>
      <c r="AT5430" s="51"/>
      <c r="AU5430" s="51"/>
      <c r="AV5430" s="51"/>
      <c r="AW5430" s="51"/>
      <c r="AX5430" s="51"/>
      <c r="AY5430" s="51"/>
      <c r="AZ5430" s="51"/>
      <c r="BA5430" s="51"/>
      <c r="BB5430" s="51"/>
      <c r="BC5430" s="51"/>
      <c r="BD5430" s="51"/>
      <c r="BE5430" s="51"/>
      <c r="BF5430" s="51"/>
      <c r="BG5430" s="51"/>
      <c r="BH5430" s="51"/>
      <c r="BI5430" s="51"/>
      <c r="BJ5430" s="51"/>
      <c r="BK5430" s="51"/>
      <c r="BL5430" s="51"/>
      <c r="BM5430" s="51"/>
      <c r="BN5430" s="51"/>
      <c r="BO5430" s="51"/>
      <c r="BP5430" s="51"/>
      <c r="BQ5430" s="51"/>
      <c r="BR5430" s="51"/>
      <c r="BS5430" s="51"/>
      <c r="BT5430" s="51"/>
      <c r="BU5430" s="51"/>
      <c r="BV5430" s="51"/>
      <c r="BW5430" s="51"/>
      <c r="BX5430" s="51"/>
      <c r="BY5430" s="51"/>
    </row>
    <row r="5431" spans="1:77" x14ac:dyDescent="0.25">
      <c r="A5431" s="49" t="s">
        <v>961</v>
      </c>
      <c r="B5431" s="50">
        <v>42379</v>
      </c>
      <c r="C5431" s="51" t="s">
        <v>956</v>
      </c>
      <c r="D5431" s="51"/>
      <c r="E5431" s="51">
        <v>405.5184375</v>
      </c>
      <c r="F5431" s="51">
        <v>7.3293749999999991E-2</v>
      </c>
      <c r="G5431" s="51">
        <v>0.12563750000000001</v>
      </c>
      <c r="H5431" s="51">
        <v>0.17229375</v>
      </c>
      <c r="I5431" s="51">
        <v>0.19652500000000001</v>
      </c>
      <c r="J5431" s="51">
        <v>0.26001249999999998</v>
      </c>
      <c r="K5431" s="51">
        <v>0.32691874999999998</v>
      </c>
      <c r="L5431" s="51">
        <v>0.29651250000000001</v>
      </c>
      <c r="M5431" s="51"/>
      <c r="N5431" s="51"/>
      <c r="O5431" s="51"/>
      <c r="P5431" s="51"/>
      <c r="Q5431" s="51"/>
      <c r="R5431" s="51"/>
      <c r="S5431" s="51"/>
      <c r="T5431" s="51"/>
      <c r="U5431" s="51"/>
      <c r="V5431" s="51"/>
      <c r="W5431" s="51"/>
      <c r="X5431" s="51"/>
      <c r="Y5431" s="51"/>
      <c r="Z5431" s="51"/>
      <c r="AA5431" s="51"/>
      <c r="AB5431" s="51"/>
      <c r="AC5431" s="51"/>
      <c r="AD5431" s="51"/>
      <c r="AE5431" s="51"/>
      <c r="AF5431" s="51"/>
      <c r="AG5431" s="51"/>
      <c r="AH5431" s="51"/>
      <c r="AI5431" s="51"/>
      <c r="AJ5431" s="51"/>
      <c r="AK5431" s="51"/>
      <c r="AL5431" s="51"/>
      <c r="AM5431" s="51"/>
      <c r="AN5431" s="51"/>
      <c r="AO5431" s="51"/>
      <c r="AP5431" s="51"/>
      <c r="AQ5431" s="51"/>
      <c r="AR5431" s="51"/>
      <c r="AS5431" s="51"/>
      <c r="AT5431" s="51"/>
      <c r="AU5431" s="51"/>
      <c r="AV5431" s="51"/>
      <c r="AW5431" s="51"/>
      <c r="AX5431" s="51"/>
      <c r="AY5431" s="51"/>
      <c r="AZ5431" s="51"/>
      <c r="BA5431" s="51"/>
      <c r="BB5431" s="51"/>
      <c r="BC5431" s="51"/>
      <c r="BD5431" s="51"/>
      <c r="BE5431" s="51"/>
      <c r="BF5431" s="51"/>
      <c r="BG5431" s="51"/>
      <c r="BH5431" s="51"/>
      <c r="BI5431" s="51"/>
      <c r="BJ5431" s="51"/>
      <c r="BK5431" s="51"/>
      <c r="BL5431" s="51"/>
      <c r="BM5431" s="51"/>
      <c r="BN5431" s="51"/>
      <c r="BO5431" s="51"/>
      <c r="BP5431" s="51"/>
      <c r="BQ5431" s="51"/>
      <c r="BR5431" s="51"/>
      <c r="BS5431" s="51"/>
      <c r="BT5431" s="51"/>
      <c r="BU5431" s="51"/>
      <c r="BV5431" s="51"/>
      <c r="BW5431" s="51"/>
      <c r="BX5431" s="51"/>
      <c r="BY5431" s="51"/>
    </row>
    <row r="5432" spans="1:77" x14ac:dyDescent="0.25">
      <c r="A5432" s="49" t="s">
        <v>961</v>
      </c>
      <c r="B5432" s="50">
        <v>42380</v>
      </c>
      <c r="C5432" s="51" t="s">
        <v>956</v>
      </c>
      <c r="D5432" s="51"/>
      <c r="E5432" s="51">
        <v>405.14859375000003</v>
      </c>
      <c r="F5432" s="51">
        <v>7.3315624999999995E-2</v>
      </c>
      <c r="G5432" s="51">
        <v>0.1259875</v>
      </c>
      <c r="H5432" s="51">
        <v>0.1721375</v>
      </c>
      <c r="I5432" s="51">
        <v>0.196075</v>
      </c>
      <c r="J5432" s="51">
        <v>0.2596</v>
      </c>
      <c r="K5432" s="51">
        <v>0.32669999999999999</v>
      </c>
      <c r="L5432" s="51">
        <v>0.29633124999999999</v>
      </c>
      <c r="M5432" s="51"/>
      <c r="N5432" s="51"/>
      <c r="O5432" s="51"/>
      <c r="P5432" s="51"/>
      <c r="Q5432" s="51"/>
      <c r="R5432" s="51"/>
      <c r="S5432" s="51"/>
      <c r="T5432" s="51"/>
      <c r="U5432" s="51"/>
      <c r="V5432" s="51"/>
      <c r="W5432" s="51"/>
      <c r="X5432" s="51"/>
      <c r="Y5432" s="51"/>
      <c r="Z5432" s="51"/>
      <c r="AA5432" s="51"/>
      <c r="AB5432" s="51"/>
      <c r="AC5432" s="51">
        <v>0.33324471441667741</v>
      </c>
      <c r="AD5432" s="51">
        <v>1.3069917035904814E-2</v>
      </c>
      <c r="AE5432" s="51"/>
      <c r="AF5432" s="51"/>
      <c r="AG5432" s="51"/>
      <c r="AH5432" s="51"/>
      <c r="AI5432" s="51"/>
      <c r="AJ5432" s="51"/>
      <c r="AK5432" s="51"/>
      <c r="AL5432" s="51"/>
      <c r="AM5432" s="51"/>
      <c r="AN5432" s="51"/>
      <c r="AO5432" s="51"/>
      <c r="AP5432" s="51"/>
      <c r="AQ5432" s="51"/>
      <c r="AR5432" s="51"/>
      <c r="AS5432" s="51"/>
      <c r="AT5432" s="51"/>
      <c r="AU5432" s="51"/>
      <c r="AV5432" s="51"/>
      <c r="AW5432" s="51"/>
      <c r="AX5432" s="51"/>
      <c r="AY5432" s="51"/>
      <c r="AZ5432" s="51"/>
      <c r="BA5432" s="51"/>
      <c r="BB5432" s="51"/>
      <c r="BC5432" s="51"/>
      <c r="BD5432" s="51"/>
      <c r="BE5432" s="51"/>
      <c r="BF5432" s="51"/>
      <c r="BG5432" s="51"/>
      <c r="BH5432" s="51"/>
      <c r="BI5432" s="51"/>
      <c r="BJ5432" s="51"/>
      <c r="BK5432" s="51"/>
      <c r="BL5432" s="51"/>
      <c r="BM5432" s="51"/>
      <c r="BN5432" s="51"/>
      <c r="BO5432" s="51"/>
      <c r="BP5432" s="51"/>
      <c r="BQ5432" s="51"/>
      <c r="BR5432" s="51"/>
      <c r="BS5432" s="51"/>
      <c r="BT5432" s="51"/>
      <c r="BU5432" s="51"/>
      <c r="BV5432" s="51"/>
      <c r="BW5432" s="51"/>
      <c r="BX5432" s="51"/>
      <c r="BY5432" s="51"/>
    </row>
    <row r="5433" spans="1:77" x14ac:dyDescent="0.25">
      <c r="A5433" s="49" t="s">
        <v>961</v>
      </c>
      <c r="B5433" s="50">
        <v>42381</v>
      </c>
      <c r="C5433" s="51" t="s">
        <v>956</v>
      </c>
      <c r="D5433" s="51"/>
      <c r="E5433" s="51">
        <v>404.8565625</v>
      </c>
      <c r="F5433" s="51">
        <v>7.3668750000000005E-2</v>
      </c>
      <c r="G5433" s="51">
        <v>0.12716250000000001</v>
      </c>
      <c r="H5433" s="51">
        <v>0.17276875000000003</v>
      </c>
      <c r="I5433" s="51">
        <v>0.19513125000000001</v>
      </c>
      <c r="J5433" s="51">
        <v>0.25868124999999997</v>
      </c>
      <c r="K5433" s="51">
        <v>0.32642500000000002</v>
      </c>
      <c r="L5433" s="51">
        <v>0.29610000000000003</v>
      </c>
      <c r="M5433" s="51"/>
      <c r="N5433" s="51"/>
      <c r="O5433" s="51"/>
      <c r="P5433" s="51"/>
      <c r="Q5433" s="51"/>
      <c r="R5433" s="51"/>
      <c r="S5433" s="51"/>
      <c r="T5433" s="51"/>
      <c r="U5433" s="51"/>
      <c r="V5433" s="51"/>
      <c r="W5433" s="51"/>
      <c r="X5433" s="51"/>
      <c r="Y5433" s="51"/>
      <c r="Z5433" s="51"/>
      <c r="AA5433" s="51"/>
      <c r="AB5433" s="51"/>
      <c r="AC5433" s="51"/>
      <c r="AD5433" s="51"/>
      <c r="AE5433" s="51"/>
      <c r="AF5433" s="51"/>
      <c r="AG5433" s="51"/>
      <c r="AH5433" s="51"/>
      <c r="AI5433" s="51"/>
      <c r="AJ5433" s="51"/>
      <c r="AK5433" s="51"/>
      <c r="AL5433" s="51"/>
      <c r="AM5433" s="51"/>
      <c r="AN5433" s="51"/>
      <c r="AO5433" s="51"/>
      <c r="AP5433" s="51"/>
      <c r="AQ5433" s="51"/>
      <c r="AR5433" s="51"/>
      <c r="AS5433" s="51"/>
      <c r="AT5433" s="51"/>
      <c r="AU5433" s="51"/>
      <c r="AV5433" s="51"/>
      <c r="AW5433" s="51"/>
      <c r="AX5433" s="51"/>
      <c r="AY5433" s="51"/>
      <c r="AZ5433" s="51"/>
      <c r="BA5433" s="51"/>
      <c r="BB5433" s="51"/>
      <c r="BC5433" s="51"/>
      <c r="BD5433" s="51"/>
      <c r="BE5433" s="51"/>
      <c r="BF5433" s="51"/>
      <c r="BG5433" s="51"/>
      <c r="BH5433" s="51"/>
      <c r="BI5433" s="51"/>
      <c r="BJ5433" s="51"/>
      <c r="BK5433" s="51"/>
      <c r="BL5433" s="51"/>
      <c r="BM5433" s="51"/>
      <c r="BN5433" s="51"/>
      <c r="BO5433" s="51"/>
      <c r="BP5433" s="51"/>
      <c r="BQ5433" s="51"/>
      <c r="BR5433" s="51"/>
      <c r="BS5433" s="51"/>
      <c r="BT5433" s="51"/>
      <c r="BU5433" s="51"/>
      <c r="BV5433" s="51"/>
      <c r="BW5433" s="51"/>
      <c r="BX5433" s="51"/>
      <c r="BY5433" s="51"/>
    </row>
    <row r="5434" spans="1:77" x14ac:dyDescent="0.25">
      <c r="A5434" s="49" t="s">
        <v>961</v>
      </c>
      <c r="B5434" s="50">
        <v>42382</v>
      </c>
      <c r="C5434" s="51" t="s">
        <v>956</v>
      </c>
      <c r="D5434" s="51"/>
      <c r="E5434" s="51">
        <v>404.57718749999998</v>
      </c>
      <c r="F5434" s="51">
        <v>7.1468749999999998E-2</v>
      </c>
      <c r="G5434" s="51">
        <v>0.12645000000000001</v>
      </c>
      <c r="H5434" s="51">
        <v>0.17324375</v>
      </c>
      <c r="I5434" s="51">
        <v>0.19564375000000001</v>
      </c>
      <c r="J5434" s="51">
        <v>0.25866250000000002</v>
      </c>
      <c r="K5434" s="51">
        <v>0.32624375</v>
      </c>
      <c r="L5434" s="51">
        <v>0.29583750000000003</v>
      </c>
      <c r="M5434" s="51"/>
      <c r="N5434" s="51"/>
      <c r="O5434" s="51"/>
      <c r="P5434" s="51"/>
      <c r="Q5434" s="51"/>
      <c r="R5434" s="51"/>
      <c r="S5434" s="51"/>
      <c r="T5434" s="51"/>
      <c r="U5434" s="51"/>
      <c r="V5434" s="51"/>
      <c r="W5434" s="51"/>
      <c r="X5434" s="51"/>
      <c r="Y5434" s="51"/>
      <c r="Z5434" s="51"/>
      <c r="AA5434" s="51"/>
      <c r="AB5434" s="51">
        <v>8.5500000000000007</v>
      </c>
      <c r="AC5434" s="51"/>
      <c r="AD5434" s="51"/>
      <c r="AE5434" s="51"/>
      <c r="AF5434" s="51"/>
      <c r="AG5434" s="51"/>
      <c r="AH5434" s="51">
        <v>8.5</v>
      </c>
      <c r="AI5434" s="51">
        <v>8.5500000000000007</v>
      </c>
      <c r="AJ5434" s="51"/>
      <c r="AK5434" s="51"/>
      <c r="AL5434" s="51"/>
      <c r="AM5434" s="51"/>
      <c r="AN5434" s="51"/>
      <c r="AO5434" s="51"/>
      <c r="AP5434" s="51"/>
      <c r="AQ5434" s="51"/>
      <c r="AR5434" s="51"/>
      <c r="AS5434" s="51"/>
      <c r="AT5434" s="51"/>
      <c r="AU5434" s="51"/>
      <c r="AV5434" s="51"/>
      <c r="AW5434" s="51"/>
      <c r="AX5434" s="51"/>
      <c r="AY5434" s="51"/>
      <c r="AZ5434" s="51"/>
      <c r="BA5434" s="51"/>
      <c r="BB5434" s="51"/>
      <c r="BC5434" s="51"/>
      <c r="BD5434" s="51"/>
      <c r="BE5434" s="51"/>
      <c r="BF5434" s="51"/>
      <c r="BG5434" s="51"/>
      <c r="BH5434" s="51"/>
      <c r="BI5434" s="51"/>
      <c r="BJ5434" s="51"/>
      <c r="BK5434" s="51"/>
      <c r="BL5434" s="51"/>
      <c r="BM5434" s="51"/>
      <c r="BN5434" s="51"/>
      <c r="BO5434" s="51"/>
      <c r="BP5434" s="51"/>
      <c r="BQ5434" s="51"/>
      <c r="BR5434" s="51"/>
      <c r="BS5434" s="51"/>
      <c r="BT5434" s="51"/>
      <c r="BU5434" s="51"/>
      <c r="BV5434" s="51"/>
      <c r="BW5434" s="51"/>
      <c r="BX5434" s="51"/>
      <c r="BY5434" s="51"/>
    </row>
    <row r="5435" spans="1:77" x14ac:dyDescent="0.25">
      <c r="A5435" s="49" t="s">
        <v>961</v>
      </c>
      <c r="B5435" s="50">
        <v>42383</v>
      </c>
      <c r="C5435" s="51" t="s">
        <v>956</v>
      </c>
      <c r="D5435" s="51"/>
      <c r="E5435" s="51">
        <v>404.32078124999998</v>
      </c>
      <c r="F5435" s="51">
        <v>7.1478125000000003E-2</v>
      </c>
      <c r="G5435" s="51">
        <v>0.12649375000000002</v>
      </c>
      <c r="H5435" s="51">
        <v>0.17301875</v>
      </c>
      <c r="I5435" s="51">
        <v>0.19551249999999998</v>
      </c>
      <c r="J5435" s="51">
        <v>0.25856250000000003</v>
      </c>
      <c r="K5435" s="51">
        <v>0.32600625</v>
      </c>
      <c r="L5435" s="51">
        <v>0.29565000000000002</v>
      </c>
      <c r="M5435" s="51"/>
      <c r="N5435" s="51"/>
      <c r="O5435" s="51"/>
      <c r="P5435" s="51"/>
      <c r="Q5435" s="51"/>
      <c r="R5435" s="51"/>
      <c r="S5435" s="51"/>
      <c r="T5435" s="51"/>
      <c r="U5435" s="51"/>
      <c r="V5435" s="51"/>
      <c r="W5435" s="51"/>
      <c r="X5435" s="51"/>
      <c r="Y5435" s="51"/>
      <c r="Z5435" s="51"/>
      <c r="AA5435" s="51"/>
      <c r="AB5435" s="51"/>
      <c r="AC5435" s="51">
        <v>0.32374424044974431</v>
      </c>
      <c r="AD5435" s="51">
        <v>7.8978828257688326E-4</v>
      </c>
      <c r="AE5435" s="51"/>
      <c r="AF5435" s="51"/>
      <c r="AG5435" s="51"/>
      <c r="AH5435" s="51"/>
      <c r="AI5435" s="51"/>
      <c r="AJ5435" s="51"/>
      <c r="AK5435" s="51"/>
      <c r="AL5435" s="51"/>
      <c r="AM5435" s="51"/>
      <c r="AN5435" s="51"/>
      <c r="AO5435" s="51"/>
      <c r="AP5435" s="51"/>
      <c r="AQ5435" s="51"/>
      <c r="AR5435" s="51"/>
      <c r="AS5435" s="51"/>
      <c r="AT5435" s="51"/>
      <c r="AU5435" s="51"/>
      <c r="AV5435" s="51"/>
      <c r="AW5435" s="51"/>
      <c r="AX5435" s="51"/>
      <c r="AY5435" s="51"/>
      <c r="AZ5435" s="51"/>
      <c r="BA5435" s="51"/>
      <c r="BB5435" s="51"/>
      <c r="BC5435" s="51"/>
      <c r="BD5435" s="51"/>
      <c r="BE5435" s="51"/>
      <c r="BF5435" s="51"/>
      <c r="BG5435" s="51"/>
      <c r="BH5435" s="51"/>
      <c r="BI5435" s="51"/>
      <c r="BJ5435" s="51"/>
      <c r="BK5435" s="51"/>
      <c r="BL5435" s="51"/>
      <c r="BM5435" s="51"/>
      <c r="BN5435" s="51"/>
      <c r="BO5435" s="51"/>
      <c r="BP5435" s="51"/>
      <c r="BQ5435" s="51"/>
      <c r="BR5435" s="51"/>
      <c r="BS5435" s="51"/>
      <c r="BT5435" s="51"/>
      <c r="BU5435" s="51"/>
      <c r="BV5435" s="51"/>
      <c r="BW5435" s="51"/>
      <c r="BX5435" s="51"/>
      <c r="BY5435" s="51"/>
    </row>
    <row r="5436" spans="1:77" x14ac:dyDescent="0.25">
      <c r="A5436" s="49" t="s">
        <v>961</v>
      </c>
      <c r="B5436" s="50">
        <v>42384</v>
      </c>
      <c r="C5436" s="51" t="s">
        <v>956</v>
      </c>
      <c r="D5436" s="51"/>
      <c r="E5436" s="51">
        <v>403.85906249999994</v>
      </c>
      <c r="F5436" s="51">
        <v>7.0250000000000007E-2</v>
      </c>
      <c r="G5436" s="51">
        <v>0.12604375000000001</v>
      </c>
      <c r="H5436" s="51">
        <v>0.17290624999999998</v>
      </c>
      <c r="I5436" s="51">
        <v>0.19547500000000001</v>
      </c>
      <c r="J5436" s="51">
        <v>0.25838124999999995</v>
      </c>
      <c r="K5436" s="51">
        <v>0.32584999999999997</v>
      </c>
      <c r="L5436" s="51">
        <v>0.29543750000000002</v>
      </c>
      <c r="M5436" s="51"/>
      <c r="N5436" s="51"/>
      <c r="O5436" s="51"/>
      <c r="P5436" s="51"/>
      <c r="Q5436" s="51"/>
      <c r="R5436" s="51"/>
      <c r="S5436" s="51"/>
      <c r="T5436" s="51"/>
      <c r="U5436" s="51"/>
      <c r="V5436" s="51"/>
      <c r="W5436" s="51"/>
      <c r="X5436" s="51"/>
      <c r="Y5436" s="51"/>
      <c r="Z5436" s="51"/>
      <c r="AA5436" s="51"/>
      <c r="AB5436" s="51"/>
      <c r="AC5436" s="51"/>
      <c r="AD5436" s="51"/>
      <c r="AE5436" s="51"/>
      <c r="AF5436" s="51"/>
      <c r="AG5436" s="51"/>
      <c r="AH5436" s="51"/>
      <c r="AI5436" s="51"/>
      <c r="AJ5436" s="51"/>
      <c r="AK5436" s="51"/>
      <c r="AL5436" s="51"/>
      <c r="AM5436" s="51"/>
      <c r="AN5436" s="51"/>
      <c r="AO5436" s="51"/>
      <c r="AP5436" s="51"/>
      <c r="AQ5436" s="51"/>
      <c r="AR5436" s="51"/>
      <c r="AS5436" s="51"/>
      <c r="AT5436" s="51"/>
      <c r="AU5436" s="51"/>
      <c r="AV5436" s="51"/>
      <c r="AW5436" s="51"/>
      <c r="AX5436" s="51"/>
      <c r="AY5436" s="51"/>
      <c r="AZ5436" s="51"/>
      <c r="BA5436" s="51"/>
      <c r="BB5436" s="51"/>
      <c r="BC5436" s="51"/>
      <c r="BD5436" s="51"/>
      <c r="BE5436" s="51"/>
      <c r="BF5436" s="51"/>
      <c r="BG5436" s="51"/>
      <c r="BH5436" s="51"/>
      <c r="BI5436" s="51"/>
      <c r="BJ5436" s="51"/>
      <c r="BK5436" s="51"/>
      <c r="BL5436" s="51"/>
      <c r="BM5436" s="51"/>
      <c r="BN5436" s="51"/>
      <c r="BO5436" s="51"/>
      <c r="BP5436" s="51"/>
      <c r="BQ5436" s="51"/>
      <c r="BR5436" s="51"/>
      <c r="BS5436" s="51"/>
      <c r="BT5436" s="51"/>
      <c r="BU5436" s="51"/>
      <c r="BV5436" s="51"/>
      <c r="BW5436" s="51"/>
      <c r="BX5436" s="51"/>
      <c r="BY5436" s="51"/>
    </row>
    <row r="5437" spans="1:77" x14ac:dyDescent="0.25">
      <c r="A5437" s="49" t="s">
        <v>961</v>
      </c>
      <c r="B5437" s="50">
        <v>42385</v>
      </c>
      <c r="C5437" s="51" t="s">
        <v>956</v>
      </c>
      <c r="D5437" s="51"/>
      <c r="E5437" s="51">
        <v>403.68093750000003</v>
      </c>
      <c r="F5437" s="51">
        <v>6.9662499999999988E-2</v>
      </c>
      <c r="G5437" s="51">
        <v>0.12551875000000001</v>
      </c>
      <c r="H5437" s="51">
        <v>0.17271249999999999</v>
      </c>
      <c r="I5437" s="51">
        <v>0.1958</v>
      </c>
      <c r="J5437" s="51">
        <v>0.25847500000000001</v>
      </c>
      <c r="K5437" s="51">
        <v>0.32574375</v>
      </c>
      <c r="L5437" s="51">
        <v>0.29528125</v>
      </c>
      <c r="M5437" s="51"/>
      <c r="N5437" s="51"/>
      <c r="O5437" s="51"/>
      <c r="P5437" s="51"/>
      <c r="Q5437" s="51"/>
      <c r="R5437" s="51"/>
      <c r="S5437" s="51"/>
      <c r="T5437" s="51"/>
      <c r="U5437" s="51"/>
      <c r="V5437" s="51"/>
      <c r="W5437" s="51"/>
      <c r="X5437" s="51"/>
      <c r="Y5437" s="51"/>
      <c r="Z5437" s="51"/>
      <c r="AA5437" s="51"/>
      <c r="AB5437" s="51"/>
      <c r="AC5437" s="51"/>
      <c r="AD5437" s="51"/>
      <c r="AE5437" s="51"/>
      <c r="AF5437" s="51"/>
      <c r="AG5437" s="51"/>
      <c r="AH5437" s="51"/>
      <c r="AI5437" s="51"/>
      <c r="AJ5437" s="51"/>
      <c r="AK5437" s="51"/>
      <c r="AL5437" s="51"/>
      <c r="AM5437" s="51"/>
      <c r="AN5437" s="51"/>
      <c r="AO5437" s="51"/>
      <c r="AP5437" s="51"/>
      <c r="AQ5437" s="51"/>
      <c r="AR5437" s="51"/>
      <c r="AS5437" s="51"/>
      <c r="AT5437" s="51"/>
      <c r="AU5437" s="51"/>
      <c r="AV5437" s="51"/>
      <c r="AW5437" s="51"/>
      <c r="AX5437" s="51"/>
      <c r="AY5437" s="51"/>
      <c r="AZ5437" s="51"/>
      <c r="BA5437" s="51"/>
      <c r="BB5437" s="51"/>
      <c r="BC5437" s="51"/>
      <c r="BD5437" s="51"/>
      <c r="BE5437" s="51"/>
      <c r="BF5437" s="51"/>
      <c r="BG5437" s="51"/>
      <c r="BH5437" s="51"/>
      <c r="BI5437" s="51"/>
      <c r="BJ5437" s="51"/>
      <c r="BK5437" s="51"/>
      <c r="BL5437" s="51"/>
      <c r="BM5437" s="51"/>
      <c r="BN5437" s="51"/>
      <c r="BO5437" s="51"/>
      <c r="BP5437" s="51"/>
      <c r="BQ5437" s="51"/>
      <c r="BR5437" s="51"/>
      <c r="BS5437" s="51"/>
      <c r="BT5437" s="51"/>
      <c r="BU5437" s="51"/>
      <c r="BV5437" s="51"/>
      <c r="BW5437" s="51"/>
      <c r="BX5437" s="51"/>
      <c r="BY5437" s="51"/>
    </row>
    <row r="5438" spans="1:77" x14ac:dyDescent="0.25">
      <c r="A5438" s="49" t="s">
        <v>961</v>
      </c>
      <c r="B5438" s="50">
        <v>42386</v>
      </c>
      <c r="C5438" s="51" t="s">
        <v>956</v>
      </c>
      <c r="D5438" s="51"/>
      <c r="E5438" s="51">
        <v>403.54453125000003</v>
      </c>
      <c r="F5438" s="51">
        <v>6.9303124999999993E-2</v>
      </c>
      <c r="G5438" s="51">
        <v>0.12516875</v>
      </c>
      <c r="H5438" s="51">
        <v>0.17256250000000001</v>
      </c>
      <c r="I5438" s="51">
        <v>0.19604374999999999</v>
      </c>
      <c r="J5438" s="51">
        <v>0.258575</v>
      </c>
      <c r="K5438" s="51">
        <v>0.32555624999999999</v>
      </c>
      <c r="L5438" s="51">
        <v>0.29517500000000002</v>
      </c>
      <c r="M5438" s="51"/>
      <c r="N5438" s="51"/>
      <c r="O5438" s="51"/>
      <c r="P5438" s="51"/>
      <c r="Q5438" s="51"/>
      <c r="R5438" s="51"/>
      <c r="S5438" s="51"/>
      <c r="T5438" s="51"/>
      <c r="U5438" s="51"/>
      <c r="V5438" s="51"/>
      <c r="W5438" s="51"/>
      <c r="X5438" s="51"/>
      <c r="Y5438" s="51"/>
      <c r="Z5438" s="51"/>
      <c r="AA5438" s="51"/>
      <c r="AB5438" s="51"/>
      <c r="AC5438" s="51"/>
      <c r="AD5438" s="51"/>
      <c r="AE5438" s="51"/>
      <c r="AF5438" s="51"/>
      <c r="AG5438" s="51"/>
      <c r="AH5438" s="51"/>
      <c r="AI5438" s="51"/>
      <c r="AJ5438" s="51"/>
      <c r="AK5438" s="51"/>
      <c r="AL5438" s="51"/>
      <c r="AM5438" s="51"/>
      <c r="AN5438" s="51"/>
      <c r="AO5438" s="51"/>
      <c r="AP5438" s="51"/>
      <c r="AQ5438" s="51"/>
      <c r="AR5438" s="51"/>
      <c r="AS5438" s="51"/>
      <c r="AT5438" s="51"/>
      <c r="AU5438" s="51"/>
      <c r="AV5438" s="51"/>
      <c r="AW5438" s="51"/>
      <c r="AX5438" s="51"/>
      <c r="AY5438" s="51"/>
      <c r="AZ5438" s="51"/>
      <c r="BA5438" s="51"/>
      <c r="BB5438" s="51"/>
      <c r="BC5438" s="51"/>
      <c r="BD5438" s="51"/>
      <c r="BE5438" s="51"/>
      <c r="BF5438" s="51"/>
      <c r="BG5438" s="51"/>
      <c r="BH5438" s="51"/>
      <c r="BI5438" s="51"/>
      <c r="BJ5438" s="51"/>
      <c r="BK5438" s="51"/>
      <c r="BL5438" s="51"/>
      <c r="BM5438" s="51"/>
      <c r="BN5438" s="51"/>
      <c r="BO5438" s="51"/>
      <c r="BP5438" s="51"/>
      <c r="BQ5438" s="51"/>
      <c r="BR5438" s="51"/>
      <c r="BS5438" s="51"/>
      <c r="BT5438" s="51"/>
      <c r="BU5438" s="51"/>
      <c r="BV5438" s="51"/>
      <c r="BW5438" s="51"/>
      <c r="BX5438" s="51"/>
      <c r="BY5438" s="51"/>
    </row>
    <row r="5439" spans="1:77" x14ac:dyDescent="0.25">
      <c r="A5439" s="49" t="s">
        <v>961</v>
      </c>
      <c r="B5439" s="50">
        <v>42387</v>
      </c>
      <c r="C5439" s="51" t="s">
        <v>956</v>
      </c>
      <c r="D5439" s="51"/>
      <c r="E5439" s="51">
        <v>403.28390625000003</v>
      </c>
      <c r="F5439" s="51">
        <v>6.9028124999999996E-2</v>
      </c>
      <c r="G5439" s="51">
        <v>0.12489375</v>
      </c>
      <c r="H5439" s="51">
        <v>0.17236875000000002</v>
      </c>
      <c r="I5439" s="51">
        <v>0.19618749999999999</v>
      </c>
      <c r="J5439" s="51">
        <v>0.25856250000000003</v>
      </c>
      <c r="K5439" s="51">
        <v>0.32535625000000001</v>
      </c>
      <c r="L5439" s="51">
        <v>0.29484374999999996</v>
      </c>
      <c r="M5439" s="51"/>
      <c r="N5439" s="51"/>
      <c r="O5439" s="51"/>
      <c r="P5439" s="51"/>
      <c r="Q5439" s="51"/>
      <c r="R5439" s="51"/>
      <c r="S5439" s="51"/>
      <c r="T5439" s="51"/>
      <c r="U5439" s="51"/>
      <c r="V5439" s="51"/>
      <c r="W5439" s="51"/>
      <c r="X5439" s="51"/>
      <c r="Y5439" s="51"/>
      <c r="Z5439" s="51"/>
      <c r="AA5439" s="51"/>
      <c r="AB5439" s="51"/>
      <c r="AC5439" s="51"/>
      <c r="AD5439" s="51"/>
      <c r="AE5439" s="51"/>
      <c r="AF5439" s="51"/>
      <c r="AG5439" s="51"/>
      <c r="AH5439" s="51"/>
      <c r="AI5439" s="51"/>
      <c r="AJ5439" s="51"/>
      <c r="AK5439" s="51"/>
      <c r="AL5439" s="51"/>
      <c r="AM5439" s="51"/>
      <c r="AN5439" s="51"/>
      <c r="AO5439" s="51"/>
      <c r="AP5439" s="51"/>
      <c r="AQ5439" s="51"/>
      <c r="AR5439" s="51"/>
      <c r="AS5439" s="51"/>
      <c r="AT5439" s="51"/>
      <c r="AU5439" s="51"/>
      <c r="AV5439" s="51"/>
      <c r="AW5439" s="51"/>
      <c r="AX5439" s="51"/>
      <c r="AY5439" s="51"/>
      <c r="AZ5439" s="51"/>
      <c r="BA5439" s="51"/>
      <c r="BB5439" s="51"/>
      <c r="BC5439" s="51"/>
      <c r="BD5439" s="51"/>
      <c r="BE5439" s="51"/>
      <c r="BF5439" s="51"/>
      <c r="BG5439" s="51"/>
      <c r="BH5439" s="51"/>
      <c r="BI5439" s="51"/>
      <c r="BJ5439" s="51"/>
      <c r="BK5439" s="51"/>
      <c r="BL5439" s="51"/>
      <c r="BM5439" s="51"/>
      <c r="BN5439" s="51"/>
      <c r="BO5439" s="51"/>
      <c r="BP5439" s="51"/>
      <c r="BQ5439" s="51"/>
      <c r="BR5439" s="51"/>
      <c r="BS5439" s="51"/>
      <c r="BT5439" s="51"/>
      <c r="BU5439" s="51"/>
      <c r="BV5439" s="51"/>
      <c r="BW5439" s="51"/>
      <c r="BX5439" s="51"/>
      <c r="BY5439" s="51"/>
    </row>
    <row r="5440" spans="1:77" x14ac:dyDescent="0.25">
      <c r="A5440" s="49" t="s">
        <v>961</v>
      </c>
      <c r="B5440" s="50">
        <v>42388</v>
      </c>
      <c r="C5440" s="51" t="s">
        <v>956</v>
      </c>
      <c r="D5440" s="51"/>
      <c r="E5440" s="51">
        <v>403.18406249999998</v>
      </c>
      <c r="F5440" s="51">
        <v>6.9131250000000005E-2</v>
      </c>
      <c r="G5440" s="51">
        <v>0.12513750000000001</v>
      </c>
      <c r="H5440" s="51">
        <v>0.17231250000000001</v>
      </c>
      <c r="I5440" s="51">
        <v>0.19616875</v>
      </c>
      <c r="J5440" s="51">
        <v>0.25835625000000001</v>
      </c>
      <c r="K5440" s="51">
        <v>0.32524374999999994</v>
      </c>
      <c r="L5440" s="51">
        <v>0.29473125</v>
      </c>
      <c r="M5440" s="51"/>
      <c r="N5440" s="51"/>
      <c r="O5440" s="51"/>
      <c r="P5440" s="51"/>
      <c r="Q5440" s="51"/>
      <c r="R5440" s="51"/>
      <c r="S5440" s="51"/>
      <c r="T5440" s="51"/>
      <c r="U5440" s="51"/>
      <c r="V5440" s="51"/>
      <c r="W5440" s="51"/>
      <c r="X5440" s="51"/>
      <c r="Y5440" s="51"/>
      <c r="Z5440" s="51"/>
      <c r="AA5440" s="51"/>
      <c r="AB5440" s="51">
        <v>8.5500000000000007</v>
      </c>
      <c r="AC5440" s="51">
        <v>0.39498160462724285</v>
      </c>
      <c r="AD5440" s="51">
        <v>0</v>
      </c>
      <c r="AE5440" s="51"/>
      <c r="AF5440" s="51"/>
      <c r="AG5440" s="51"/>
      <c r="AH5440" s="51">
        <v>8.5500000000000007</v>
      </c>
      <c r="AI5440" s="51">
        <v>8.5500000000000007</v>
      </c>
      <c r="AJ5440" s="51"/>
      <c r="AK5440" s="51"/>
      <c r="AL5440" s="51"/>
      <c r="AM5440" s="51"/>
      <c r="AN5440" s="51"/>
      <c r="AO5440" s="51"/>
      <c r="AP5440" s="51"/>
      <c r="AQ5440" s="51"/>
      <c r="AR5440" s="51"/>
      <c r="AS5440" s="51"/>
      <c r="AT5440" s="51"/>
      <c r="AU5440" s="51"/>
      <c r="AV5440" s="51"/>
      <c r="AW5440" s="51"/>
      <c r="AX5440" s="51"/>
      <c r="AY5440" s="51"/>
      <c r="AZ5440" s="51"/>
      <c r="BA5440" s="51"/>
      <c r="BB5440" s="51"/>
      <c r="BC5440" s="51"/>
      <c r="BD5440" s="51"/>
      <c r="BE5440" s="51"/>
      <c r="BF5440" s="51"/>
      <c r="BG5440" s="51"/>
      <c r="BH5440" s="51"/>
      <c r="BI5440" s="51"/>
      <c r="BJ5440" s="51"/>
      <c r="BK5440" s="51"/>
      <c r="BL5440" s="51"/>
      <c r="BM5440" s="51"/>
      <c r="BN5440" s="51"/>
      <c r="BO5440" s="51"/>
      <c r="BP5440" s="51"/>
      <c r="BQ5440" s="51"/>
      <c r="BR5440" s="51"/>
      <c r="BS5440" s="51"/>
      <c r="BT5440" s="51"/>
      <c r="BU5440" s="51"/>
      <c r="BV5440" s="51"/>
      <c r="BW5440" s="51"/>
      <c r="BX5440" s="51"/>
      <c r="BY5440" s="51"/>
    </row>
    <row r="5441" spans="1:77" x14ac:dyDescent="0.25">
      <c r="A5441" s="49" t="s">
        <v>961</v>
      </c>
      <c r="B5441" s="50">
        <v>42389</v>
      </c>
      <c r="C5441" s="51" t="s">
        <v>956</v>
      </c>
      <c r="D5441" s="51"/>
      <c r="E5441" s="51">
        <v>403.66218749999996</v>
      </c>
      <c r="F5441" s="51">
        <v>7.039999999999999E-2</v>
      </c>
      <c r="G5441" s="51">
        <v>0.12695624999999999</v>
      </c>
      <c r="H5441" s="51">
        <v>0.17319374999999998</v>
      </c>
      <c r="I5441" s="51">
        <v>0.19599374999999997</v>
      </c>
      <c r="J5441" s="51">
        <v>0.25803749999999998</v>
      </c>
      <c r="K5441" s="51">
        <v>0.32509999999999994</v>
      </c>
      <c r="L5441" s="51">
        <v>0.29453750000000001</v>
      </c>
      <c r="M5441" s="51"/>
      <c r="N5441" s="51"/>
      <c r="O5441" s="51"/>
      <c r="P5441" s="51"/>
      <c r="Q5441" s="51"/>
      <c r="R5441" s="51"/>
      <c r="S5441" s="51"/>
      <c r="T5441" s="51"/>
      <c r="U5441" s="51"/>
      <c r="V5441" s="51"/>
      <c r="W5441" s="51"/>
      <c r="X5441" s="51"/>
      <c r="Y5441" s="51"/>
      <c r="Z5441" s="51"/>
      <c r="AA5441" s="51"/>
      <c r="AB5441" s="51"/>
      <c r="AC5441" s="51"/>
      <c r="AD5441" s="51"/>
      <c r="AE5441" s="51"/>
      <c r="AF5441" s="51"/>
      <c r="AG5441" s="51"/>
      <c r="AH5441" s="51"/>
      <c r="AI5441" s="51"/>
      <c r="AJ5441" s="51"/>
      <c r="AK5441" s="51"/>
      <c r="AL5441" s="51"/>
      <c r="AM5441" s="51"/>
      <c r="AN5441" s="51"/>
      <c r="AO5441" s="51"/>
      <c r="AP5441" s="51"/>
      <c r="AQ5441" s="51"/>
      <c r="AR5441" s="51"/>
      <c r="AS5441" s="51"/>
      <c r="AT5441" s="51"/>
      <c r="AU5441" s="51"/>
      <c r="AV5441" s="51"/>
      <c r="AW5441" s="51"/>
      <c r="AX5441" s="51"/>
      <c r="AY5441" s="51"/>
      <c r="AZ5441" s="51"/>
      <c r="BA5441" s="51"/>
      <c r="BB5441" s="51"/>
      <c r="BC5441" s="51"/>
      <c r="BD5441" s="51"/>
      <c r="BE5441" s="51"/>
      <c r="BF5441" s="51"/>
      <c r="BG5441" s="51"/>
      <c r="BH5441" s="51"/>
      <c r="BI5441" s="51"/>
      <c r="BJ5441" s="51"/>
      <c r="BK5441" s="51"/>
      <c r="BL5441" s="51"/>
      <c r="BM5441" s="51"/>
      <c r="BN5441" s="51"/>
      <c r="BO5441" s="51"/>
      <c r="BP5441" s="51"/>
      <c r="BQ5441" s="51"/>
      <c r="BR5441" s="51"/>
      <c r="BS5441" s="51"/>
      <c r="BT5441" s="51"/>
      <c r="BU5441" s="51"/>
      <c r="BV5441" s="51"/>
      <c r="BW5441" s="51"/>
      <c r="BX5441" s="51"/>
      <c r="BY5441" s="51"/>
    </row>
    <row r="5442" spans="1:77" x14ac:dyDescent="0.25">
      <c r="A5442" s="49" t="s">
        <v>961</v>
      </c>
      <c r="B5442" s="50">
        <v>42390</v>
      </c>
      <c r="C5442" s="51" t="s">
        <v>956</v>
      </c>
      <c r="D5442" s="51"/>
      <c r="E5442" s="51">
        <v>404.06578124999993</v>
      </c>
      <c r="F5442" s="51">
        <v>7.0615625000000001E-2</v>
      </c>
      <c r="G5442" s="51">
        <v>0.12825625000000002</v>
      </c>
      <c r="H5442" s="51">
        <v>0.17454375</v>
      </c>
      <c r="I5442" s="51">
        <v>0.19613124999999998</v>
      </c>
      <c r="J5442" s="51">
        <v>0.25774999999999998</v>
      </c>
      <c r="K5442" s="51">
        <v>0.32482499999999997</v>
      </c>
      <c r="L5442" s="51">
        <v>0.29420000000000002</v>
      </c>
      <c r="M5442" s="51"/>
      <c r="N5442" s="51"/>
      <c r="O5442" s="51"/>
      <c r="P5442" s="51"/>
      <c r="Q5442" s="51"/>
      <c r="R5442" s="51"/>
      <c r="S5442" s="51"/>
      <c r="T5442" s="51"/>
      <c r="U5442" s="51"/>
      <c r="V5442" s="51"/>
      <c r="W5442" s="51"/>
      <c r="X5442" s="51"/>
      <c r="Y5442" s="51"/>
      <c r="Z5442" s="51"/>
      <c r="AA5442" s="51"/>
      <c r="AB5442" s="51"/>
      <c r="AC5442" s="51"/>
      <c r="AD5442" s="51"/>
      <c r="AE5442" s="51"/>
      <c r="AF5442" s="51"/>
      <c r="AG5442" s="51"/>
      <c r="AH5442" s="51"/>
      <c r="AI5442" s="51"/>
      <c r="AJ5442" s="51"/>
      <c r="AK5442" s="51"/>
      <c r="AL5442" s="51"/>
      <c r="AM5442" s="51"/>
      <c r="AN5442" s="51"/>
      <c r="AO5442" s="51"/>
      <c r="AP5442" s="51"/>
      <c r="AQ5442" s="51"/>
      <c r="AR5442" s="51"/>
      <c r="AS5442" s="51"/>
      <c r="AT5442" s="51"/>
      <c r="AU5442" s="51"/>
      <c r="AV5442" s="51"/>
      <c r="AW5442" s="51"/>
      <c r="AX5442" s="51"/>
      <c r="AY5442" s="51"/>
      <c r="AZ5442" s="51"/>
      <c r="BA5442" s="51"/>
      <c r="BB5442" s="51"/>
      <c r="BC5442" s="51"/>
      <c r="BD5442" s="51"/>
      <c r="BE5442" s="51"/>
      <c r="BF5442" s="51"/>
      <c r="BG5442" s="51"/>
      <c r="BH5442" s="51"/>
      <c r="BI5442" s="51"/>
      <c r="BJ5442" s="51"/>
      <c r="BK5442" s="51"/>
      <c r="BL5442" s="51"/>
      <c r="BM5442" s="51"/>
      <c r="BN5442" s="51"/>
      <c r="BO5442" s="51"/>
      <c r="BP5442" s="51"/>
      <c r="BQ5442" s="51"/>
      <c r="BR5442" s="51"/>
      <c r="BS5442" s="51"/>
      <c r="BT5442" s="51"/>
      <c r="BU5442" s="51"/>
      <c r="BV5442" s="51"/>
      <c r="BW5442" s="51"/>
      <c r="BX5442" s="51"/>
      <c r="BY5442" s="51"/>
    </row>
    <row r="5443" spans="1:77" x14ac:dyDescent="0.25">
      <c r="A5443" s="49" t="s">
        <v>961</v>
      </c>
      <c r="B5443" s="50">
        <v>42391</v>
      </c>
      <c r="C5443" s="51" t="s">
        <v>956</v>
      </c>
      <c r="D5443" s="51"/>
      <c r="E5443" s="51">
        <v>404.82843750000006</v>
      </c>
      <c r="F5443" s="51">
        <v>7.0837499999999998E-2</v>
      </c>
      <c r="G5443" s="51">
        <v>0.12988125</v>
      </c>
      <c r="H5443" s="51">
        <v>0.17603124999999997</v>
      </c>
      <c r="I5443" s="51">
        <v>0.19659374999999998</v>
      </c>
      <c r="J5443" s="51">
        <v>0.25764375</v>
      </c>
      <c r="K5443" s="51">
        <v>0.32473750000000001</v>
      </c>
      <c r="L5443" s="51">
        <v>0.2940625</v>
      </c>
      <c r="M5443" s="51"/>
      <c r="N5443" s="51"/>
      <c r="O5443" s="51"/>
      <c r="P5443" s="51"/>
      <c r="Q5443" s="51"/>
      <c r="R5443" s="51"/>
      <c r="S5443" s="51"/>
      <c r="T5443" s="51"/>
      <c r="U5443" s="51"/>
      <c r="V5443" s="51"/>
      <c r="W5443" s="51"/>
      <c r="X5443" s="51"/>
      <c r="Y5443" s="51"/>
      <c r="Z5443" s="51"/>
      <c r="AA5443" s="51"/>
      <c r="AB5443" s="51"/>
      <c r="AC5443" s="51">
        <v>0.33190371523383572</v>
      </c>
      <c r="AD5443" s="51">
        <v>0</v>
      </c>
      <c r="AE5443" s="51"/>
      <c r="AF5443" s="51"/>
      <c r="AG5443" s="51"/>
      <c r="AH5443" s="51"/>
      <c r="AI5443" s="51"/>
      <c r="AJ5443" s="51"/>
      <c r="AK5443" s="51"/>
      <c r="AL5443" s="51"/>
      <c r="AM5443" s="51"/>
      <c r="AN5443" s="51"/>
      <c r="AO5443" s="51"/>
      <c r="AP5443" s="51"/>
      <c r="AQ5443" s="51"/>
      <c r="AR5443" s="51"/>
      <c r="AS5443" s="51"/>
      <c r="AT5443" s="51"/>
      <c r="AU5443" s="51"/>
      <c r="AV5443" s="51"/>
      <c r="AW5443" s="51"/>
      <c r="AX5443" s="51"/>
      <c r="AY5443" s="51"/>
      <c r="AZ5443" s="51"/>
      <c r="BA5443" s="51"/>
      <c r="BB5443" s="51"/>
      <c r="BC5443" s="51"/>
      <c r="BD5443" s="51"/>
      <c r="BE5443" s="51"/>
      <c r="BF5443" s="51"/>
      <c r="BG5443" s="51"/>
      <c r="BH5443" s="51"/>
      <c r="BI5443" s="51"/>
      <c r="BJ5443" s="51"/>
      <c r="BK5443" s="51"/>
      <c r="BL5443" s="51"/>
      <c r="BM5443" s="51"/>
      <c r="BN5443" s="51"/>
      <c r="BO5443" s="51"/>
      <c r="BP5443" s="51"/>
      <c r="BQ5443" s="51"/>
      <c r="BR5443" s="51"/>
      <c r="BS5443" s="51"/>
      <c r="BT5443" s="51"/>
      <c r="BU5443" s="51"/>
      <c r="BV5443" s="51"/>
      <c r="BW5443" s="51"/>
      <c r="BX5443" s="51"/>
      <c r="BY5443" s="51"/>
    </row>
    <row r="5444" spans="1:77" x14ac:dyDescent="0.25">
      <c r="A5444" s="49" t="s">
        <v>961</v>
      </c>
      <c r="B5444" s="50">
        <v>42392</v>
      </c>
      <c r="C5444" s="51" t="s">
        <v>956</v>
      </c>
      <c r="D5444" s="51"/>
      <c r="E5444" s="51">
        <v>405.31359375</v>
      </c>
      <c r="F5444" s="51">
        <v>6.9965625000000004E-2</v>
      </c>
      <c r="G5444" s="51">
        <v>0.1303375</v>
      </c>
      <c r="H5444" s="51">
        <v>0.17733125</v>
      </c>
      <c r="I5444" s="51">
        <v>0.19740625000000001</v>
      </c>
      <c r="J5444" s="51">
        <v>0.25776875000000005</v>
      </c>
      <c r="K5444" s="51">
        <v>0.32456874999999996</v>
      </c>
      <c r="L5444" s="51">
        <v>0.29381875000000002</v>
      </c>
      <c r="M5444" s="51"/>
      <c r="N5444" s="51"/>
      <c r="O5444" s="51"/>
      <c r="P5444" s="51"/>
      <c r="Q5444" s="51"/>
      <c r="R5444" s="51"/>
      <c r="S5444" s="51"/>
      <c r="T5444" s="51"/>
      <c r="U5444" s="51"/>
      <c r="V5444" s="51"/>
      <c r="W5444" s="51"/>
      <c r="X5444" s="51"/>
      <c r="Y5444" s="51"/>
      <c r="Z5444" s="51"/>
      <c r="AA5444" s="51"/>
      <c r="AB5444" s="51"/>
      <c r="AC5444" s="51"/>
      <c r="AD5444" s="51"/>
      <c r="AE5444" s="51"/>
      <c r="AF5444" s="51"/>
      <c r="AG5444" s="51"/>
      <c r="AH5444" s="51"/>
      <c r="AI5444" s="51"/>
      <c r="AJ5444" s="51"/>
      <c r="AK5444" s="51"/>
      <c r="AL5444" s="51"/>
      <c r="AM5444" s="51"/>
      <c r="AN5444" s="51"/>
      <c r="AO5444" s="51"/>
      <c r="AP5444" s="51"/>
      <c r="AQ5444" s="51"/>
      <c r="AR5444" s="51"/>
      <c r="AS5444" s="51"/>
      <c r="AT5444" s="51"/>
      <c r="AU5444" s="51"/>
      <c r="AV5444" s="51"/>
      <c r="AW5444" s="51"/>
      <c r="AX5444" s="51"/>
      <c r="AY5444" s="51"/>
      <c r="AZ5444" s="51"/>
      <c r="BA5444" s="51"/>
      <c r="BB5444" s="51"/>
      <c r="BC5444" s="51"/>
      <c r="BD5444" s="51"/>
      <c r="BE5444" s="51"/>
      <c r="BF5444" s="51"/>
      <c r="BG5444" s="51"/>
      <c r="BH5444" s="51"/>
      <c r="BI5444" s="51"/>
      <c r="BJ5444" s="51"/>
      <c r="BK5444" s="51"/>
      <c r="BL5444" s="51"/>
      <c r="BM5444" s="51"/>
      <c r="BN5444" s="51"/>
      <c r="BO5444" s="51"/>
      <c r="BP5444" s="51"/>
      <c r="BQ5444" s="51"/>
      <c r="BR5444" s="51"/>
      <c r="BS5444" s="51"/>
      <c r="BT5444" s="51"/>
      <c r="BU5444" s="51"/>
      <c r="BV5444" s="51"/>
      <c r="BW5444" s="51"/>
      <c r="BX5444" s="51"/>
      <c r="BY5444" s="51"/>
    </row>
    <row r="5445" spans="1:77" x14ac:dyDescent="0.25">
      <c r="A5445" s="49" t="s">
        <v>961</v>
      </c>
      <c r="B5445" s="50">
        <v>42393</v>
      </c>
      <c r="C5445" s="51" t="s">
        <v>956</v>
      </c>
      <c r="D5445" s="51"/>
      <c r="E5445" s="51">
        <v>405.43874999999997</v>
      </c>
      <c r="F5445" s="51">
        <v>6.829375E-2</v>
      </c>
      <c r="G5445" s="51">
        <v>0.12973124999999999</v>
      </c>
      <c r="H5445" s="51">
        <v>0.17771875000000001</v>
      </c>
      <c r="I5445" s="51">
        <v>0.19846875</v>
      </c>
      <c r="J5445" s="51">
        <v>0.25811875000000001</v>
      </c>
      <c r="K5445" s="51">
        <v>0.32451874999999997</v>
      </c>
      <c r="L5445" s="51">
        <v>0.29362499999999997</v>
      </c>
      <c r="M5445" s="51"/>
      <c r="N5445" s="51"/>
      <c r="O5445" s="51"/>
      <c r="P5445" s="51"/>
      <c r="Q5445" s="51"/>
      <c r="R5445" s="51"/>
      <c r="S5445" s="51"/>
      <c r="T5445" s="51"/>
      <c r="U5445" s="51"/>
      <c r="V5445" s="51"/>
      <c r="W5445" s="51"/>
      <c r="X5445" s="51"/>
      <c r="Y5445" s="51"/>
      <c r="Z5445" s="51"/>
      <c r="AA5445" s="51"/>
      <c r="AB5445" s="51"/>
      <c r="AC5445" s="51"/>
      <c r="AD5445" s="51"/>
      <c r="AE5445" s="51"/>
      <c r="AF5445" s="51"/>
      <c r="AG5445" s="51"/>
      <c r="AH5445" s="51"/>
      <c r="AI5445" s="51"/>
      <c r="AJ5445" s="51"/>
      <c r="AK5445" s="51"/>
      <c r="AL5445" s="51"/>
      <c r="AM5445" s="51"/>
      <c r="AN5445" s="51"/>
      <c r="AO5445" s="51"/>
      <c r="AP5445" s="51"/>
      <c r="AQ5445" s="51"/>
      <c r="AR5445" s="51"/>
      <c r="AS5445" s="51"/>
      <c r="AT5445" s="51"/>
      <c r="AU5445" s="51"/>
      <c r="AV5445" s="51"/>
      <c r="AW5445" s="51"/>
      <c r="AX5445" s="51"/>
      <c r="AY5445" s="51"/>
      <c r="AZ5445" s="51"/>
      <c r="BA5445" s="51"/>
      <c r="BB5445" s="51"/>
      <c r="BC5445" s="51"/>
      <c r="BD5445" s="51"/>
      <c r="BE5445" s="51"/>
      <c r="BF5445" s="51"/>
      <c r="BG5445" s="51"/>
      <c r="BH5445" s="51"/>
      <c r="BI5445" s="51"/>
      <c r="BJ5445" s="51"/>
      <c r="BK5445" s="51"/>
      <c r="BL5445" s="51"/>
      <c r="BM5445" s="51"/>
      <c r="BN5445" s="51"/>
      <c r="BO5445" s="51"/>
      <c r="BP5445" s="51"/>
      <c r="BQ5445" s="51"/>
      <c r="BR5445" s="51"/>
      <c r="BS5445" s="51"/>
      <c r="BT5445" s="51"/>
      <c r="BU5445" s="51"/>
      <c r="BV5445" s="51"/>
      <c r="BW5445" s="51"/>
      <c r="BX5445" s="51"/>
      <c r="BY5445" s="51"/>
    </row>
    <row r="5446" spans="1:77" x14ac:dyDescent="0.25">
      <c r="A5446" s="49" t="s">
        <v>961</v>
      </c>
      <c r="B5446" s="50">
        <v>42394</v>
      </c>
      <c r="C5446" s="51" t="s">
        <v>956</v>
      </c>
      <c r="D5446" s="51"/>
      <c r="E5446" s="51">
        <v>405.54937500000005</v>
      </c>
      <c r="F5446" s="51">
        <v>6.8000000000000005E-2</v>
      </c>
      <c r="G5446" s="51">
        <v>0.12947500000000001</v>
      </c>
      <c r="H5446" s="51">
        <v>0.17775625</v>
      </c>
      <c r="I5446" s="51">
        <v>0.19898125</v>
      </c>
      <c r="J5446" s="51">
        <v>0.25839374999999998</v>
      </c>
      <c r="K5446" s="51">
        <v>0.32449374999999997</v>
      </c>
      <c r="L5446" s="51">
        <v>0.29346875</v>
      </c>
      <c r="M5446" s="51"/>
      <c r="N5446" s="51"/>
      <c r="O5446" s="51"/>
      <c r="P5446" s="51"/>
      <c r="Q5446" s="51"/>
      <c r="R5446" s="51"/>
      <c r="S5446" s="51"/>
      <c r="T5446" s="51"/>
      <c r="U5446" s="51"/>
      <c r="V5446" s="51"/>
      <c r="W5446" s="51"/>
      <c r="X5446" s="51"/>
      <c r="Y5446" s="51"/>
      <c r="Z5446" s="51"/>
      <c r="AA5446" s="51"/>
      <c r="AB5446" s="51"/>
      <c r="AC5446" s="51">
        <v>0.39831665338662037</v>
      </c>
      <c r="AD5446" s="51">
        <v>0</v>
      </c>
      <c r="AE5446" s="51"/>
      <c r="AF5446" s="51"/>
      <c r="AG5446" s="51"/>
      <c r="AH5446" s="51"/>
      <c r="AI5446" s="51"/>
      <c r="AJ5446" s="51"/>
      <c r="AK5446" s="51"/>
      <c r="AL5446" s="51"/>
      <c r="AM5446" s="51"/>
      <c r="AN5446" s="51"/>
      <c r="AO5446" s="51"/>
      <c r="AP5446" s="51"/>
      <c r="AQ5446" s="51"/>
      <c r="AR5446" s="51"/>
      <c r="AS5446" s="51"/>
      <c r="AT5446" s="51"/>
      <c r="AU5446" s="51"/>
      <c r="AV5446" s="51"/>
      <c r="AW5446" s="51"/>
      <c r="AX5446" s="51"/>
      <c r="AY5446" s="51"/>
      <c r="AZ5446" s="51"/>
      <c r="BA5446" s="51"/>
      <c r="BB5446" s="51"/>
      <c r="BC5446" s="51"/>
      <c r="BD5446" s="51"/>
      <c r="BE5446" s="51"/>
      <c r="BF5446" s="51"/>
      <c r="BG5446" s="51"/>
      <c r="BH5446" s="51"/>
      <c r="BI5446" s="51"/>
      <c r="BJ5446" s="51"/>
      <c r="BK5446" s="51"/>
      <c r="BL5446" s="51"/>
      <c r="BM5446" s="51"/>
      <c r="BN5446" s="51"/>
      <c r="BO5446" s="51"/>
      <c r="BP5446" s="51"/>
      <c r="BQ5446" s="51"/>
      <c r="BR5446" s="51"/>
      <c r="BS5446" s="51"/>
      <c r="BT5446" s="51"/>
      <c r="BU5446" s="51"/>
      <c r="BV5446" s="51"/>
      <c r="BW5446" s="51"/>
      <c r="BX5446" s="51"/>
      <c r="BY5446" s="51"/>
    </row>
    <row r="5447" spans="1:77" x14ac:dyDescent="0.25">
      <c r="A5447" s="49" t="s">
        <v>961</v>
      </c>
      <c r="B5447" s="50">
        <v>42395</v>
      </c>
      <c r="C5447" s="51" t="s">
        <v>956</v>
      </c>
      <c r="D5447" s="51"/>
      <c r="E5447" s="51">
        <v>405.35390625000002</v>
      </c>
      <c r="F5447" s="51">
        <v>6.6509375000000009E-2</v>
      </c>
      <c r="G5447" s="51">
        <v>0.1285125</v>
      </c>
      <c r="H5447" s="51">
        <v>0.17734375000000002</v>
      </c>
      <c r="I5447" s="51">
        <v>0.19954374999999999</v>
      </c>
      <c r="J5447" s="51">
        <v>0.25885625000000001</v>
      </c>
      <c r="K5447" s="51">
        <v>0.32448749999999998</v>
      </c>
      <c r="L5447" s="51">
        <v>0.29343750000000002</v>
      </c>
      <c r="M5447" s="51"/>
      <c r="N5447" s="51"/>
      <c r="O5447" s="51"/>
      <c r="P5447" s="51"/>
      <c r="Q5447" s="51"/>
      <c r="R5447" s="51"/>
      <c r="S5447" s="51"/>
      <c r="T5447" s="51"/>
      <c r="U5447" s="51"/>
      <c r="V5447" s="51"/>
      <c r="W5447" s="51"/>
      <c r="X5447" s="51"/>
      <c r="Y5447" s="51"/>
      <c r="Z5447" s="51"/>
      <c r="AA5447" s="51"/>
      <c r="AB5447" s="51"/>
      <c r="AC5447" s="51"/>
      <c r="AD5447" s="51"/>
      <c r="AE5447" s="51"/>
      <c r="AF5447" s="51"/>
      <c r="AG5447" s="51"/>
      <c r="AH5447" s="51"/>
      <c r="AI5447" s="51"/>
      <c r="AJ5447" s="51"/>
      <c r="AK5447" s="51"/>
      <c r="AL5447" s="51"/>
      <c r="AM5447" s="51"/>
      <c r="AN5447" s="51"/>
      <c r="AO5447" s="51"/>
      <c r="AP5447" s="51"/>
      <c r="AQ5447" s="51"/>
      <c r="AR5447" s="51"/>
      <c r="AS5447" s="51"/>
      <c r="AT5447" s="51"/>
      <c r="AU5447" s="51"/>
      <c r="AV5447" s="51"/>
      <c r="AW5447" s="51"/>
      <c r="AX5447" s="51"/>
      <c r="AY5447" s="51"/>
      <c r="AZ5447" s="51"/>
      <c r="BA5447" s="51"/>
      <c r="BB5447" s="51"/>
      <c r="BC5447" s="51"/>
      <c r="BD5447" s="51"/>
      <c r="BE5447" s="51"/>
      <c r="BF5447" s="51"/>
      <c r="BG5447" s="51"/>
      <c r="BH5447" s="51"/>
      <c r="BI5447" s="51"/>
      <c r="BJ5447" s="51"/>
      <c r="BK5447" s="51"/>
      <c r="BL5447" s="51"/>
      <c r="BM5447" s="51"/>
      <c r="BN5447" s="51"/>
      <c r="BO5447" s="51"/>
      <c r="BP5447" s="51"/>
      <c r="BQ5447" s="51"/>
      <c r="BR5447" s="51"/>
      <c r="BS5447" s="51"/>
      <c r="BT5447" s="51"/>
      <c r="BU5447" s="51"/>
      <c r="BV5447" s="51"/>
      <c r="BW5447" s="51"/>
      <c r="BX5447" s="51"/>
      <c r="BY5447" s="51"/>
    </row>
    <row r="5448" spans="1:77" x14ac:dyDescent="0.25">
      <c r="A5448" s="49" t="s">
        <v>961</v>
      </c>
      <c r="B5448" s="50">
        <v>42396</v>
      </c>
      <c r="C5448" s="51" t="s">
        <v>956</v>
      </c>
      <c r="D5448" s="51"/>
      <c r="E5448" s="51">
        <v>404.97609375000002</v>
      </c>
      <c r="F5448" s="51">
        <v>6.5815625000000003E-2</v>
      </c>
      <c r="G5448" s="51">
        <v>0.12782499999999999</v>
      </c>
      <c r="H5448" s="51">
        <v>0.17653124999999997</v>
      </c>
      <c r="I5448" s="51">
        <v>0.19974999999999998</v>
      </c>
      <c r="J5448" s="51">
        <v>0.25905624999999999</v>
      </c>
      <c r="K5448" s="51">
        <v>0.32448750000000004</v>
      </c>
      <c r="L5448" s="51">
        <v>0.29327499999999995</v>
      </c>
      <c r="M5448" s="51"/>
      <c r="N5448" s="51"/>
      <c r="O5448" s="51"/>
      <c r="P5448" s="51">
        <v>1.55</v>
      </c>
      <c r="Q5448" s="51"/>
      <c r="R5448" s="51"/>
      <c r="S5448" s="51"/>
      <c r="T5448" s="51"/>
      <c r="U5448" s="51"/>
      <c r="V5448" s="51"/>
      <c r="W5448" s="51"/>
      <c r="X5448" s="51"/>
      <c r="Y5448" s="51"/>
      <c r="Z5448" s="51"/>
      <c r="AA5448" s="51"/>
      <c r="AB5448" s="51">
        <v>8.5500000000000007</v>
      </c>
      <c r="AC5448" s="51"/>
      <c r="AD5448" s="51"/>
      <c r="AE5448" s="51"/>
      <c r="AF5448" s="51"/>
      <c r="AG5448" s="51"/>
      <c r="AH5448" s="51">
        <v>8.5500000000000007</v>
      </c>
      <c r="AI5448" s="51">
        <v>8.5500000000000007</v>
      </c>
      <c r="AJ5448" s="51"/>
      <c r="AK5448" s="51"/>
      <c r="AL5448" s="51"/>
      <c r="AM5448" s="51"/>
      <c r="AN5448" s="51"/>
      <c r="AO5448" s="51"/>
      <c r="AP5448" s="51"/>
      <c r="AQ5448" s="51"/>
      <c r="AR5448" s="51"/>
      <c r="AS5448" s="51"/>
      <c r="AT5448" s="51"/>
      <c r="AU5448" s="51"/>
      <c r="AV5448" s="51"/>
      <c r="AW5448" s="51"/>
      <c r="AX5448" s="51"/>
      <c r="AY5448" s="51"/>
      <c r="AZ5448" s="51"/>
      <c r="BA5448" s="51"/>
      <c r="BB5448" s="51"/>
      <c r="BC5448" s="51"/>
      <c r="BD5448" s="51"/>
      <c r="BE5448" s="51"/>
      <c r="BF5448" s="51"/>
      <c r="BG5448" s="51"/>
      <c r="BH5448" s="51"/>
      <c r="BI5448" s="51"/>
      <c r="BJ5448" s="51"/>
      <c r="BK5448" s="51"/>
      <c r="BL5448" s="51"/>
      <c r="BM5448" s="51"/>
      <c r="BN5448" s="51"/>
      <c r="BO5448" s="51"/>
      <c r="BP5448" s="51"/>
      <c r="BQ5448" s="51"/>
      <c r="BR5448" s="51"/>
      <c r="BS5448" s="51"/>
      <c r="BT5448" s="51"/>
      <c r="BU5448" s="51"/>
      <c r="BV5448" s="51"/>
      <c r="BW5448" s="51"/>
      <c r="BX5448" s="51"/>
      <c r="BY5448" s="51"/>
    </row>
    <row r="5449" spans="1:77" x14ac:dyDescent="0.25">
      <c r="A5449" s="49" t="s">
        <v>961</v>
      </c>
      <c r="B5449" s="50">
        <v>42397</v>
      </c>
      <c r="C5449" s="51" t="s">
        <v>956</v>
      </c>
      <c r="D5449" s="51"/>
      <c r="E5449" s="51">
        <v>404.85046875</v>
      </c>
      <c r="F5449" s="51">
        <v>6.5909375000000006E-2</v>
      </c>
      <c r="G5449" s="51">
        <v>0.12769374999999999</v>
      </c>
      <c r="H5449" s="51">
        <v>0.17615624999999999</v>
      </c>
      <c r="I5449" s="51">
        <v>0.19977500000000001</v>
      </c>
      <c r="J5449" s="51">
        <v>0.25917500000000004</v>
      </c>
      <c r="K5449" s="51">
        <v>0.32439999999999997</v>
      </c>
      <c r="L5449" s="51">
        <v>0.29319375000000003</v>
      </c>
      <c r="M5449" s="51"/>
      <c r="N5449" s="51"/>
      <c r="O5449" s="51"/>
      <c r="P5449" s="51"/>
      <c r="Q5449" s="51"/>
      <c r="R5449" s="51"/>
      <c r="S5449" s="51"/>
      <c r="T5449" s="51"/>
      <c r="U5449" s="51"/>
      <c r="V5449" s="51"/>
      <c r="W5449" s="51"/>
      <c r="X5449" s="51"/>
      <c r="Y5449" s="51"/>
      <c r="Z5449" s="51"/>
      <c r="AA5449" s="51"/>
      <c r="AB5449" s="51"/>
      <c r="AC5449" s="51"/>
      <c r="AD5449" s="51"/>
      <c r="AE5449" s="51"/>
      <c r="AF5449" s="51"/>
      <c r="AG5449" s="51"/>
      <c r="AH5449" s="51"/>
      <c r="AI5449" s="51"/>
      <c r="AJ5449" s="51"/>
      <c r="AK5449" s="51"/>
      <c r="AL5449" s="51"/>
      <c r="AM5449" s="51"/>
      <c r="AN5449" s="51"/>
      <c r="AO5449" s="51"/>
      <c r="AP5449" s="51"/>
      <c r="AQ5449" s="51"/>
      <c r="AR5449" s="51"/>
      <c r="AS5449" s="51"/>
      <c r="AT5449" s="51"/>
      <c r="AU5449" s="51"/>
      <c r="AV5449" s="51"/>
      <c r="AW5449" s="51"/>
      <c r="AX5449" s="51"/>
      <c r="AY5449" s="51"/>
      <c r="AZ5449" s="51"/>
      <c r="BA5449" s="51"/>
      <c r="BB5449" s="51"/>
      <c r="BC5449" s="51"/>
      <c r="BD5449" s="51"/>
      <c r="BE5449" s="51"/>
      <c r="BF5449" s="51"/>
      <c r="BG5449" s="51"/>
      <c r="BH5449" s="51"/>
      <c r="BI5449" s="51"/>
      <c r="BJ5449" s="51"/>
      <c r="BK5449" s="51"/>
      <c r="BL5449" s="51"/>
      <c r="BM5449" s="51"/>
      <c r="BN5449" s="51"/>
      <c r="BO5449" s="51"/>
      <c r="BP5449" s="51"/>
      <c r="BQ5449" s="51"/>
      <c r="BR5449" s="51"/>
      <c r="BS5449" s="51"/>
      <c r="BT5449" s="51"/>
      <c r="BU5449" s="51"/>
      <c r="BV5449" s="51"/>
      <c r="BW5449" s="51"/>
      <c r="BX5449" s="51"/>
      <c r="BY5449" s="51"/>
    </row>
    <row r="5450" spans="1:77" x14ac:dyDescent="0.25">
      <c r="A5450" s="49" t="s">
        <v>961</v>
      </c>
      <c r="B5450" s="50">
        <v>42398</v>
      </c>
      <c r="C5450" s="51" t="s">
        <v>956</v>
      </c>
      <c r="D5450" s="51"/>
      <c r="E5450" s="51">
        <v>405.07828124999997</v>
      </c>
      <c r="F5450" s="51">
        <v>6.6490624999999998E-2</v>
      </c>
      <c r="G5450" s="51">
        <v>0.12849375000000002</v>
      </c>
      <c r="H5450" s="51">
        <v>0.17631875000000002</v>
      </c>
      <c r="I5450" s="51">
        <v>0.19990625000000001</v>
      </c>
      <c r="J5450" s="51">
        <v>0.25910624999999998</v>
      </c>
      <c r="K5450" s="51">
        <v>0.32433749999999995</v>
      </c>
      <c r="L5450" s="51">
        <v>0.29310000000000003</v>
      </c>
      <c r="M5450" s="51"/>
      <c r="N5450" s="51"/>
      <c r="O5450" s="51"/>
      <c r="P5450" s="51"/>
      <c r="Q5450" s="51"/>
      <c r="R5450" s="51"/>
      <c r="S5450" s="51"/>
      <c r="T5450" s="51"/>
      <c r="U5450" s="51"/>
      <c r="V5450" s="51"/>
      <c r="W5450" s="51"/>
      <c r="X5450" s="51"/>
      <c r="Y5450" s="51"/>
      <c r="Z5450" s="51"/>
      <c r="AA5450" s="51"/>
      <c r="AB5450" s="51"/>
      <c r="AC5450" s="51"/>
      <c r="AD5450" s="51">
        <v>0</v>
      </c>
      <c r="AE5450" s="51"/>
      <c r="AF5450" s="51"/>
      <c r="AG5450" s="51"/>
      <c r="AH5450" s="51"/>
      <c r="AI5450" s="51"/>
      <c r="AJ5450" s="51"/>
      <c r="AK5450" s="51"/>
      <c r="AL5450" s="51"/>
      <c r="AM5450" s="51"/>
      <c r="AN5450" s="51"/>
      <c r="AO5450" s="51"/>
      <c r="AP5450" s="51"/>
      <c r="AQ5450" s="51"/>
      <c r="AR5450" s="51"/>
      <c r="AS5450" s="51"/>
      <c r="AT5450" s="51"/>
      <c r="AU5450" s="51"/>
      <c r="AV5450" s="51"/>
      <c r="AW5450" s="51"/>
      <c r="AX5450" s="51"/>
      <c r="AY5450" s="51"/>
      <c r="AZ5450" s="51"/>
      <c r="BA5450" s="51"/>
      <c r="BB5450" s="51"/>
      <c r="BC5450" s="51"/>
      <c r="BD5450" s="51"/>
      <c r="BE5450" s="51"/>
      <c r="BF5450" s="51"/>
      <c r="BG5450" s="51"/>
      <c r="BH5450" s="51"/>
      <c r="BI5450" s="51"/>
      <c r="BJ5450" s="51"/>
      <c r="BK5450" s="51"/>
      <c r="BL5450" s="51"/>
      <c r="BM5450" s="51"/>
      <c r="BN5450" s="51"/>
      <c r="BO5450" s="51"/>
      <c r="BP5450" s="51"/>
      <c r="BQ5450" s="51"/>
      <c r="BR5450" s="51"/>
      <c r="BS5450" s="51"/>
      <c r="BT5450" s="51"/>
      <c r="BU5450" s="51"/>
      <c r="BV5450" s="51"/>
      <c r="BW5450" s="51"/>
      <c r="BX5450" s="51"/>
      <c r="BY5450" s="51"/>
    </row>
    <row r="5451" spans="1:77" x14ac:dyDescent="0.25">
      <c r="A5451" s="49" t="s">
        <v>961</v>
      </c>
      <c r="B5451" s="50">
        <v>42399</v>
      </c>
      <c r="C5451" s="51" t="s">
        <v>956</v>
      </c>
      <c r="D5451" s="51"/>
      <c r="E5451" s="51">
        <v>405.16171875000009</v>
      </c>
      <c r="F5451" s="51">
        <v>6.5934375000000003E-2</v>
      </c>
      <c r="G5451" s="51">
        <v>0.12856875000000001</v>
      </c>
      <c r="H5451" s="51">
        <v>0.17684375000000002</v>
      </c>
      <c r="I5451" s="51">
        <v>0.20023125</v>
      </c>
      <c r="J5451" s="51">
        <v>0.2591</v>
      </c>
      <c r="K5451" s="51">
        <v>0.32408749999999997</v>
      </c>
      <c r="L5451" s="51">
        <v>0.29302499999999998</v>
      </c>
      <c r="M5451" s="51"/>
      <c r="N5451" s="51"/>
      <c r="O5451" s="51"/>
      <c r="P5451" s="51"/>
      <c r="Q5451" s="51"/>
      <c r="R5451" s="51"/>
      <c r="S5451" s="51"/>
      <c r="T5451" s="51"/>
      <c r="U5451" s="51"/>
      <c r="V5451" s="51"/>
      <c r="W5451" s="51"/>
      <c r="X5451" s="51"/>
      <c r="Y5451" s="51"/>
      <c r="Z5451" s="51"/>
      <c r="AA5451" s="51"/>
      <c r="AB5451" s="51"/>
      <c r="AC5451" s="51"/>
      <c r="AD5451" s="51"/>
      <c r="AE5451" s="51"/>
      <c r="AF5451" s="51"/>
      <c r="AG5451" s="51"/>
      <c r="AH5451" s="51"/>
      <c r="AI5451" s="51"/>
      <c r="AJ5451" s="51"/>
      <c r="AK5451" s="51"/>
      <c r="AL5451" s="51"/>
      <c r="AM5451" s="51"/>
      <c r="AN5451" s="51"/>
      <c r="AO5451" s="51"/>
      <c r="AP5451" s="51"/>
      <c r="AQ5451" s="51"/>
      <c r="AR5451" s="51"/>
      <c r="AS5451" s="51"/>
      <c r="AT5451" s="51"/>
      <c r="AU5451" s="51"/>
      <c r="AV5451" s="51"/>
      <c r="AW5451" s="51"/>
      <c r="AX5451" s="51"/>
      <c r="AY5451" s="51"/>
      <c r="AZ5451" s="51"/>
      <c r="BA5451" s="51"/>
      <c r="BB5451" s="51"/>
      <c r="BC5451" s="51"/>
      <c r="BD5451" s="51"/>
      <c r="BE5451" s="51"/>
      <c r="BF5451" s="51"/>
      <c r="BG5451" s="51"/>
      <c r="BH5451" s="51"/>
      <c r="BI5451" s="51"/>
      <c r="BJ5451" s="51"/>
      <c r="BK5451" s="51"/>
      <c r="BL5451" s="51"/>
      <c r="BM5451" s="51"/>
      <c r="BN5451" s="51"/>
      <c r="BO5451" s="51"/>
      <c r="BP5451" s="51"/>
      <c r="BQ5451" s="51"/>
      <c r="BR5451" s="51"/>
      <c r="BS5451" s="51"/>
      <c r="BT5451" s="51"/>
      <c r="BU5451" s="51"/>
      <c r="BV5451" s="51"/>
      <c r="BW5451" s="51"/>
      <c r="BX5451" s="51"/>
      <c r="BY5451" s="51"/>
    </row>
    <row r="5452" spans="1:77" x14ac:dyDescent="0.25">
      <c r="A5452" s="49" t="s">
        <v>961</v>
      </c>
      <c r="B5452" s="50">
        <v>42400</v>
      </c>
      <c r="C5452" s="51" t="s">
        <v>956</v>
      </c>
      <c r="D5452" s="51"/>
      <c r="E5452" s="51">
        <v>405.35250000000002</v>
      </c>
      <c r="F5452" s="51">
        <v>6.6099999999999992E-2</v>
      </c>
      <c r="G5452" s="51">
        <v>0.12917499999999998</v>
      </c>
      <c r="H5452" s="51">
        <v>0.17711250000000001</v>
      </c>
      <c r="I5452" s="51">
        <v>0.20048749999999999</v>
      </c>
      <c r="J5452" s="51">
        <v>0.25910624999999998</v>
      </c>
      <c r="K5452" s="51">
        <v>0.32403124999999999</v>
      </c>
      <c r="L5452" s="51">
        <v>0.2928</v>
      </c>
      <c r="M5452" s="51"/>
      <c r="N5452" s="51"/>
      <c r="O5452" s="51"/>
      <c r="P5452" s="51"/>
      <c r="Q5452" s="51"/>
      <c r="R5452" s="51"/>
      <c r="S5452" s="51"/>
      <c r="T5452" s="51"/>
      <c r="U5452" s="51"/>
      <c r="V5452" s="51"/>
      <c r="W5452" s="51"/>
      <c r="X5452" s="51"/>
      <c r="Y5452" s="51"/>
      <c r="Z5452" s="51"/>
      <c r="AA5452" s="51"/>
      <c r="AB5452" s="51"/>
      <c r="AC5452" s="51"/>
      <c r="AD5452" s="51"/>
      <c r="AE5452" s="51"/>
      <c r="AF5452" s="51"/>
      <c r="AG5452" s="51"/>
      <c r="AH5452" s="51"/>
      <c r="AI5452" s="51"/>
      <c r="AJ5452" s="51"/>
      <c r="AK5452" s="51"/>
      <c r="AL5452" s="51"/>
      <c r="AM5452" s="51"/>
      <c r="AN5452" s="51"/>
      <c r="AO5452" s="51"/>
      <c r="AP5452" s="51"/>
      <c r="AQ5452" s="51"/>
      <c r="AR5452" s="51"/>
      <c r="AS5452" s="51"/>
      <c r="AT5452" s="51"/>
      <c r="AU5452" s="51"/>
      <c r="AV5452" s="51"/>
      <c r="AW5452" s="51"/>
      <c r="AX5452" s="51"/>
      <c r="AY5452" s="51"/>
      <c r="AZ5452" s="51"/>
      <c r="BA5452" s="51"/>
      <c r="BB5452" s="51"/>
      <c r="BC5452" s="51"/>
      <c r="BD5452" s="51"/>
      <c r="BE5452" s="51"/>
      <c r="BF5452" s="51"/>
      <c r="BG5452" s="51"/>
      <c r="BH5452" s="51"/>
      <c r="BI5452" s="51"/>
      <c r="BJ5452" s="51"/>
      <c r="BK5452" s="51"/>
      <c r="BL5452" s="51"/>
      <c r="BM5452" s="51"/>
      <c r="BN5452" s="51"/>
      <c r="BO5452" s="51"/>
      <c r="BP5452" s="51"/>
      <c r="BQ5452" s="51"/>
      <c r="BR5452" s="51"/>
      <c r="BS5452" s="51"/>
      <c r="BT5452" s="51"/>
      <c r="BU5452" s="51"/>
      <c r="BV5452" s="51"/>
      <c r="BW5452" s="51"/>
      <c r="BX5452" s="51"/>
      <c r="BY5452" s="51"/>
    </row>
    <row r="5453" spans="1:77" x14ac:dyDescent="0.25">
      <c r="A5453" s="49" t="s">
        <v>961</v>
      </c>
      <c r="B5453" s="50">
        <v>42401</v>
      </c>
      <c r="C5453" s="51" t="s">
        <v>956</v>
      </c>
      <c r="D5453" s="51"/>
      <c r="E5453" s="51">
        <v>405.87890625</v>
      </c>
      <c r="F5453" s="51">
        <v>6.6559375000000004E-2</v>
      </c>
      <c r="G5453" s="51">
        <v>0.1300625</v>
      </c>
      <c r="H5453" s="51">
        <v>0.17785000000000001</v>
      </c>
      <c r="I5453" s="51">
        <v>0.200875</v>
      </c>
      <c r="J5453" s="51">
        <v>0.25925000000000004</v>
      </c>
      <c r="K5453" s="51">
        <v>0.32391249999999999</v>
      </c>
      <c r="L5453" s="51">
        <v>0.29273125</v>
      </c>
      <c r="M5453" s="51"/>
      <c r="N5453" s="51"/>
      <c r="O5453" s="51"/>
      <c r="P5453" s="51"/>
      <c r="Q5453" s="51">
        <v>7.9731637750000006</v>
      </c>
      <c r="R5453" s="51">
        <v>649.61524999999983</v>
      </c>
      <c r="S5453" s="51">
        <v>492.38349999999991</v>
      </c>
      <c r="T5453" s="51"/>
      <c r="U5453" s="51"/>
      <c r="V5453" s="51">
        <v>1.7756726296364458E-2</v>
      </c>
      <c r="W5453" s="51">
        <v>4.4295000000000001E-2</v>
      </c>
      <c r="X5453" s="51">
        <v>6.9472836500000001</v>
      </c>
      <c r="Y5453" s="51">
        <v>8679.2569955555809</v>
      </c>
      <c r="Z5453" s="51"/>
      <c r="AA5453" s="51">
        <v>391.24799999999993</v>
      </c>
      <c r="AB5453" s="51"/>
      <c r="AC5453" s="51">
        <v>0.39849374405702398</v>
      </c>
      <c r="AD5453" s="51">
        <v>0</v>
      </c>
      <c r="AE5453" s="51"/>
      <c r="AF5453" s="51"/>
      <c r="AG5453" s="51">
        <v>28.463249999999999</v>
      </c>
      <c r="AH5453" s="51"/>
      <c r="AI5453" s="51"/>
      <c r="AJ5453" s="51"/>
      <c r="AK5453" s="51"/>
      <c r="AL5453" s="51"/>
      <c r="AM5453" s="51"/>
      <c r="AN5453" s="51"/>
      <c r="AO5453" s="51"/>
      <c r="AP5453" s="51"/>
      <c r="AQ5453" s="51" t="s">
        <v>925</v>
      </c>
      <c r="AR5453" s="51"/>
      <c r="AS5453" s="51"/>
      <c r="AT5453" s="51"/>
      <c r="AU5453" s="51"/>
      <c r="AV5453" s="51"/>
      <c r="AW5453" s="51"/>
      <c r="AX5453" s="51"/>
      <c r="AY5453" s="51">
        <v>101.13550000000001</v>
      </c>
      <c r="AZ5453" s="51"/>
      <c r="BA5453" s="51"/>
      <c r="BB5453" s="51"/>
      <c r="BC5453" s="51"/>
      <c r="BD5453" s="51">
        <v>128.76849999999999</v>
      </c>
      <c r="BE5453" s="51">
        <v>328.71821414425347</v>
      </c>
      <c r="BF5453" s="51"/>
      <c r="BG5453" s="51"/>
      <c r="BH5453" s="51"/>
      <c r="BI5453" s="51"/>
      <c r="BJ5453" s="51"/>
      <c r="BK5453" s="51"/>
      <c r="BL5453" s="51"/>
      <c r="BM5453" s="51"/>
      <c r="BN5453" s="51"/>
      <c r="BO5453" s="51"/>
      <c r="BP5453" s="51"/>
      <c r="BQ5453" s="51"/>
      <c r="BR5453" s="51"/>
      <c r="BS5453" s="51"/>
      <c r="BT5453" s="51"/>
      <c r="BU5453" s="51"/>
      <c r="BV5453" s="51"/>
      <c r="BW5453" s="51"/>
      <c r="BX5453" s="51"/>
      <c r="BY5453" s="51"/>
    </row>
    <row r="5454" spans="1:77" x14ac:dyDescent="0.25">
      <c r="A5454" s="49" t="s">
        <v>961</v>
      </c>
      <c r="B5454" s="50">
        <v>42402</v>
      </c>
      <c r="C5454" s="51" t="s">
        <v>956</v>
      </c>
      <c r="D5454" s="51"/>
      <c r="E5454" s="51">
        <v>406.60640624999996</v>
      </c>
      <c r="F5454" s="51">
        <v>6.7040624999999993E-2</v>
      </c>
      <c r="G5454" s="51">
        <v>0.13148124999999999</v>
      </c>
      <c r="H5454" s="51">
        <v>0.17909999999999998</v>
      </c>
      <c r="I5454" s="51">
        <v>0.20143125000000001</v>
      </c>
      <c r="J5454" s="51">
        <v>0.2593125</v>
      </c>
      <c r="K5454" s="51">
        <v>0.32371875</v>
      </c>
      <c r="L5454" s="51">
        <v>0.29253125000000002</v>
      </c>
      <c r="M5454" s="51"/>
      <c r="N5454" s="51"/>
      <c r="O5454" s="51"/>
      <c r="P5454" s="51"/>
      <c r="Q5454" s="51"/>
      <c r="R5454" s="51"/>
      <c r="S5454" s="51"/>
      <c r="T5454" s="51"/>
      <c r="U5454" s="51"/>
      <c r="V5454" s="51"/>
      <c r="W5454" s="51"/>
      <c r="X5454" s="51"/>
      <c r="Y5454" s="51"/>
      <c r="Z5454" s="51"/>
      <c r="AA5454" s="51"/>
      <c r="AB5454" s="51"/>
      <c r="AC5454" s="51"/>
      <c r="AD5454" s="51"/>
      <c r="AE5454" s="51"/>
      <c r="AF5454" s="51"/>
      <c r="AG5454" s="51"/>
      <c r="AH5454" s="51"/>
      <c r="AI5454" s="51"/>
      <c r="AJ5454" s="51"/>
      <c r="AK5454" s="51"/>
      <c r="AL5454" s="51"/>
      <c r="AM5454" s="51"/>
      <c r="AN5454" s="51"/>
      <c r="AO5454" s="51"/>
      <c r="AP5454" s="51"/>
      <c r="AQ5454" s="51"/>
      <c r="AR5454" s="51"/>
      <c r="AS5454" s="51"/>
      <c r="AT5454" s="51"/>
      <c r="AU5454" s="51"/>
      <c r="AV5454" s="51"/>
      <c r="AW5454" s="51"/>
      <c r="AX5454" s="51"/>
      <c r="AY5454" s="51"/>
      <c r="AZ5454" s="51"/>
      <c r="BA5454" s="51"/>
      <c r="BB5454" s="51"/>
      <c r="BC5454" s="51"/>
      <c r="BD5454" s="51"/>
      <c r="BE5454" s="51"/>
      <c r="BF5454" s="51"/>
      <c r="BG5454" s="51"/>
      <c r="BH5454" s="51"/>
      <c r="BI5454" s="51"/>
      <c r="BJ5454" s="51"/>
      <c r="BK5454" s="51"/>
      <c r="BL5454" s="51"/>
      <c r="BM5454" s="51"/>
      <c r="BN5454" s="51"/>
      <c r="BO5454" s="51"/>
      <c r="BP5454" s="51"/>
      <c r="BQ5454" s="51"/>
      <c r="BR5454" s="51"/>
      <c r="BS5454" s="51"/>
      <c r="BT5454" s="51"/>
      <c r="BU5454" s="51"/>
      <c r="BV5454" s="51"/>
      <c r="BW5454" s="51"/>
      <c r="BX5454" s="51"/>
      <c r="BY5454" s="51"/>
    </row>
    <row r="5455" spans="1:77" x14ac:dyDescent="0.25">
      <c r="A5455" s="49" t="s">
        <v>961</v>
      </c>
      <c r="B5455" s="50">
        <v>42403</v>
      </c>
      <c r="C5455" s="51" t="s">
        <v>956</v>
      </c>
      <c r="D5455" s="51"/>
      <c r="E5455" s="51">
        <v>422.91046874999995</v>
      </c>
      <c r="F5455" s="51">
        <v>0.165671875</v>
      </c>
      <c r="G5455" s="51">
        <v>0.13500624999999999</v>
      </c>
      <c r="H5455" s="51">
        <v>0.18144375000000001</v>
      </c>
      <c r="I5455" s="51">
        <v>0.20230624999999997</v>
      </c>
      <c r="J5455" s="51">
        <v>0.25961249999999997</v>
      </c>
      <c r="K5455" s="51">
        <v>0.32363750000000002</v>
      </c>
      <c r="L5455" s="51">
        <v>0.29236250000000003</v>
      </c>
      <c r="M5455" s="51"/>
      <c r="N5455" s="51"/>
      <c r="O5455" s="51"/>
      <c r="P5455" s="51"/>
      <c r="Q5455" s="51"/>
      <c r="R5455" s="51"/>
      <c r="S5455" s="51"/>
      <c r="T5455" s="51"/>
      <c r="U5455" s="51"/>
      <c r="V5455" s="51"/>
      <c r="W5455" s="51"/>
      <c r="X5455" s="51"/>
      <c r="Y5455" s="51"/>
      <c r="Z5455" s="51"/>
      <c r="AA5455" s="51"/>
      <c r="AB5455" s="51">
        <v>8.5500000000000007</v>
      </c>
      <c r="AC5455" s="51"/>
      <c r="AD5455" s="51"/>
      <c r="AE5455" s="51"/>
      <c r="AF5455" s="51"/>
      <c r="AG5455" s="51"/>
      <c r="AH5455" s="51">
        <v>8.5500000000000007</v>
      </c>
      <c r="AI5455" s="51">
        <v>8.5500000000000007</v>
      </c>
      <c r="AJ5455" s="51"/>
      <c r="AK5455" s="51"/>
      <c r="AL5455" s="51"/>
      <c r="AM5455" s="51"/>
      <c r="AN5455" s="51"/>
      <c r="AO5455" s="51"/>
      <c r="AP5455" s="51"/>
      <c r="AQ5455" s="51"/>
      <c r="AR5455" s="51"/>
      <c r="AS5455" s="51"/>
      <c r="AT5455" s="51"/>
      <c r="AU5455" s="51"/>
      <c r="AV5455" s="51"/>
      <c r="AW5455" s="51"/>
      <c r="AX5455" s="51"/>
      <c r="AY5455" s="51"/>
      <c r="AZ5455" s="51"/>
      <c r="BA5455" s="51"/>
      <c r="BB5455" s="51"/>
      <c r="BC5455" s="51"/>
      <c r="BD5455" s="51"/>
      <c r="BE5455" s="51"/>
      <c r="BF5455" s="51"/>
      <c r="BG5455" s="51"/>
      <c r="BH5455" s="51"/>
      <c r="BI5455" s="51"/>
      <c r="BJ5455" s="51"/>
      <c r="BK5455" s="51"/>
      <c r="BL5455" s="51"/>
      <c r="BM5455" s="51"/>
      <c r="BN5455" s="51"/>
      <c r="BO5455" s="51"/>
      <c r="BP5455" s="51"/>
      <c r="BQ5455" s="51"/>
      <c r="BR5455" s="51"/>
      <c r="BS5455" s="51"/>
      <c r="BT5455" s="51"/>
      <c r="BU5455" s="51"/>
      <c r="BV5455" s="51"/>
      <c r="BW5455" s="51"/>
      <c r="BX5455" s="51"/>
      <c r="BY5455" s="51"/>
    </row>
    <row r="5456" spans="1:77" x14ac:dyDescent="0.25">
      <c r="A5456" s="49" t="s">
        <v>961</v>
      </c>
      <c r="B5456" s="50">
        <v>42404</v>
      </c>
      <c r="C5456" s="51" t="s">
        <v>956</v>
      </c>
      <c r="D5456" s="51"/>
      <c r="E5456" s="51">
        <v>474.448125</v>
      </c>
      <c r="F5456" s="51">
        <v>0.30145624999999998</v>
      </c>
      <c r="G5456" s="51">
        <v>0.25900624999999999</v>
      </c>
      <c r="H5456" s="51">
        <v>0.22294999999999998</v>
      </c>
      <c r="I5456" s="51">
        <v>0.2025875</v>
      </c>
      <c r="J5456" s="51">
        <v>0.25981874999999999</v>
      </c>
      <c r="K5456" s="51">
        <v>0.32354999999999995</v>
      </c>
      <c r="L5456" s="51">
        <v>0.29235624999999998</v>
      </c>
      <c r="M5456" s="51"/>
      <c r="N5456" s="51"/>
      <c r="O5456" s="51"/>
      <c r="P5456" s="51"/>
      <c r="Q5456" s="51"/>
      <c r="R5456" s="51"/>
      <c r="S5456" s="51"/>
      <c r="T5456" s="51"/>
      <c r="U5456" s="51"/>
      <c r="V5456" s="51"/>
      <c r="W5456" s="51"/>
      <c r="X5456" s="51"/>
      <c r="Y5456" s="51"/>
      <c r="Z5456" s="51"/>
      <c r="AA5456" s="51"/>
      <c r="AB5456" s="51"/>
      <c r="AC5456" s="51"/>
      <c r="AD5456" s="51"/>
      <c r="AE5456" s="51"/>
      <c r="AF5456" s="51"/>
      <c r="AG5456" s="51"/>
      <c r="AH5456" s="51"/>
      <c r="AI5456" s="51"/>
      <c r="AJ5456" s="51"/>
      <c r="AK5456" s="51"/>
      <c r="AL5456" s="51"/>
      <c r="AM5456" s="51"/>
      <c r="AN5456" s="51"/>
      <c r="AO5456" s="51"/>
      <c r="AP5456" s="51"/>
      <c r="AQ5456" s="51"/>
      <c r="AR5456" s="51"/>
      <c r="AS5456" s="51"/>
      <c r="AT5456" s="51"/>
      <c r="AU5456" s="51"/>
      <c r="AV5456" s="51"/>
      <c r="AW5456" s="51"/>
      <c r="AX5456" s="51"/>
      <c r="AY5456" s="51"/>
      <c r="AZ5456" s="51"/>
      <c r="BA5456" s="51"/>
      <c r="BB5456" s="51"/>
      <c r="BC5456" s="51"/>
      <c r="BD5456" s="51"/>
      <c r="BE5456" s="51"/>
      <c r="BF5456" s="51"/>
      <c r="BG5456" s="51"/>
      <c r="BH5456" s="51"/>
      <c r="BI5456" s="51"/>
      <c r="BJ5456" s="51"/>
      <c r="BK5456" s="51"/>
      <c r="BL5456" s="51"/>
      <c r="BM5456" s="51"/>
      <c r="BN5456" s="51"/>
      <c r="BO5456" s="51"/>
      <c r="BP5456" s="51"/>
      <c r="BQ5456" s="51"/>
      <c r="BR5456" s="51"/>
      <c r="BS5456" s="51"/>
      <c r="BT5456" s="51"/>
      <c r="BU5456" s="51"/>
      <c r="BV5456" s="51"/>
      <c r="BW5456" s="51"/>
      <c r="BX5456" s="51"/>
      <c r="BY5456" s="51"/>
    </row>
    <row r="5457" spans="1:77" x14ac:dyDescent="0.25">
      <c r="A5457" s="49" t="s">
        <v>961</v>
      </c>
      <c r="B5457" s="50">
        <v>42405</v>
      </c>
      <c r="C5457" s="51" t="s">
        <v>956</v>
      </c>
      <c r="D5457" s="51"/>
      <c r="E5457" s="51">
        <v>472.74000000000007</v>
      </c>
      <c r="F5457" s="51">
        <v>0.27689374999999999</v>
      </c>
      <c r="G5457" s="51">
        <v>0.25981874999999999</v>
      </c>
      <c r="H5457" s="51">
        <v>0.2283</v>
      </c>
      <c r="I5457" s="51">
        <v>0.20329999999999998</v>
      </c>
      <c r="J5457" s="51">
        <v>0.25999375000000002</v>
      </c>
      <c r="K5457" s="51">
        <v>0.32354374999999996</v>
      </c>
      <c r="L5457" s="51">
        <v>0.29230624999999999</v>
      </c>
      <c r="M5457" s="51"/>
      <c r="N5457" s="51"/>
      <c r="O5457" s="51"/>
      <c r="P5457" s="51"/>
      <c r="Q5457" s="51"/>
      <c r="R5457" s="51"/>
      <c r="S5457" s="51"/>
      <c r="T5457" s="51"/>
      <c r="U5457" s="51"/>
      <c r="V5457" s="51"/>
      <c r="W5457" s="51"/>
      <c r="X5457" s="51"/>
      <c r="Y5457" s="51"/>
      <c r="Z5457" s="51"/>
      <c r="AA5457" s="51"/>
      <c r="AB5457" s="51"/>
      <c r="AC5457" s="51"/>
      <c r="AD5457" s="51"/>
      <c r="AE5457" s="51"/>
      <c r="AF5457" s="51"/>
      <c r="AG5457" s="51"/>
      <c r="AH5457" s="51"/>
      <c r="AI5457" s="51"/>
      <c r="AJ5457" s="51"/>
      <c r="AK5457" s="51"/>
      <c r="AL5457" s="51"/>
      <c r="AM5457" s="51"/>
      <c r="AN5457" s="51"/>
      <c r="AO5457" s="51"/>
      <c r="AP5457" s="51"/>
      <c r="AQ5457" s="51"/>
      <c r="AR5457" s="51"/>
      <c r="AS5457" s="51"/>
      <c r="AT5457" s="51"/>
      <c r="AU5457" s="51"/>
      <c r="AV5457" s="51"/>
      <c r="AW5457" s="51"/>
      <c r="AX5457" s="51"/>
      <c r="AY5457" s="51"/>
      <c r="AZ5457" s="51"/>
      <c r="BA5457" s="51"/>
      <c r="BB5457" s="51"/>
      <c r="BC5457" s="51"/>
      <c r="BD5457" s="51"/>
      <c r="BE5457" s="51"/>
      <c r="BF5457" s="51"/>
      <c r="BG5457" s="51"/>
      <c r="BH5457" s="51"/>
      <c r="BI5457" s="51"/>
      <c r="BJ5457" s="51"/>
      <c r="BK5457" s="51"/>
      <c r="BL5457" s="51"/>
      <c r="BM5457" s="51"/>
      <c r="BN5457" s="51"/>
      <c r="BO5457" s="51"/>
      <c r="BP5457" s="51"/>
      <c r="BQ5457" s="51"/>
      <c r="BR5457" s="51"/>
      <c r="BS5457" s="51"/>
      <c r="BT5457" s="51"/>
      <c r="BU5457" s="51"/>
      <c r="BV5457" s="51"/>
      <c r="BW5457" s="51"/>
      <c r="BX5457" s="51"/>
      <c r="BY5457" s="51"/>
    </row>
    <row r="5458" spans="1:77" x14ac:dyDescent="0.25">
      <c r="A5458" s="49" t="s">
        <v>961</v>
      </c>
      <c r="B5458" s="50">
        <v>42406</v>
      </c>
      <c r="C5458" s="51" t="s">
        <v>956</v>
      </c>
      <c r="D5458" s="51"/>
      <c r="E5458" s="51">
        <v>471.05578125</v>
      </c>
      <c r="F5458" s="51">
        <v>0.26039062499999999</v>
      </c>
      <c r="G5458" s="51">
        <v>0.25769374999999994</v>
      </c>
      <c r="H5458" s="51">
        <v>0.23177500000000001</v>
      </c>
      <c r="I5458" s="51">
        <v>0.20373750000000002</v>
      </c>
      <c r="J5458" s="51">
        <v>0.26016875</v>
      </c>
      <c r="K5458" s="51">
        <v>0.32338749999999999</v>
      </c>
      <c r="L5458" s="51">
        <v>0.29207499999999997</v>
      </c>
      <c r="M5458" s="51"/>
      <c r="N5458" s="51"/>
      <c r="O5458" s="51"/>
      <c r="P5458" s="51"/>
      <c r="Q5458" s="51"/>
      <c r="R5458" s="51"/>
      <c r="S5458" s="51"/>
      <c r="T5458" s="51"/>
      <c r="U5458" s="51"/>
      <c r="V5458" s="51"/>
      <c r="W5458" s="51"/>
      <c r="X5458" s="51"/>
      <c r="Y5458" s="51"/>
      <c r="Z5458" s="51"/>
      <c r="AA5458" s="51"/>
      <c r="AB5458" s="51"/>
      <c r="AC5458" s="51"/>
      <c r="AD5458" s="51"/>
      <c r="AE5458" s="51"/>
      <c r="AF5458" s="51"/>
      <c r="AG5458" s="51"/>
      <c r="AH5458" s="51"/>
      <c r="AI5458" s="51"/>
      <c r="AJ5458" s="51"/>
      <c r="AK5458" s="51"/>
      <c r="AL5458" s="51"/>
      <c r="AM5458" s="51"/>
      <c r="AN5458" s="51"/>
      <c r="AO5458" s="51"/>
      <c r="AP5458" s="51"/>
      <c r="AQ5458" s="51"/>
      <c r="AR5458" s="51"/>
      <c r="AS5458" s="51"/>
      <c r="AT5458" s="51"/>
      <c r="AU5458" s="51"/>
      <c r="AV5458" s="51"/>
      <c r="AW5458" s="51"/>
      <c r="AX5458" s="51"/>
      <c r="AY5458" s="51"/>
      <c r="AZ5458" s="51"/>
      <c r="BA5458" s="51"/>
      <c r="BB5458" s="51"/>
      <c r="BC5458" s="51"/>
      <c r="BD5458" s="51"/>
      <c r="BE5458" s="51"/>
      <c r="BF5458" s="51"/>
      <c r="BG5458" s="51"/>
      <c r="BH5458" s="51"/>
      <c r="BI5458" s="51"/>
      <c r="BJ5458" s="51"/>
      <c r="BK5458" s="51"/>
      <c r="BL5458" s="51"/>
      <c r="BM5458" s="51"/>
      <c r="BN5458" s="51"/>
      <c r="BO5458" s="51"/>
      <c r="BP5458" s="51"/>
      <c r="BQ5458" s="51"/>
      <c r="BR5458" s="51"/>
      <c r="BS5458" s="51"/>
      <c r="BT5458" s="51"/>
      <c r="BU5458" s="51"/>
      <c r="BV5458" s="51"/>
      <c r="BW5458" s="51"/>
      <c r="BX5458" s="51"/>
      <c r="BY5458" s="51"/>
    </row>
    <row r="5459" spans="1:77" x14ac:dyDescent="0.25">
      <c r="A5459" s="49" t="s">
        <v>961</v>
      </c>
      <c r="B5459" s="50">
        <v>42407</v>
      </c>
      <c r="C5459" s="51" t="s">
        <v>956</v>
      </c>
      <c r="D5459" s="51"/>
      <c r="E5459" s="51">
        <v>469.75874999999996</v>
      </c>
      <c r="F5459" s="51">
        <v>0.24756875</v>
      </c>
      <c r="G5459" s="51">
        <v>0.25536875000000003</v>
      </c>
      <c r="H5459" s="51">
        <v>0.23440000000000003</v>
      </c>
      <c r="I5459" s="51">
        <v>0.20408124999999999</v>
      </c>
      <c r="J5459" s="51">
        <v>0.26033125000000001</v>
      </c>
      <c r="K5459" s="51">
        <v>0.32347499999999996</v>
      </c>
      <c r="L5459" s="51">
        <v>0.29210624999999996</v>
      </c>
      <c r="M5459" s="51"/>
      <c r="N5459" s="51"/>
      <c r="O5459" s="51"/>
      <c r="P5459" s="51"/>
      <c r="Q5459" s="51"/>
      <c r="R5459" s="51"/>
      <c r="S5459" s="51"/>
      <c r="T5459" s="51"/>
      <c r="U5459" s="51"/>
      <c r="V5459" s="51"/>
      <c r="W5459" s="51"/>
      <c r="X5459" s="51"/>
      <c r="Y5459" s="51"/>
      <c r="Z5459" s="51"/>
      <c r="AA5459" s="51"/>
      <c r="AB5459" s="51"/>
      <c r="AC5459" s="51"/>
      <c r="AD5459" s="51"/>
      <c r="AE5459" s="51"/>
      <c r="AF5459" s="51"/>
      <c r="AG5459" s="51"/>
      <c r="AH5459" s="51"/>
      <c r="AI5459" s="51"/>
      <c r="AJ5459" s="51"/>
      <c r="AK5459" s="51"/>
      <c r="AL5459" s="51"/>
      <c r="AM5459" s="51"/>
      <c r="AN5459" s="51"/>
      <c r="AO5459" s="51"/>
      <c r="AP5459" s="51"/>
      <c r="AQ5459" s="51"/>
      <c r="AR5459" s="51"/>
      <c r="AS5459" s="51"/>
      <c r="AT5459" s="51"/>
      <c r="AU5459" s="51"/>
      <c r="AV5459" s="51"/>
      <c r="AW5459" s="51"/>
      <c r="AX5459" s="51"/>
      <c r="AY5459" s="51"/>
      <c r="AZ5459" s="51"/>
      <c r="BA5459" s="51"/>
      <c r="BB5459" s="51"/>
      <c r="BC5459" s="51"/>
      <c r="BD5459" s="51"/>
      <c r="BE5459" s="51"/>
      <c r="BF5459" s="51"/>
      <c r="BG5459" s="51"/>
      <c r="BH5459" s="51"/>
      <c r="BI5459" s="51"/>
      <c r="BJ5459" s="51"/>
      <c r="BK5459" s="51"/>
      <c r="BL5459" s="51"/>
      <c r="BM5459" s="51"/>
      <c r="BN5459" s="51"/>
      <c r="BO5459" s="51"/>
      <c r="BP5459" s="51"/>
      <c r="BQ5459" s="51"/>
      <c r="BR5459" s="51"/>
      <c r="BS5459" s="51"/>
      <c r="BT5459" s="51"/>
      <c r="BU5459" s="51"/>
      <c r="BV5459" s="51"/>
      <c r="BW5459" s="51"/>
      <c r="BX5459" s="51"/>
      <c r="BY5459" s="51"/>
    </row>
    <row r="5460" spans="1:77" x14ac:dyDescent="0.25">
      <c r="A5460" s="49" t="s">
        <v>961</v>
      </c>
      <c r="B5460" s="50">
        <v>42408</v>
      </c>
      <c r="C5460" s="51" t="s">
        <v>956</v>
      </c>
      <c r="D5460" s="51"/>
      <c r="E5460" s="51">
        <v>468.489375</v>
      </c>
      <c r="F5460" s="51">
        <v>0.23586874999999999</v>
      </c>
      <c r="G5460" s="51">
        <v>0.25356875000000001</v>
      </c>
      <c r="H5460" s="51">
        <v>0.23669374999999998</v>
      </c>
      <c r="I5460" s="51">
        <v>0.20446249999999999</v>
      </c>
      <c r="J5460" s="51">
        <v>0.26038124999999995</v>
      </c>
      <c r="K5460" s="51">
        <v>0.32342499999999996</v>
      </c>
      <c r="L5460" s="51">
        <v>0.29194999999999999</v>
      </c>
      <c r="M5460" s="51"/>
      <c r="N5460" s="51"/>
      <c r="O5460" s="51"/>
      <c r="P5460" s="51"/>
      <c r="Q5460" s="51"/>
      <c r="R5460" s="51"/>
      <c r="S5460" s="51"/>
      <c r="T5460" s="51"/>
      <c r="U5460" s="51"/>
      <c r="V5460" s="51"/>
      <c r="W5460" s="51"/>
      <c r="X5460" s="51"/>
      <c r="Y5460" s="51"/>
      <c r="Z5460" s="51"/>
      <c r="AA5460" s="51"/>
      <c r="AB5460" s="51"/>
      <c r="AC5460" s="51"/>
      <c r="AD5460" s="51"/>
      <c r="AE5460" s="51"/>
      <c r="AF5460" s="51"/>
      <c r="AG5460" s="51"/>
      <c r="AH5460" s="51"/>
      <c r="AI5460" s="51"/>
      <c r="AJ5460" s="51"/>
      <c r="AK5460" s="51"/>
      <c r="AL5460" s="51"/>
      <c r="AM5460" s="51"/>
      <c r="AN5460" s="51"/>
      <c r="AO5460" s="51"/>
      <c r="AP5460" s="51"/>
      <c r="AQ5460" s="51"/>
      <c r="AR5460" s="51"/>
      <c r="AS5460" s="51"/>
      <c r="AT5460" s="51"/>
      <c r="AU5460" s="51"/>
      <c r="AV5460" s="51"/>
      <c r="AW5460" s="51"/>
      <c r="AX5460" s="51"/>
      <c r="AY5460" s="51"/>
      <c r="AZ5460" s="51"/>
      <c r="BA5460" s="51"/>
      <c r="BB5460" s="51"/>
      <c r="BC5460" s="51"/>
      <c r="BD5460" s="51"/>
      <c r="BE5460" s="51"/>
      <c r="BF5460" s="51"/>
      <c r="BG5460" s="51"/>
      <c r="BH5460" s="51"/>
      <c r="BI5460" s="51"/>
      <c r="BJ5460" s="51"/>
      <c r="BK5460" s="51"/>
      <c r="BL5460" s="51"/>
      <c r="BM5460" s="51"/>
      <c r="BN5460" s="51"/>
      <c r="BO5460" s="51"/>
      <c r="BP5460" s="51"/>
      <c r="BQ5460" s="51"/>
      <c r="BR5460" s="51"/>
      <c r="BS5460" s="51"/>
      <c r="BT5460" s="51"/>
      <c r="BU5460" s="51"/>
      <c r="BV5460" s="51"/>
      <c r="BW5460" s="51"/>
      <c r="BX5460" s="51"/>
      <c r="BY5460" s="51"/>
    </row>
    <row r="5461" spans="1:77" x14ac:dyDescent="0.25">
      <c r="A5461" s="49" t="s">
        <v>961</v>
      </c>
      <c r="B5461" s="50">
        <v>42409</v>
      </c>
      <c r="C5461" s="51" t="s">
        <v>956</v>
      </c>
      <c r="D5461" s="51"/>
      <c r="E5461" s="51">
        <v>467.35312500000003</v>
      </c>
      <c r="F5461" s="51">
        <v>0.22511874999999998</v>
      </c>
      <c r="G5461" s="51">
        <v>0.25150624999999999</v>
      </c>
      <c r="H5461" s="51">
        <v>0.23861874999999999</v>
      </c>
      <c r="I5461" s="51">
        <v>0.20499999999999999</v>
      </c>
      <c r="J5461" s="51">
        <v>0.26051874999999997</v>
      </c>
      <c r="K5461" s="51">
        <v>0.32343125</v>
      </c>
      <c r="L5461" s="51">
        <v>0.29196250000000001</v>
      </c>
      <c r="M5461" s="51"/>
      <c r="N5461" s="51"/>
      <c r="O5461" s="51"/>
      <c r="P5461" s="51"/>
      <c r="Q5461" s="51"/>
      <c r="R5461" s="51"/>
      <c r="S5461" s="51"/>
      <c r="T5461" s="51"/>
      <c r="U5461" s="51"/>
      <c r="V5461" s="51"/>
      <c r="W5461" s="51"/>
      <c r="X5461" s="51"/>
      <c r="Y5461" s="51"/>
      <c r="Z5461" s="51"/>
      <c r="AA5461" s="51"/>
      <c r="AB5461" s="51"/>
      <c r="AC5461" s="51"/>
      <c r="AD5461" s="51"/>
      <c r="AE5461" s="51"/>
      <c r="AF5461" s="51"/>
      <c r="AG5461" s="51"/>
      <c r="AH5461" s="51"/>
      <c r="AI5461" s="51"/>
      <c r="AJ5461" s="51"/>
      <c r="AK5461" s="51"/>
      <c r="AL5461" s="51"/>
      <c r="AM5461" s="51"/>
      <c r="AN5461" s="51"/>
      <c r="AO5461" s="51"/>
      <c r="AP5461" s="51"/>
      <c r="AQ5461" s="51"/>
      <c r="AR5461" s="51"/>
      <c r="AS5461" s="51"/>
      <c r="AT5461" s="51"/>
      <c r="AU5461" s="51"/>
      <c r="AV5461" s="51"/>
      <c r="AW5461" s="51"/>
      <c r="AX5461" s="51"/>
      <c r="AY5461" s="51"/>
      <c r="AZ5461" s="51"/>
      <c r="BA5461" s="51"/>
      <c r="BB5461" s="51"/>
      <c r="BC5461" s="51"/>
      <c r="BD5461" s="51"/>
      <c r="BE5461" s="51"/>
      <c r="BF5461" s="51"/>
      <c r="BG5461" s="51"/>
      <c r="BH5461" s="51"/>
      <c r="BI5461" s="51"/>
      <c r="BJ5461" s="51"/>
      <c r="BK5461" s="51"/>
      <c r="BL5461" s="51"/>
      <c r="BM5461" s="51"/>
      <c r="BN5461" s="51"/>
      <c r="BO5461" s="51"/>
      <c r="BP5461" s="51"/>
      <c r="BQ5461" s="51"/>
      <c r="BR5461" s="51"/>
      <c r="BS5461" s="51"/>
      <c r="BT5461" s="51"/>
      <c r="BU5461" s="51"/>
      <c r="BV5461" s="51"/>
      <c r="BW5461" s="51"/>
      <c r="BX5461" s="51"/>
      <c r="BY5461" s="51"/>
    </row>
    <row r="5462" spans="1:77" x14ac:dyDescent="0.25">
      <c r="A5462" s="49" t="s">
        <v>961</v>
      </c>
      <c r="B5462" s="50">
        <v>42410</v>
      </c>
      <c r="C5462" s="51" t="s">
        <v>956</v>
      </c>
      <c r="D5462" s="51"/>
      <c r="E5462" s="51">
        <v>466.11609375</v>
      </c>
      <c r="F5462" s="51">
        <v>0.21522187500000001</v>
      </c>
      <c r="G5462" s="51">
        <v>0.24929375000000001</v>
      </c>
      <c r="H5462" s="51">
        <v>0.24</v>
      </c>
      <c r="I5462" s="51">
        <v>0.20561874999999999</v>
      </c>
      <c r="J5462" s="51">
        <v>0.26058749999999997</v>
      </c>
      <c r="K5462" s="51">
        <v>0.32332499999999997</v>
      </c>
      <c r="L5462" s="51">
        <v>0.29193124999999998</v>
      </c>
      <c r="M5462" s="51"/>
      <c r="N5462" s="51"/>
      <c r="O5462" s="51"/>
      <c r="P5462" s="51"/>
      <c r="Q5462" s="51"/>
      <c r="R5462" s="51"/>
      <c r="S5462" s="51"/>
      <c r="T5462" s="51"/>
      <c r="U5462" s="51"/>
      <c r="V5462" s="51"/>
      <c r="W5462" s="51"/>
      <c r="X5462" s="51"/>
      <c r="Y5462" s="51"/>
      <c r="Z5462" s="51"/>
      <c r="AA5462" s="51"/>
      <c r="AB5462" s="51"/>
      <c r="AC5462" s="51"/>
      <c r="AD5462" s="51"/>
      <c r="AE5462" s="51"/>
      <c r="AF5462" s="51"/>
      <c r="AG5462" s="51"/>
      <c r="AH5462" s="51"/>
      <c r="AI5462" s="51"/>
      <c r="AJ5462" s="51"/>
      <c r="AK5462" s="51"/>
      <c r="AL5462" s="51"/>
      <c r="AM5462" s="51"/>
      <c r="AN5462" s="51"/>
      <c r="AO5462" s="51"/>
      <c r="AP5462" s="51"/>
      <c r="AQ5462" s="51"/>
      <c r="AR5462" s="51"/>
      <c r="AS5462" s="51"/>
      <c r="AT5462" s="51"/>
      <c r="AU5462" s="51"/>
      <c r="AV5462" s="51"/>
      <c r="AW5462" s="51"/>
      <c r="AX5462" s="51"/>
      <c r="AY5462" s="51"/>
      <c r="AZ5462" s="51"/>
      <c r="BA5462" s="51"/>
      <c r="BB5462" s="51"/>
      <c r="BC5462" s="51"/>
      <c r="BD5462" s="51"/>
      <c r="BE5462" s="51"/>
      <c r="BF5462" s="51"/>
      <c r="BG5462" s="51"/>
      <c r="BH5462" s="51"/>
      <c r="BI5462" s="51"/>
      <c r="BJ5462" s="51"/>
      <c r="BK5462" s="51"/>
      <c r="BL5462" s="51"/>
      <c r="BM5462" s="51"/>
      <c r="BN5462" s="51"/>
      <c r="BO5462" s="51"/>
      <c r="BP5462" s="51"/>
      <c r="BQ5462" s="51"/>
      <c r="BR5462" s="51"/>
      <c r="BS5462" s="51"/>
      <c r="BT5462" s="51"/>
      <c r="BU5462" s="51"/>
      <c r="BV5462" s="51"/>
      <c r="BW5462" s="51"/>
      <c r="BX5462" s="51"/>
      <c r="BY5462" s="51"/>
    </row>
    <row r="5463" spans="1:77" x14ac:dyDescent="0.25">
      <c r="A5463" s="49" t="s">
        <v>961</v>
      </c>
      <c r="B5463" s="50">
        <v>42411</v>
      </c>
      <c r="C5463" s="51" t="s">
        <v>956</v>
      </c>
      <c r="D5463" s="51"/>
      <c r="E5463" s="51">
        <v>465.38015625000003</v>
      </c>
      <c r="F5463" s="51">
        <v>0.20778437499999999</v>
      </c>
      <c r="G5463" s="51">
        <v>0.24763750000000001</v>
      </c>
      <c r="H5463" s="51">
        <v>0.24145625000000001</v>
      </c>
      <c r="I5463" s="51">
        <v>0.20618750000000002</v>
      </c>
      <c r="J5463" s="51">
        <v>0.26074375</v>
      </c>
      <c r="K5463" s="51">
        <v>0.32324375</v>
      </c>
      <c r="L5463" s="51">
        <v>0.29192499999999999</v>
      </c>
      <c r="M5463" s="51"/>
      <c r="N5463" s="51"/>
      <c r="O5463" s="51"/>
      <c r="P5463" s="51"/>
      <c r="Q5463" s="51"/>
      <c r="R5463" s="51"/>
      <c r="S5463" s="51"/>
      <c r="T5463" s="51"/>
      <c r="U5463" s="51"/>
      <c r="V5463" s="51"/>
      <c r="W5463" s="51"/>
      <c r="X5463" s="51"/>
      <c r="Y5463" s="51"/>
      <c r="Z5463" s="51"/>
      <c r="AA5463" s="51"/>
      <c r="AB5463" s="51"/>
      <c r="AC5463" s="51"/>
      <c r="AD5463" s="51"/>
      <c r="AE5463" s="51"/>
      <c r="AF5463" s="51"/>
      <c r="AG5463" s="51"/>
      <c r="AH5463" s="51"/>
      <c r="AI5463" s="51"/>
      <c r="AJ5463" s="51"/>
      <c r="AK5463" s="51"/>
      <c r="AL5463" s="51"/>
      <c r="AM5463" s="51"/>
      <c r="AN5463" s="51"/>
      <c r="AO5463" s="51"/>
      <c r="AP5463" s="51"/>
      <c r="AQ5463" s="51"/>
      <c r="AR5463" s="51"/>
      <c r="AS5463" s="51"/>
      <c r="AT5463" s="51"/>
      <c r="AU5463" s="51"/>
      <c r="AV5463" s="51"/>
      <c r="AW5463" s="51"/>
      <c r="AX5463" s="51"/>
      <c r="AY5463" s="51"/>
      <c r="AZ5463" s="51"/>
      <c r="BA5463" s="51"/>
      <c r="BB5463" s="51"/>
      <c r="BC5463" s="51"/>
      <c r="BD5463" s="51"/>
      <c r="BE5463" s="51"/>
      <c r="BF5463" s="51"/>
      <c r="BG5463" s="51"/>
      <c r="BH5463" s="51"/>
      <c r="BI5463" s="51"/>
      <c r="BJ5463" s="51"/>
      <c r="BK5463" s="51"/>
      <c r="BL5463" s="51"/>
      <c r="BM5463" s="51"/>
      <c r="BN5463" s="51"/>
      <c r="BO5463" s="51"/>
      <c r="BP5463" s="51"/>
      <c r="BQ5463" s="51"/>
      <c r="BR5463" s="51"/>
      <c r="BS5463" s="51"/>
      <c r="BT5463" s="51"/>
      <c r="BU5463" s="51"/>
      <c r="BV5463" s="51"/>
      <c r="BW5463" s="51"/>
      <c r="BX5463" s="51"/>
      <c r="BY5463" s="51"/>
    </row>
    <row r="5464" spans="1:77" x14ac:dyDescent="0.25">
      <c r="A5464" s="49" t="s">
        <v>961</v>
      </c>
      <c r="B5464" s="50">
        <v>42412</v>
      </c>
      <c r="C5464" s="51" t="s">
        <v>956</v>
      </c>
      <c r="D5464" s="51"/>
      <c r="E5464" s="51">
        <v>465.05531250000001</v>
      </c>
      <c r="F5464" s="51">
        <v>0.20123750000000001</v>
      </c>
      <c r="G5464" s="51">
        <v>0.24655624999999998</v>
      </c>
      <c r="H5464" s="51">
        <v>0.24328125</v>
      </c>
      <c r="I5464" s="51">
        <v>0.20703125</v>
      </c>
      <c r="J5464" s="51">
        <v>0.26088125000000001</v>
      </c>
      <c r="K5464" s="51">
        <v>0.32318124999999998</v>
      </c>
      <c r="L5464" s="51">
        <v>0.29191250000000002</v>
      </c>
      <c r="M5464" s="51"/>
      <c r="N5464" s="51"/>
      <c r="O5464" s="51"/>
      <c r="P5464" s="51"/>
      <c r="Q5464" s="51"/>
      <c r="R5464" s="51"/>
      <c r="S5464" s="51"/>
      <c r="T5464" s="51"/>
      <c r="U5464" s="51"/>
      <c r="V5464" s="51"/>
      <c r="W5464" s="51"/>
      <c r="X5464" s="51"/>
      <c r="Y5464" s="51"/>
      <c r="Z5464" s="51"/>
      <c r="AA5464" s="51"/>
      <c r="AB5464" s="51">
        <v>8.5500000000000007</v>
      </c>
      <c r="AC5464" s="51"/>
      <c r="AD5464" s="51"/>
      <c r="AE5464" s="51"/>
      <c r="AF5464" s="51"/>
      <c r="AG5464" s="51"/>
      <c r="AH5464" s="51">
        <v>8.5500000000000007</v>
      </c>
      <c r="AI5464" s="51">
        <v>8.5500000000000007</v>
      </c>
      <c r="AJ5464" s="51"/>
      <c r="AK5464" s="51"/>
      <c r="AL5464" s="51"/>
      <c r="AM5464" s="51"/>
      <c r="AN5464" s="51"/>
      <c r="AO5464" s="51"/>
      <c r="AP5464" s="51"/>
      <c r="AQ5464" s="51"/>
      <c r="AR5464" s="51"/>
      <c r="AS5464" s="51"/>
      <c r="AT5464" s="51"/>
      <c r="AU5464" s="51"/>
      <c r="AV5464" s="51"/>
      <c r="AW5464" s="51"/>
      <c r="AX5464" s="51"/>
      <c r="AY5464" s="51"/>
      <c r="AZ5464" s="51"/>
      <c r="BA5464" s="51"/>
      <c r="BB5464" s="51"/>
      <c r="BC5464" s="51"/>
      <c r="BD5464" s="51"/>
      <c r="BE5464" s="51"/>
      <c r="BF5464" s="51"/>
      <c r="BG5464" s="51"/>
      <c r="BH5464" s="51"/>
      <c r="BI5464" s="51"/>
      <c r="BJ5464" s="51"/>
      <c r="BK5464" s="51"/>
      <c r="BL5464" s="51"/>
      <c r="BM5464" s="51"/>
      <c r="BN5464" s="51"/>
      <c r="BO5464" s="51"/>
      <c r="BP5464" s="51"/>
      <c r="BQ5464" s="51"/>
      <c r="BR5464" s="51"/>
      <c r="BS5464" s="51"/>
      <c r="BT5464" s="51"/>
      <c r="BU5464" s="51"/>
      <c r="BV5464" s="51"/>
      <c r="BW5464" s="51"/>
      <c r="BX5464" s="51"/>
      <c r="BY5464" s="51"/>
    </row>
    <row r="5465" spans="1:77" x14ac:dyDescent="0.25">
      <c r="A5465" s="49" t="s">
        <v>961</v>
      </c>
      <c r="B5465" s="50">
        <v>42413</v>
      </c>
      <c r="C5465" s="51" t="s">
        <v>956</v>
      </c>
      <c r="D5465" s="51"/>
      <c r="E5465" s="51">
        <v>464.48390625000008</v>
      </c>
      <c r="F5465" s="51">
        <v>0.194834375</v>
      </c>
      <c r="G5465" s="51">
        <v>0.24431249999999999</v>
      </c>
      <c r="H5465" s="51">
        <v>0.24459999999999998</v>
      </c>
      <c r="I5465" s="51">
        <v>0.20811875000000002</v>
      </c>
      <c r="J5465" s="51">
        <v>0.26096249999999999</v>
      </c>
      <c r="K5465" s="51">
        <v>0.32325000000000004</v>
      </c>
      <c r="L5465" s="51">
        <v>0.29177500000000001</v>
      </c>
      <c r="M5465" s="51"/>
      <c r="N5465" s="51"/>
      <c r="O5465" s="51"/>
      <c r="P5465" s="51"/>
      <c r="Q5465" s="51"/>
      <c r="R5465" s="51"/>
      <c r="S5465" s="51"/>
      <c r="T5465" s="51"/>
      <c r="U5465" s="51"/>
      <c r="V5465" s="51"/>
      <c r="W5465" s="51"/>
      <c r="X5465" s="51"/>
      <c r="Y5465" s="51"/>
      <c r="Z5465" s="51"/>
      <c r="AA5465" s="51"/>
      <c r="AB5465" s="51"/>
      <c r="AC5465" s="51"/>
      <c r="AD5465" s="51"/>
      <c r="AE5465" s="51"/>
      <c r="AF5465" s="51"/>
      <c r="AG5465" s="51"/>
      <c r="AH5465" s="51"/>
      <c r="AI5465" s="51"/>
      <c r="AJ5465" s="51"/>
      <c r="AK5465" s="51"/>
      <c r="AL5465" s="51"/>
      <c r="AM5465" s="51"/>
      <c r="AN5465" s="51"/>
      <c r="AO5465" s="51"/>
      <c r="AP5465" s="51"/>
      <c r="AQ5465" s="51"/>
      <c r="AR5465" s="51"/>
      <c r="AS5465" s="51"/>
      <c r="AT5465" s="51"/>
      <c r="AU5465" s="51"/>
      <c r="AV5465" s="51"/>
      <c r="AW5465" s="51"/>
      <c r="AX5465" s="51"/>
      <c r="AY5465" s="51"/>
      <c r="AZ5465" s="51"/>
      <c r="BA5465" s="51"/>
      <c r="BB5465" s="51"/>
      <c r="BC5465" s="51"/>
      <c r="BD5465" s="51"/>
      <c r="BE5465" s="51"/>
      <c r="BF5465" s="51"/>
      <c r="BG5465" s="51"/>
      <c r="BH5465" s="51"/>
      <c r="BI5465" s="51"/>
      <c r="BJ5465" s="51"/>
      <c r="BK5465" s="51"/>
      <c r="BL5465" s="51"/>
      <c r="BM5465" s="51"/>
      <c r="BN5465" s="51"/>
      <c r="BO5465" s="51"/>
      <c r="BP5465" s="51"/>
      <c r="BQ5465" s="51"/>
      <c r="BR5465" s="51"/>
      <c r="BS5465" s="51"/>
      <c r="BT5465" s="51"/>
      <c r="BU5465" s="51"/>
      <c r="BV5465" s="51"/>
      <c r="BW5465" s="51"/>
      <c r="BX5465" s="51"/>
      <c r="BY5465" s="51"/>
    </row>
    <row r="5466" spans="1:77" x14ac:dyDescent="0.25">
      <c r="A5466" s="49" t="s">
        <v>961</v>
      </c>
      <c r="B5466" s="50">
        <v>42414</v>
      </c>
      <c r="C5466" s="51" t="s">
        <v>956</v>
      </c>
      <c r="D5466" s="51"/>
      <c r="E5466" s="51">
        <v>464.28796874999995</v>
      </c>
      <c r="F5466" s="51">
        <v>0.19082812500000002</v>
      </c>
      <c r="G5466" s="51">
        <v>0.24304999999999999</v>
      </c>
      <c r="H5466" s="51">
        <v>0.24543750000000003</v>
      </c>
      <c r="I5466" s="51">
        <v>0.20897500000000002</v>
      </c>
      <c r="J5466" s="51">
        <v>0.26130624999999996</v>
      </c>
      <c r="K5466" s="51">
        <v>0.32319999999999999</v>
      </c>
      <c r="L5466" s="51">
        <v>0.29176874999999997</v>
      </c>
      <c r="M5466" s="51"/>
      <c r="N5466" s="51"/>
      <c r="O5466" s="51"/>
      <c r="P5466" s="51"/>
      <c r="Q5466" s="51"/>
      <c r="R5466" s="51"/>
      <c r="S5466" s="51"/>
      <c r="T5466" s="51"/>
      <c r="U5466" s="51"/>
      <c r="V5466" s="51"/>
      <c r="W5466" s="51"/>
      <c r="X5466" s="51"/>
      <c r="Y5466" s="51"/>
      <c r="Z5466" s="51"/>
      <c r="AA5466" s="51"/>
      <c r="AB5466" s="51"/>
      <c r="AC5466" s="51"/>
      <c r="AD5466" s="51"/>
      <c r="AE5466" s="51"/>
      <c r="AF5466" s="51"/>
      <c r="AG5466" s="51"/>
      <c r="AH5466" s="51"/>
      <c r="AI5466" s="51"/>
      <c r="AJ5466" s="51"/>
      <c r="AK5466" s="51"/>
      <c r="AL5466" s="51"/>
      <c r="AM5466" s="51"/>
      <c r="AN5466" s="51"/>
      <c r="AO5466" s="51"/>
      <c r="AP5466" s="51"/>
      <c r="AQ5466" s="51"/>
      <c r="AR5466" s="51"/>
      <c r="AS5466" s="51"/>
      <c r="AT5466" s="51"/>
      <c r="AU5466" s="51"/>
      <c r="AV5466" s="51"/>
      <c r="AW5466" s="51"/>
      <c r="AX5466" s="51"/>
      <c r="AY5466" s="51"/>
      <c r="AZ5466" s="51"/>
      <c r="BA5466" s="51"/>
      <c r="BB5466" s="51"/>
      <c r="BC5466" s="51"/>
      <c r="BD5466" s="51"/>
      <c r="BE5466" s="51"/>
      <c r="BF5466" s="51"/>
      <c r="BG5466" s="51"/>
      <c r="BH5466" s="51"/>
      <c r="BI5466" s="51"/>
      <c r="BJ5466" s="51"/>
      <c r="BK5466" s="51"/>
      <c r="BL5466" s="51"/>
      <c r="BM5466" s="51"/>
      <c r="BN5466" s="51"/>
      <c r="BO5466" s="51"/>
      <c r="BP5466" s="51"/>
      <c r="BQ5466" s="51"/>
      <c r="BR5466" s="51"/>
      <c r="BS5466" s="51"/>
      <c r="BT5466" s="51"/>
      <c r="BU5466" s="51"/>
      <c r="BV5466" s="51"/>
      <c r="BW5466" s="51"/>
      <c r="BX5466" s="51"/>
      <c r="BY5466" s="51"/>
    </row>
    <row r="5467" spans="1:77" x14ac:dyDescent="0.25">
      <c r="A5467" s="49" t="s">
        <v>961</v>
      </c>
      <c r="B5467" s="50">
        <v>42415</v>
      </c>
      <c r="C5467" s="51" t="s">
        <v>956</v>
      </c>
      <c r="D5467" s="51"/>
      <c r="E5467" s="51">
        <v>464.21953124999999</v>
      </c>
      <c r="F5467" s="51">
        <v>0.18672187499999998</v>
      </c>
      <c r="G5467" s="51">
        <v>0.24198750000000002</v>
      </c>
      <c r="H5467" s="51">
        <v>0.24670625000000002</v>
      </c>
      <c r="I5467" s="51">
        <v>0.20990625000000002</v>
      </c>
      <c r="J5467" s="51">
        <v>0.26152500000000001</v>
      </c>
      <c r="K5467" s="51">
        <v>0.32323124999999997</v>
      </c>
      <c r="L5467" s="51">
        <v>0.29167500000000002</v>
      </c>
      <c r="M5467" s="51"/>
      <c r="N5467" s="51"/>
      <c r="O5467" s="51"/>
      <c r="P5467" s="51"/>
      <c r="Q5467" s="51"/>
      <c r="R5467" s="51"/>
      <c r="S5467" s="51"/>
      <c r="T5467" s="51"/>
      <c r="U5467" s="51"/>
      <c r="V5467" s="51"/>
      <c r="W5467" s="51"/>
      <c r="X5467" s="51"/>
      <c r="Y5467" s="51"/>
      <c r="Z5467" s="51"/>
      <c r="AA5467" s="51"/>
      <c r="AB5467" s="51"/>
      <c r="AC5467" s="51"/>
      <c r="AD5467" s="51"/>
      <c r="AE5467" s="51"/>
      <c r="AF5467" s="51"/>
      <c r="AG5467" s="51"/>
      <c r="AH5467" s="51"/>
      <c r="AI5467" s="51"/>
      <c r="AJ5467" s="51"/>
      <c r="AK5467" s="51"/>
      <c r="AL5467" s="51"/>
      <c r="AM5467" s="51"/>
      <c r="AN5467" s="51"/>
      <c r="AO5467" s="51"/>
      <c r="AP5467" s="51"/>
      <c r="AQ5467" s="51"/>
      <c r="AR5467" s="51"/>
      <c r="AS5467" s="51"/>
      <c r="AT5467" s="51"/>
      <c r="AU5467" s="51"/>
      <c r="AV5467" s="51"/>
      <c r="AW5467" s="51"/>
      <c r="AX5467" s="51"/>
      <c r="AY5467" s="51"/>
      <c r="AZ5467" s="51"/>
      <c r="BA5467" s="51"/>
      <c r="BB5467" s="51"/>
      <c r="BC5467" s="51"/>
      <c r="BD5467" s="51"/>
      <c r="BE5467" s="51"/>
      <c r="BF5467" s="51"/>
      <c r="BG5467" s="51"/>
      <c r="BH5467" s="51"/>
      <c r="BI5467" s="51"/>
      <c r="BJ5467" s="51"/>
      <c r="BK5467" s="51"/>
      <c r="BL5467" s="51"/>
      <c r="BM5467" s="51"/>
      <c r="BN5467" s="51"/>
      <c r="BO5467" s="51"/>
      <c r="BP5467" s="51"/>
      <c r="BQ5467" s="51"/>
      <c r="BR5467" s="51"/>
      <c r="BS5467" s="51"/>
      <c r="BT5467" s="51"/>
      <c r="BU5467" s="51"/>
      <c r="BV5467" s="51"/>
      <c r="BW5467" s="51"/>
      <c r="BX5467" s="51"/>
      <c r="BY5467" s="51"/>
    </row>
    <row r="5468" spans="1:77" x14ac:dyDescent="0.25">
      <c r="A5468" s="49" t="s">
        <v>961</v>
      </c>
      <c r="B5468" s="50">
        <v>42416</v>
      </c>
      <c r="C5468" s="51" t="s">
        <v>956</v>
      </c>
      <c r="D5468" s="51"/>
      <c r="E5468" s="51"/>
      <c r="F5468" s="51"/>
      <c r="G5468" s="51"/>
      <c r="H5468" s="51"/>
      <c r="I5468" s="51"/>
      <c r="J5468" s="51"/>
      <c r="K5468" s="51"/>
      <c r="L5468" s="51"/>
      <c r="M5468" s="51"/>
      <c r="N5468" s="51"/>
      <c r="O5468" s="51"/>
      <c r="P5468" s="51"/>
      <c r="Q5468" s="51"/>
      <c r="R5468" s="51"/>
      <c r="S5468" s="51"/>
      <c r="T5468" s="51"/>
      <c r="U5468" s="51"/>
      <c r="V5468" s="51"/>
      <c r="W5468" s="51"/>
      <c r="X5468" s="51"/>
      <c r="Y5468" s="51"/>
      <c r="Z5468" s="51"/>
      <c r="AA5468" s="51"/>
      <c r="AB5468" s="51">
        <v>8.5500000000000007</v>
      </c>
      <c r="AC5468" s="51"/>
      <c r="AD5468" s="51"/>
      <c r="AE5468" s="51"/>
      <c r="AF5468" s="51"/>
      <c r="AG5468" s="51"/>
      <c r="AH5468" s="51">
        <v>8.5500000000000007</v>
      </c>
      <c r="AI5468" s="51">
        <v>8.5500000000000007</v>
      </c>
      <c r="AJ5468" s="51"/>
      <c r="AK5468" s="51"/>
      <c r="AL5468" s="51"/>
      <c r="AM5468" s="51"/>
      <c r="AN5468" s="51"/>
      <c r="AO5468" s="51"/>
      <c r="AP5468" s="51"/>
      <c r="AQ5468" s="51"/>
      <c r="AR5468" s="51"/>
      <c r="AS5468" s="51"/>
      <c r="AT5468" s="51"/>
      <c r="AU5468" s="51"/>
      <c r="AV5468" s="51"/>
      <c r="AW5468" s="51"/>
      <c r="AX5468" s="51"/>
      <c r="AY5468" s="51"/>
      <c r="AZ5468" s="51"/>
      <c r="BA5468" s="51"/>
      <c r="BB5468" s="51"/>
      <c r="BC5468" s="51"/>
      <c r="BD5468" s="51"/>
      <c r="BE5468" s="51"/>
      <c r="BF5468" s="51"/>
      <c r="BG5468" s="51"/>
      <c r="BH5468" s="51"/>
      <c r="BI5468" s="51"/>
      <c r="BJ5468" s="51"/>
      <c r="BK5468" s="51"/>
      <c r="BL5468" s="51"/>
      <c r="BM5468" s="51"/>
      <c r="BN5468" s="51"/>
      <c r="BO5468" s="51"/>
      <c r="BP5468" s="51"/>
      <c r="BQ5468" s="51"/>
      <c r="BR5468" s="51"/>
      <c r="BS5468" s="51"/>
      <c r="BT5468" s="51"/>
      <c r="BU5468" s="51"/>
      <c r="BV5468" s="51"/>
      <c r="BW5468" s="51"/>
      <c r="BX5468" s="51"/>
      <c r="BY5468" s="51"/>
    </row>
    <row r="5469" spans="1:77" x14ac:dyDescent="0.25">
      <c r="A5469" s="1" t="s">
        <v>1031</v>
      </c>
      <c r="B5469" s="61">
        <v>41380</v>
      </c>
      <c r="V5469"/>
      <c r="AI5469">
        <v>5.3</v>
      </c>
      <c r="AU5469">
        <v>29</v>
      </c>
    </row>
    <row r="5470" spans="1:77" x14ac:dyDescent="0.25">
      <c r="A5470" s="1" t="s">
        <v>1031</v>
      </c>
      <c r="B5470" s="61">
        <v>41393</v>
      </c>
      <c r="V5470"/>
      <c r="AD5470">
        <v>6.5394239200666296E-2</v>
      </c>
      <c r="AI5470">
        <v>7.8947368421052602</v>
      </c>
      <c r="AU5470">
        <v>29</v>
      </c>
    </row>
    <row r="5471" spans="1:77" x14ac:dyDescent="0.25">
      <c r="A5471" s="1" t="s">
        <v>1031</v>
      </c>
      <c r="B5471" s="61">
        <v>41409</v>
      </c>
      <c r="V5471"/>
      <c r="AD5471">
        <v>8.8701825677190801E-2</v>
      </c>
      <c r="AI5471">
        <v>9.2105263157894708</v>
      </c>
      <c r="AU5471">
        <v>29</v>
      </c>
    </row>
    <row r="5472" spans="1:77" x14ac:dyDescent="0.25">
      <c r="A5472" s="1" t="s">
        <v>1031</v>
      </c>
      <c r="B5472" s="61">
        <v>41422</v>
      </c>
      <c r="V5472"/>
      <c r="AD5472">
        <v>9.5849295774647902E-2</v>
      </c>
    </row>
    <row r="5473" spans="1:56" x14ac:dyDescent="0.25">
      <c r="A5473" s="1" t="s">
        <v>1031</v>
      </c>
      <c r="B5473" s="61">
        <v>41431</v>
      </c>
      <c r="V5473"/>
      <c r="AI5473">
        <v>10.3684210526316</v>
      </c>
      <c r="AU5473">
        <v>29</v>
      </c>
    </row>
    <row r="5474" spans="1:56" x14ac:dyDescent="0.25">
      <c r="A5474" s="1" t="s">
        <v>1031</v>
      </c>
      <c r="B5474" s="61">
        <v>41451</v>
      </c>
      <c r="V5474"/>
      <c r="AI5474">
        <v>11.2631578947368</v>
      </c>
      <c r="AU5474">
        <v>30.25</v>
      </c>
    </row>
    <row r="5475" spans="1:56" x14ac:dyDescent="0.25">
      <c r="A5475" s="1" t="s">
        <v>1031</v>
      </c>
      <c r="B5475" s="61">
        <v>41456</v>
      </c>
      <c r="V5475"/>
      <c r="AD5475">
        <v>7.83346875E-2</v>
      </c>
    </row>
    <row r="5476" spans="1:56" x14ac:dyDescent="0.25">
      <c r="A5476" s="1" t="s">
        <v>1031</v>
      </c>
      <c r="B5476" s="61">
        <v>41473</v>
      </c>
      <c r="V5476"/>
      <c r="AI5476">
        <v>11.894736842105299</v>
      </c>
      <c r="AU5476">
        <v>31</v>
      </c>
    </row>
    <row r="5477" spans="1:56" x14ac:dyDescent="0.25">
      <c r="A5477" s="1" t="s">
        <v>1031</v>
      </c>
      <c r="B5477" s="61">
        <v>41480</v>
      </c>
      <c r="V5477"/>
      <c r="AD5477">
        <v>8.4022265624999995E-2</v>
      </c>
    </row>
    <row r="5478" spans="1:56" x14ac:dyDescent="0.25">
      <c r="A5478" s="1" t="s">
        <v>1031</v>
      </c>
      <c r="B5478" s="61">
        <v>41501</v>
      </c>
      <c r="V5478"/>
      <c r="AI5478">
        <v>13.105263157894701</v>
      </c>
      <c r="AU5478">
        <v>32.5</v>
      </c>
    </row>
    <row r="5479" spans="1:56" x14ac:dyDescent="0.25">
      <c r="A5479" s="1" t="s">
        <v>1031</v>
      </c>
      <c r="B5479" s="61">
        <v>41512</v>
      </c>
      <c r="V5479"/>
      <c r="AD5479">
        <v>6.4117187500000006E-2</v>
      </c>
    </row>
    <row r="5480" spans="1:56" x14ac:dyDescent="0.25">
      <c r="A5480" s="1" t="s">
        <v>1031</v>
      </c>
      <c r="B5480" s="61">
        <v>41520</v>
      </c>
      <c r="V5480"/>
      <c r="AD5480">
        <v>7.1874999999999994E-2</v>
      </c>
    </row>
    <row r="5481" spans="1:56" x14ac:dyDescent="0.25">
      <c r="A5481" s="1" t="s">
        <v>1031</v>
      </c>
      <c r="B5481" s="61">
        <v>41535</v>
      </c>
      <c r="V5481"/>
      <c r="AI5481">
        <v>14.9444444444444</v>
      </c>
      <c r="AU5481">
        <v>32.75</v>
      </c>
    </row>
    <row r="5482" spans="1:56" x14ac:dyDescent="0.25">
      <c r="A5482" s="1" t="s">
        <v>1031</v>
      </c>
      <c r="B5482" s="61">
        <v>41548</v>
      </c>
      <c r="V5482"/>
      <c r="AD5482">
        <v>7.6040140845070395E-2</v>
      </c>
    </row>
    <row r="5483" spans="1:56" x14ac:dyDescent="0.25">
      <c r="A5483" s="1" t="s">
        <v>1031</v>
      </c>
      <c r="B5483" s="61">
        <v>41562</v>
      </c>
      <c r="V5483"/>
      <c r="AD5483">
        <v>9.39007147895249E-2</v>
      </c>
      <c r="AI5483">
        <v>16.2777777777778</v>
      </c>
      <c r="AU5483">
        <v>38</v>
      </c>
    </row>
    <row r="5484" spans="1:56" x14ac:dyDescent="0.25">
      <c r="A5484" s="1" t="s">
        <v>1031</v>
      </c>
      <c r="B5484" s="61">
        <v>41576</v>
      </c>
      <c r="V5484"/>
      <c r="AD5484">
        <v>8.9740716314716099E-2</v>
      </c>
      <c r="AI5484">
        <v>17.352941176470601</v>
      </c>
      <c r="AU5484">
        <v>43</v>
      </c>
    </row>
    <row r="5485" spans="1:56" x14ac:dyDescent="0.25">
      <c r="A5485" s="1" t="s">
        <v>1031</v>
      </c>
      <c r="B5485" s="61">
        <v>41592</v>
      </c>
      <c r="R5485">
        <v>2054.7666666666701</v>
      </c>
      <c r="S5485">
        <v>267.41721374678701</v>
      </c>
      <c r="V5485"/>
      <c r="AG5485">
        <v>225.54021982739701</v>
      </c>
      <c r="AM5485">
        <v>308.90489304324001</v>
      </c>
      <c r="AO5485">
        <v>534.44511287063699</v>
      </c>
      <c r="AU5485">
        <v>61</v>
      </c>
      <c r="BD5485">
        <v>1252.9043400492401</v>
      </c>
    </row>
    <row r="5486" spans="1:56" x14ac:dyDescent="0.25">
      <c r="A5486" s="1" t="s">
        <v>1031</v>
      </c>
      <c r="B5486" s="61">
        <v>41597</v>
      </c>
      <c r="V5486"/>
      <c r="AD5486">
        <v>9.3401134180835399E-2</v>
      </c>
      <c r="AI5486">
        <v>17.846153846153801</v>
      </c>
      <c r="AU5486">
        <v>70.2</v>
      </c>
    </row>
    <row r="5487" spans="1:56" x14ac:dyDescent="0.25">
      <c r="A5487" s="1" t="s">
        <v>1031</v>
      </c>
      <c r="B5487" s="61">
        <v>41617</v>
      </c>
      <c r="V5487"/>
      <c r="AU5487">
        <v>81</v>
      </c>
    </row>
    <row r="5488" spans="1:56" x14ac:dyDescent="0.25">
      <c r="A5488" s="1" t="s">
        <v>1031</v>
      </c>
      <c r="B5488" s="61">
        <v>41631</v>
      </c>
      <c r="V5488"/>
      <c r="AD5488">
        <v>7.0347881766301606E-2</v>
      </c>
      <c r="AU5488">
        <v>84.5</v>
      </c>
    </row>
    <row r="5489" spans="1:57" x14ac:dyDescent="0.25">
      <c r="A5489" s="1" t="s">
        <v>1031</v>
      </c>
      <c r="B5489" s="61">
        <v>41646</v>
      </c>
      <c r="V5489"/>
      <c r="AD5489">
        <v>3.4264750876117203E-2</v>
      </c>
      <c r="AU5489">
        <v>90</v>
      </c>
    </row>
    <row r="5490" spans="1:57" x14ac:dyDescent="0.25">
      <c r="A5490" s="1" t="s">
        <v>1031</v>
      </c>
      <c r="B5490" s="61">
        <v>41656</v>
      </c>
      <c r="V5490"/>
      <c r="AU5490">
        <v>91.5</v>
      </c>
    </row>
    <row r="5491" spans="1:57" x14ac:dyDescent="0.25">
      <c r="A5491" s="1" t="s">
        <v>1031</v>
      </c>
      <c r="B5491" s="61">
        <v>41667</v>
      </c>
      <c r="R5491">
        <v>2266.0947553517999</v>
      </c>
      <c r="S5491">
        <v>1065.0646558296401</v>
      </c>
      <c r="V5491"/>
      <c r="W5491">
        <v>3.6655287500000001E-2</v>
      </c>
      <c r="Y5491">
        <v>21347.563092068602</v>
      </c>
      <c r="AA5491">
        <v>785.13311666666698</v>
      </c>
      <c r="AO5491">
        <v>194.15973315361299</v>
      </c>
      <c r="AQ5491" t="s">
        <v>925</v>
      </c>
      <c r="AY5491">
        <v>279.93153916297803</v>
      </c>
      <c r="BD5491">
        <v>1006.87036636854</v>
      </c>
      <c r="BE5491">
        <v>496.00713399588199</v>
      </c>
    </row>
    <row r="5492" spans="1:57" x14ac:dyDescent="0.25">
      <c r="A5492" s="1" t="s">
        <v>737</v>
      </c>
      <c r="B5492" s="61">
        <v>41709</v>
      </c>
      <c r="V5492"/>
      <c r="AI5492">
        <v>1.1000000000000001</v>
      </c>
      <c r="AU5492">
        <v>12</v>
      </c>
    </row>
    <row r="5493" spans="1:57" x14ac:dyDescent="0.25">
      <c r="A5493" s="1" t="s">
        <v>737</v>
      </c>
      <c r="B5493" s="61">
        <v>41710</v>
      </c>
      <c r="V5493"/>
      <c r="AD5493">
        <v>-3.7255186330325797E-4</v>
      </c>
    </row>
    <row r="5494" spans="1:57" x14ac:dyDescent="0.25">
      <c r="A5494" s="1" t="s">
        <v>737</v>
      </c>
      <c r="B5494" s="61">
        <v>41722</v>
      </c>
      <c r="V5494"/>
      <c r="AD5494">
        <v>4.6642594265964002E-3</v>
      </c>
      <c r="AI5494">
        <v>3.9</v>
      </c>
      <c r="AU5494">
        <v>21.75</v>
      </c>
    </row>
    <row r="5495" spans="1:57" x14ac:dyDescent="0.25">
      <c r="A5495" s="1" t="s">
        <v>737</v>
      </c>
      <c r="B5495" s="61">
        <v>41731</v>
      </c>
      <c r="V5495"/>
      <c r="AD5495">
        <v>3.2145947893743303E-2</v>
      </c>
      <c r="AI5495">
        <v>5</v>
      </c>
      <c r="AU5495">
        <v>25.5</v>
      </c>
    </row>
    <row r="5496" spans="1:57" x14ac:dyDescent="0.25">
      <c r="A5496" s="1" t="s">
        <v>737</v>
      </c>
      <c r="B5496" s="61">
        <v>41738</v>
      </c>
      <c r="V5496"/>
      <c r="AD5496">
        <v>6.3721568241160195E-2</v>
      </c>
      <c r="AI5496">
        <v>6.15</v>
      </c>
      <c r="AU5496">
        <v>28</v>
      </c>
    </row>
    <row r="5497" spans="1:57" x14ac:dyDescent="0.25">
      <c r="A5497" s="1" t="s">
        <v>737</v>
      </c>
      <c r="B5497" s="61">
        <v>41745</v>
      </c>
      <c r="V5497"/>
      <c r="AI5497">
        <v>6.95</v>
      </c>
      <c r="AU5497">
        <v>29</v>
      </c>
    </row>
    <row r="5498" spans="1:57" x14ac:dyDescent="0.25">
      <c r="A5498" s="1" t="s">
        <v>737</v>
      </c>
      <c r="B5498" s="61">
        <v>41760</v>
      </c>
      <c r="V5498"/>
      <c r="AD5498">
        <v>8.9800632578443895E-2</v>
      </c>
      <c r="AI5498">
        <v>8.3333333333333304</v>
      </c>
      <c r="AU5498">
        <v>29</v>
      </c>
    </row>
    <row r="5499" spans="1:57" x14ac:dyDescent="0.25">
      <c r="A5499" s="1" t="s">
        <v>737</v>
      </c>
      <c r="B5499" s="61">
        <v>41768</v>
      </c>
      <c r="V5499"/>
      <c r="AD5499">
        <v>8.8792199562654994E-2</v>
      </c>
      <c r="AI5499">
        <v>9</v>
      </c>
      <c r="AU5499">
        <v>29</v>
      </c>
    </row>
    <row r="5500" spans="1:57" x14ac:dyDescent="0.25">
      <c r="A5500" s="1" t="s">
        <v>737</v>
      </c>
      <c r="B5500" s="61">
        <v>41788</v>
      </c>
      <c r="V5500"/>
      <c r="AI5500">
        <v>10.421052631578901</v>
      </c>
      <c r="AU5500">
        <v>30.75</v>
      </c>
    </row>
    <row r="5501" spans="1:57" x14ac:dyDescent="0.25">
      <c r="A5501" s="1" t="s">
        <v>737</v>
      </c>
      <c r="B5501" s="61">
        <v>41806</v>
      </c>
      <c r="V5501"/>
      <c r="AI5501">
        <v>11.0526315789474</v>
      </c>
      <c r="AU5501">
        <v>31</v>
      </c>
    </row>
    <row r="5502" spans="1:57" x14ac:dyDescent="0.25">
      <c r="A5502" s="1" t="s">
        <v>737</v>
      </c>
      <c r="B5502" s="61">
        <v>41808</v>
      </c>
      <c r="V5502"/>
      <c r="AD5502">
        <v>8.0202810574034195E-2</v>
      </c>
    </row>
    <row r="5503" spans="1:57" x14ac:dyDescent="0.25">
      <c r="A5503" s="1" t="s">
        <v>737</v>
      </c>
      <c r="B5503" s="61">
        <v>41835</v>
      </c>
      <c r="V5503"/>
      <c r="AD5503">
        <v>7.35702731173975E-2</v>
      </c>
      <c r="AI5503">
        <v>11.789473684210501</v>
      </c>
      <c r="AU5503">
        <v>31.5</v>
      </c>
    </row>
    <row r="5504" spans="1:57" x14ac:dyDescent="0.25">
      <c r="A5504" s="1" t="s">
        <v>737</v>
      </c>
      <c r="B5504" s="61">
        <v>41844</v>
      </c>
      <c r="R5504">
        <v>422.78787878787898</v>
      </c>
      <c r="V5504"/>
      <c r="AG5504">
        <v>107.124207877248</v>
      </c>
      <c r="AM5504">
        <v>177.45851667267101</v>
      </c>
      <c r="BD5504">
        <v>138.20515423795899</v>
      </c>
    </row>
    <row r="5505" spans="1:57" x14ac:dyDescent="0.25">
      <c r="A5505" s="1" t="s">
        <v>737</v>
      </c>
      <c r="B5505" s="61">
        <v>41855</v>
      </c>
      <c r="V5505"/>
      <c r="AD5505">
        <v>5.4461121290445898E-2</v>
      </c>
      <c r="AI5505">
        <v>12.842105263157899</v>
      </c>
      <c r="AU5505">
        <v>32</v>
      </c>
    </row>
    <row r="5506" spans="1:57" x14ac:dyDescent="0.25">
      <c r="A5506" s="1" t="s">
        <v>737</v>
      </c>
      <c r="B5506" s="61">
        <v>41870</v>
      </c>
      <c r="V5506"/>
      <c r="AD5506">
        <v>4.9374296232537203E-2</v>
      </c>
    </row>
    <row r="5507" spans="1:57" x14ac:dyDescent="0.25">
      <c r="A5507" s="1" t="s">
        <v>737</v>
      </c>
      <c r="B5507" s="61">
        <v>41883</v>
      </c>
      <c r="V5507"/>
      <c r="AD5507">
        <v>3.9602382311144498E-2</v>
      </c>
      <c r="AI5507">
        <v>13.9473684210526</v>
      </c>
      <c r="AU5507">
        <v>32</v>
      </c>
    </row>
    <row r="5508" spans="1:57" x14ac:dyDescent="0.25">
      <c r="A5508" s="1" t="s">
        <v>737</v>
      </c>
      <c r="B5508" s="61">
        <v>41891</v>
      </c>
      <c r="V5508"/>
      <c r="AD5508">
        <v>4.31811710027439E-2</v>
      </c>
    </row>
    <row r="5509" spans="1:57" x14ac:dyDescent="0.25">
      <c r="A5509" s="1" t="s">
        <v>737</v>
      </c>
      <c r="B5509" s="61">
        <v>41908</v>
      </c>
      <c r="V5509"/>
      <c r="AD5509">
        <v>5.19236894425028E-2</v>
      </c>
      <c r="AI5509">
        <v>15.526315789473699</v>
      </c>
      <c r="AU5509">
        <v>33</v>
      </c>
    </row>
    <row r="5510" spans="1:57" x14ac:dyDescent="0.25">
      <c r="A5510" s="1" t="s">
        <v>737</v>
      </c>
      <c r="B5510" s="61">
        <v>41912</v>
      </c>
      <c r="V5510"/>
      <c r="AD5510">
        <v>5.2013934045397003E-2</v>
      </c>
    </row>
    <row r="5511" spans="1:57" x14ac:dyDescent="0.25">
      <c r="A5511" s="1" t="s">
        <v>737</v>
      </c>
      <c r="B5511" s="61">
        <v>41925</v>
      </c>
      <c r="V5511"/>
      <c r="AD5511">
        <v>6.0659983571618399E-2</v>
      </c>
      <c r="AI5511">
        <v>16.105263157894701</v>
      </c>
      <c r="AU5511">
        <v>34.5</v>
      </c>
    </row>
    <row r="5512" spans="1:57" x14ac:dyDescent="0.25">
      <c r="A5512" s="1" t="s">
        <v>737</v>
      </c>
      <c r="B5512" s="61">
        <v>41947</v>
      </c>
      <c r="V5512"/>
      <c r="AD5512">
        <v>7.7958336445871496E-2</v>
      </c>
      <c r="AI5512">
        <v>18</v>
      </c>
      <c r="AU5512">
        <v>46</v>
      </c>
    </row>
    <row r="5513" spans="1:57" x14ac:dyDescent="0.25">
      <c r="A5513" s="1" t="s">
        <v>737</v>
      </c>
      <c r="B5513" s="61">
        <v>41964</v>
      </c>
      <c r="R5513">
        <v>1762.8771368355599</v>
      </c>
      <c r="S5513">
        <v>231.79442765399301</v>
      </c>
      <c r="V5513"/>
      <c r="AD5513">
        <v>7.9767020601817701E-2</v>
      </c>
      <c r="AG5513">
        <v>132.79449318260799</v>
      </c>
      <c r="AM5513">
        <v>255.87312723008</v>
      </c>
      <c r="AU5513">
        <v>65</v>
      </c>
      <c r="BD5513">
        <v>1142.41508876888</v>
      </c>
    </row>
    <row r="5514" spans="1:57" x14ac:dyDescent="0.25">
      <c r="A5514" s="1" t="s">
        <v>737</v>
      </c>
      <c r="B5514" s="61">
        <v>41969</v>
      </c>
      <c r="V5514"/>
      <c r="AD5514">
        <v>7.57671259370893E-2</v>
      </c>
      <c r="AI5514">
        <v>18</v>
      </c>
      <c r="AU5514">
        <v>70.424999999999997</v>
      </c>
    </row>
    <row r="5515" spans="1:57" x14ac:dyDescent="0.25">
      <c r="A5515" s="1" t="s">
        <v>737</v>
      </c>
      <c r="B5515" s="61">
        <v>41971</v>
      </c>
      <c r="V5515"/>
      <c r="AD5515">
        <v>8.0466950053970407E-2</v>
      </c>
    </row>
    <row r="5516" spans="1:57" x14ac:dyDescent="0.25">
      <c r="A5516" s="1" t="s">
        <v>737</v>
      </c>
      <c r="B5516" s="61">
        <v>41984</v>
      </c>
      <c r="V5516"/>
      <c r="AI5516">
        <v>18</v>
      </c>
      <c r="AU5516">
        <v>81</v>
      </c>
    </row>
    <row r="5517" spans="1:57" x14ac:dyDescent="0.25">
      <c r="A5517" s="1" t="s">
        <v>737</v>
      </c>
      <c r="B5517" s="61">
        <v>41996</v>
      </c>
      <c r="V5517"/>
      <c r="AI5517">
        <v>18</v>
      </c>
      <c r="AU5517">
        <v>82</v>
      </c>
    </row>
    <row r="5518" spans="1:57" x14ac:dyDescent="0.25">
      <c r="A5518" s="1" t="s">
        <v>737</v>
      </c>
      <c r="B5518" s="61">
        <v>42016</v>
      </c>
      <c r="V5518"/>
      <c r="AI5518">
        <v>18</v>
      </c>
      <c r="AU5518">
        <v>87</v>
      </c>
    </row>
    <row r="5519" spans="1:57" x14ac:dyDescent="0.25">
      <c r="A5519" s="1" t="s">
        <v>737</v>
      </c>
      <c r="B5519" s="61">
        <v>42024</v>
      </c>
      <c r="V5519"/>
      <c r="AI5519">
        <v>18</v>
      </c>
      <c r="AU5519">
        <v>92</v>
      </c>
    </row>
    <row r="5520" spans="1:57" x14ac:dyDescent="0.25">
      <c r="A5520" s="1" t="s">
        <v>737</v>
      </c>
      <c r="B5520" s="61">
        <v>42027</v>
      </c>
      <c r="R5520">
        <v>2958.39229783872</v>
      </c>
      <c r="S5520">
        <v>1583.3104681677401</v>
      </c>
      <c r="V5520"/>
      <c r="W5520">
        <v>4.4854867499999999E-2</v>
      </c>
      <c r="Y5520">
        <v>27974.3653507983</v>
      </c>
      <c r="AA5520">
        <v>1254.4816049999999</v>
      </c>
      <c r="AD5520">
        <v>0</v>
      </c>
      <c r="AO5520">
        <v>336.08642531078601</v>
      </c>
      <c r="AQ5520" t="s">
        <v>925</v>
      </c>
      <c r="AY5520">
        <v>328.82886316773897</v>
      </c>
      <c r="BD5520">
        <v>1038.9954043601999</v>
      </c>
      <c r="BE5520">
        <v>587.61266275661501</v>
      </c>
    </row>
    <row r="5521" spans="1:57" x14ac:dyDescent="0.25">
      <c r="A5521" s="1" t="s">
        <v>1032</v>
      </c>
      <c r="B5521" s="61">
        <v>41422</v>
      </c>
      <c r="V5521"/>
      <c r="AD5521">
        <v>9.7776056338028203E-2</v>
      </c>
    </row>
    <row r="5522" spans="1:57" x14ac:dyDescent="0.25">
      <c r="A5522" s="1" t="s">
        <v>1032</v>
      </c>
      <c r="B5522" s="61">
        <v>41456</v>
      </c>
      <c r="V5522"/>
      <c r="AD5522">
        <v>7.7583125000000003E-2</v>
      </c>
    </row>
    <row r="5523" spans="1:57" x14ac:dyDescent="0.25">
      <c r="A5523" s="1" t="s">
        <v>1032</v>
      </c>
      <c r="B5523" s="61">
        <v>41480</v>
      </c>
      <c r="V5523"/>
      <c r="AD5523">
        <v>7.9762109375000001E-2</v>
      </c>
    </row>
    <row r="5524" spans="1:57" x14ac:dyDescent="0.25">
      <c r="A5524" s="1" t="s">
        <v>1032</v>
      </c>
      <c r="B5524" s="61">
        <v>41512</v>
      </c>
      <c r="V5524"/>
      <c r="AD5524">
        <v>6.2178749999999998E-2</v>
      </c>
    </row>
    <row r="5525" spans="1:57" x14ac:dyDescent="0.25">
      <c r="A5525" s="1" t="s">
        <v>1032</v>
      </c>
      <c r="B5525" s="61">
        <v>41520</v>
      </c>
      <c r="V5525"/>
      <c r="AD5525">
        <v>7.1639705882352897E-2</v>
      </c>
    </row>
    <row r="5526" spans="1:57" x14ac:dyDescent="0.25">
      <c r="A5526" s="1" t="s">
        <v>1032</v>
      </c>
      <c r="B5526" s="61">
        <v>41548</v>
      </c>
      <c r="V5526"/>
      <c r="AD5526">
        <v>7.50792253521127E-2</v>
      </c>
    </row>
    <row r="5527" spans="1:57" x14ac:dyDescent="0.25">
      <c r="A5527" s="1" t="s">
        <v>1032</v>
      </c>
      <c r="B5527" s="61">
        <v>41592</v>
      </c>
      <c r="R5527">
        <v>2129.36666666667</v>
      </c>
      <c r="S5527">
        <v>281.605249123303</v>
      </c>
      <c r="V5527"/>
      <c r="AG5527">
        <v>198.69119546195</v>
      </c>
      <c r="AM5527">
        <v>321.30573336063401</v>
      </c>
      <c r="AO5527">
        <v>519.99692882258398</v>
      </c>
      <c r="AU5527">
        <v>61</v>
      </c>
      <c r="BD5527">
        <v>1327.76448872078</v>
      </c>
    </row>
    <row r="5528" spans="1:57" x14ac:dyDescent="0.25">
      <c r="A5528" s="1" t="s">
        <v>1032</v>
      </c>
      <c r="B5528" s="61">
        <v>41667</v>
      </c>
      <c r="R5528">
        <v>2335.57207630934</v>
      </c>
      <c r="S5528">
        <v>1191.8059922924399</v>
      </c>
      <c r="V5528"/>
      <c r="W5528">
        <v>3.54056175E-2</v>
      </c>
      <c r="Y5528">
        <v>26008.2497168927</v>
      </c>
      <c r="AA5528">
        <v>917.04495833333306</v>
      </c>
      <c r="AO5528">
        <v>173.088388182871</v>
      </c>
      <c r="AQ5528" t="s">
        <v>925</v>
      </c>
      <c r="AY5528">
        <v>274.76103395910798</v>
      </c>
      <c r="BD5528">
        <v>970.67769583403003</v>
      </c>
      <c r="BE5528">
        <v>495.93202075760701</v>
      </c>
    </row>
    <row r="5529" spans="1:57" x14ac:dyDescent="0.25">
      <c r="A5529" s="1" t="s">
        <v>825</v>
      </c>
      <c r="B5529" s="61">
        <v>41710</v>
      </c>
      <c r="V5529"/>
      <c r="AD5529">
        <v>1.6694975364552301E-3</v>
      </c>
    </row>
    <row r="5530" spans="1:57" x14ac:dyDescent="0.25">
      <c r="A5530" s="1" t="s">
        <v>825</v>
      </c>
      <c r="B5530" s="61">
        <v>41722</v>
      </c>
      <c r="V5530"/>
      <c r="AD5530">
        <v>1.74003482099769E-2</v>
      </c>
    </row>
    <row r="5531" spans="1:57" x14ac:dyDescent="0.25">
      <c r="A5531" s="1" t="s">
        <v>825</v>
      </c>
      <c r="B5531" s="61">
        <v>41731</v>
      </c>
      <c r="V5531"/>
      <c r="AD5531">
        <v>6.1385393423949997E-2</v>
      </c>
    </row>
    <row r="5532" spans="1:57" x14ac:dyDescent="0.25">
      <c r="A5532" s="1" t="s">
        <v>825</v>
      </c>
      <c r="B5532" s="61">
        <v>41738</v>
      </c>
      <c r="V5532"/>
      <c r="AD5532">
        <v>8.8391101359675497E-2</v>
      </c>
    </row>
    <row r="5533" spans="1:57" x14ac:dyDescent="0.25">
      <c r="A5533" s="1" t="s">
        <v>825</v>
      </c>
      <c r="B5533" s="61">
        <v>41760</v>
      </c>
      <c r="V5533"/>
      <c r="AD5533">
        <v>9.5296239372395494E-2</v>
      </c>
    </row>
    <row r="5534" spans="1:57" x14ac:dyDescent="0.25">
      <c r="A5534" s="1" t="s">
        <v>825</v>
      </c>
      <c r="B5534" s="61">
        <v>41768</v>
      </c>
      <c r="V5534"/>
      <c r="AD5534">
        <v>9.1060517214753806E-2</v>
      </c>
    </row>
    <row r="5535" spans="1:57" x14ac:dyDescent="0.25">
      <c r="A5535" s="1" t="s">
        <v>825</v>
      </c>
      <c r="B5535" s="61">
        <v>41808</v>
      </c>
      <c r="V5535"/>
      <c r="AD5535">
        <v>7.3574683242479802E-2</v>
      </c>
    </row>
    <row r="5536" spans="1:57" x14ac:dyDescent="0.25">
      <c r="A5536" s="1" t="s">
        <v>825</v>
      </c>
      <c r="B5536" s="61">
        <v>41835</v>
      </c>
      <c r="V5536"/>
      <c r="AD5536">
        <v>6.3636931088253607E-2</v>
      </c>
    </row>
    <row r="5537" spans="1:57" x14ac:dyDescent="0.25">
      <c r="A5537" s="1" t="s">
        <v>825</v>
      </c>
      <c r="B5537" s="61">
        <v>41844</v>
      </c>
      <c r="R5537">
        <v>431.90909090909099</v>
      </c>
      <c r="V5537"/>
      <c r="AG5537">
        <v>113.91572816349</v>
      </c>
      <c r="AM5537">
        <v>180.861387678987</v>
      </c>
      <c r="BD5537">
        <v>137.13197506661399</v>
      </c>
    </row>
    <row r="5538" spans="1:57" x14ac:dyDescent="0.25">
      <c r="A5538" s="1" t="s">
        <v>825</v>
      </c>
      <c r="B5538" s="61">
        <v>41855</v>
      </c>
      <c r="V5538"/>
      <c r="AD5538">
        <v>5.1980635962935201E-2</v>
      </c>
    </row>
    <row r="5539" spans="1:57" x14ac:dyDescent="0.25">
      <c r="A5539" s="1" t="s">
        <v>825</v>
      </c>
      <c r="B5539" s="61">
        <v>41870</v>
      </c>
      <c r="V5539"/>
      <c r="AD5539">
        <v>4.6000670458009103E-2</v>
      </c>
    </row>
    <row r="5540" spans="1:57" x14ac:dyDescent="0.25">
      <c r="A5540" s="1" t="s">
        <v>825</v>
      </c>
      <c r="B5540" s="61">
        <v>41883</v>
      </c>
      <c r="V5540"/>
      <c r="AD5540">
        <v>3.4758728243755102E-2</v>
      </c>
    </row>
    <row r="5541" spans="1:57" x14ac:dyDescent="0.25">
      <c r="A5541" s="1" t="s">
        <v>825</v>
      </c>
      <c r="B5541" s="61">
        <v>41891</v>
      </c>
      <c r="V5541"/>
      <c r="AD5541">
        <v>3.9963705444577703E-2</v>
      </c>
    </row>
    <row r="5542" spans="1:57" x14ac:dyDescent="0.25">
      <c r="A5542" s="1" t="s">
        <v>825</v>
      </c>
      <c r="B5542" s="61">
        <v>41908</v>
      </c>
      <c r="V5542"/>
      <c r="AD5542">
        <v>4.71877201510831E-2</v>
      </c>
    </row>
    <row r="5543" spans="1:57" x14ac:dyDescent="0.25">
      <c r="A5543" s="1" t="s">
        <v>825</v>
      </c>
      <c r="B5543" s="61">
        <v>41912</v>
      </c>
      <c r="V5543"/>
      <c r="AD5543">
        <v>4.9025756811074697E-2</v>
      </c>
    </row>
    <row r="5544" spans="1:57" x14ac:dyDescent="0.25">
      <c r="A5544" s="1" t="s">
        <v>825</v>
      </c>
      <c r="B5544" s="61">
        <v>41925</v>
      </c>
      <c r="V5544"/>
      <c r="AD5544">
        <v>5.7494478875416699E-2</v>
      </c>
    </row>
    <row r="5545" spans="1:57" x14ac:dyDescent="0.25">
      <c r="A5545" s="1" t="s">
        <v>825</v>
      </c>
      <c r="B5545" s="61">
        <v>41947</v>
      </c>
      <c r="V5545"/>
      <c r="AD5545">
        <v>7.6878607895541101E-2</v>
      </c>
    </row>
    <row r="5546" spans="1:57" x14ac:dyDescent="0.25">
      <c r="A5546" s="1" t="s">
        <v>825</v>
      </c>
      <c r="B5546" s="61">
        <v>41964</v>
      </c>
      <c r="R5546">
        <v>2292.93626253614</v>
      </c>
      <c r="S5546">
        <v>297.868455422164</v>
      </c>
      <c r="V5546"/>
      <c r="AD5546">
        <v>7.8641615666777395E-2</v>
      </c>
      <c r="AG5546">
        <v>185.769263844958</v>
      </c>
      <c r="AM5546">
        <v>320.24313908573498</v>
      </c>
      <c r="AU5546">
        <v>65</v>
      </c>
      <c r="BD5546">
        <v>1489.05540418328</v>
      </c>
    </row>
    <row r="5547" spans="1:57" x14ac:dyDescent="0.25">
      <c r="A5547" s="1" t="s">
        <v>825</v>
      </c>
      <c r="B5547" s="61">
        <v>41969</v>
      </c>
      <c r="V5547"/>
      <c r="AD5547">
        <v>7.4869407614472402E-2</v>
      </c>
    </row>
    <row r="5548" spans="1:57" x14ac:dyDescent="0.25">
      <c r="A5548" s="1" t="s">
        <v>825</v>
      </c>
      <c r="B5548" s="61">
        <v>41971</v>
      </c>
      <c r="V5548"/>
      <c r="AD5548">
        <v>7.8994291067467803E-2</v>
      </c>
    </row>
    <row r="5549" spans="1:57" x14ac:dyDescent="0.25">
      <c r="A5549" s="1" t="s">
        <v>825</v>
      </c>
      <c r="B5549" s="61">
        <v>42027</v>
      </c>
      <c r="R5549">
        <v>2786.3468547720699</v>
      </c>
      <c r="S5549">
        <v>1485.7608892810799</v>
      </c>
      <c r="V5549"/>
      <c r="W5549">
        <v>4.2526027500000001E-2</v>
      </c>
      <c r="Y5549">
        <v>27514.277210182601</v>
      </c>
      <c r="AA5549">
        <v>1168.4006549999999</v>
      </c>
      <c r="AD5549">
        <v>0</v>
      </c>
      <c r="AO5549">
        <v>290.16147665420999</v>
      </c>
      <c r="AQ5549" t="s">
        <v>925</v>
      </c>
      <c r="AY5549">
        <v>317.36023428108098</v>
      </c>
      <c r="BD5549">
        <v>1010.42448883678</v>
      </c>
      <c r="BE5549">
        <v>552.94227495521</v>
      </c>
    </row>
    <row r="5550" spans="1:57" x14ac:dyDescent="0.25">
      <c r="A5550" s="1" t="s">
        <v>1033</v>
      </c>
      <c r="B5550" s="61">
        <v>41380</v>
      </c>
      <c r="V5550"/>
      <c r="AI5550">
        <v>5.6</v>
      </c>
    </row>
    <row r="5551" spans="1:57" x14ac:dyDescent="0.25">
      <c r="A5551" s="1" t="s">
        <v>1033</v>
      </c>
      <c r="B5551" s="61">
        <v>41393</v>
      </c>
      <c r="V5551"/>
      <c r="AD5551">
        <v>8.8948015563280303E-2</v>
      </c>
      <c r="AI5551">
        <v>7.9</v>
      </c>
    </row>
    <row r="5552" spans="1:57" x14ac:dyDescent="0.25">
      <c r="A5552" s="1" t="s">
        <v>1033</v>
      </c>
      <c r="B5552" s="61">
        <v>41409</v>
      </c>
      <c r="V5552"/>
      <c r="AD5552">
        <v>9.7806989896746604E-2</v>
      </c>
      <c r="AI5552">
        <v>8.9</v>
      </c>
    </row>
    <row r="5553" spans="1:56" x14ac:dyDescent="0.25">
      <c r="A5553" s="1" t="s">
        <v>1033</v>
      </c>
      <c r="B5553" s="61">
        <v>41422</v>
      </c>
      <c r="V5553"/>
      <c r="AD5553">
        <v>9.7713732394366204E-2</v>
      </c>
    </row>
    <row r="5554" spans="1:56" x14ac:dyDescent="0.25">
      <c r="A5554" s="1" t="s">
        <v>1033</v>
      </c>
      <c r="B5554" s="61">
        <v>41431</v>
      </c>
      <c r="V5554"/>
      <c r="AI5554">
        <v>10</v>
      </c>
    </row>
    <row r="5555" spans="1:56" x14ac:dyDescent="0.25">
      <c r="A5555" s="1" t="s">
        <v>1033</v>
      </c>
      <c r="B5555" s="61">
        <v>41451</v>
      </c>
      <c r="V5555"/>
      <c r="AI5555">
        <v>10.6666666666667</v>
      </c>
    </row>
    <row r="5556" spans="1:56" x14ac:dyDescent="0.25">
      <c r="A5556" s="1" t="s">
        <v>1033</v>
      </c>
      <c r="B5556" s="61">
        <v>41456</v>
      </c>
      <c r="V5556"/>
      <c r="AD5556">
        <v>7.6848125000000003E-2</v>
      </c>
    </row>
    <row r="5557" spans="1:56" x14ac:dyDescent="0.25">
      <c r="A5557" s="1" t="s">
        <v>1033</v>
      </c>
      <c r="B5557" s="61">
        <v>41473</v>
      </c>
      <c r="V5557"/>
      <c r="AI5557">
        <v>11.6111111111111</v>
      </c>
    </row>
    <row r="5558" spans="1:56" x14ac:dyDescent="0.25">
      <c r="A5558" s="1" t="s">
        <v>1033</v>
      </c>
      <c r="B5558" s="61">
        <v>41480</v>
      </c>
      <c r="V5558"/>
      <c r="AD5558">
        <v>7.8822265624999999E-2</v>
      </c>
    </row>
    <row r="5559" spans="1:56" x14ac:dyDescent="0.25">
      <c r="A5559" s="1" t="s">
        <v>1033</v>
      </c>
      <c r="B5559" s="61">
        <v>41501</v>
      </c>
      <c r="V5559"/>
      <c r="AI5559">
        <v>12.625</v>
      </c>
    </row>
    <row r="5560" spans="1:56" x14ac:dyDescent="0.25">
      <c r="A5560" s="1" t="s">
        <v>1033</v>
      </c>
      <c r="B5560" s="61">
        <v>41512</v>
      </c>
      <c r="V5560"/>
      <c r="AD5560">
        <v>6.0600624999999998E-2</v>
      </c>
    </row>
    <row r="5561" spans="1:56" x14ac:dyDescent="0.25">
      <c r="A5561" s="1" t="s">
        <v>1033</v>
      </c>
      <c r="B5561" s="61">
        <v>41520</v>
      </c>
      <c r="V5561"/>
      <c r="AD5561">
        <v>7.0768014705882301E-2</v>
      </c>
    </row>
    <row r="5562" spans="1:56" x14ac:dyDescent="0.25">
      <c r="A5562" s="1" t="s">
        <v>1033</v>
      </c>
      <c r="B5562" s="61">
        <v>41535</v>
      </c>
      <c r="V5562"/>
      <c r="AI5562">
        <v>14.5</v>
      </c>
    </row>
    <row r="5563" spans="1:56" x14ac:dyDescent="0.25">
      <c r="A5563" s="1" t="s">
        <v>1033</v>
      </c>
      <c r="B5563" s="61">
        <v>41548</v>
      </c>
      <c r="V5563"/>
      <c r="AD5563">
        <v>7.5799647887324004E-2</v>
      </c>
    </row>
    <row r="5564" spans="1:56" x14ac:dyDescent="0.25">
      <c r="A5564" s="1" t="s">
        <v>1033</v>
      </c>
      <c r="B5564" s="61">
        <v>41562</v>
      </c>
      <c r="V5564"/>
      <c r="AD5564">
        <v>9.7627736872749393E-2</v>
      </c>
      <c r="AI5564">
        <v>16.0625</v>
      </c>
    </row>
    <row r="5565" spans="1:56" x14ac:dyDescent="0.25">
      <c r="A5565" s="1" t="s">
        <v>1033</v>
      </c>
      <c r="B5565" s="61">
        <v>41576</v>
      </c>
      <c r="V5565"/>
      <c r="AD5565">
        <v>9.4639957103640093E-2</v>
      </c>
      <c r="AI5565">
        <v>16.533333333333299</v>
      </c>
    </row>
    <row r="5566" spans="1:56" x14ac:dyDescent="0.25">
      <c r="A5566" s="1" t="s">
        <v>1033</v>
      </c>
      <c r="B5566" s="61">
        <v>41592</v>
      </c>
      <c r="R5566">
        <v>2166.8000000000002</v>
      </c>
      <c r="S5566">
        <v>271.66929835311998</v>
      </c>
      <c r="V5566"/>
      <c r="AG5566">
        <v>201.60340256953501</v>
      </c>
      <c r="AM5566">
        <v>354.19770822116197</v>
      </c>
      <c r="AO5566">
        <v>555.80111079069798</v>
      </c>
      <c r="AU5566">
        <v>61</v>
      </c>
      <c r="BD5566">
        <v>1339.3295908561799</v>
      </c>
    </row>
    <row r="5567" spans="1:56" x14ac:dyDescent="0.25">
      <c r="A5567" s="1" t="s">
        <v>1033</v>
      </c>
      <c r="B5567" s="61">
        <v>41597</v>
      </c>
      <c r="V5567"/>
      <c r="AD5567">
        <v>9.3025564542264697E-2</v>
      </c>
      <c r="AI5567">
        <v>17.533333333333299</v>
      </c>
    </row>
    <row r="5568" spans="1:56" x14ac:dyDescent="0.25">
      <c r="A5568" s="1" t="s">
        <v>1033</v>
      </c>
      <c r="B5568" s="61">
        <v>41631</v>
      </c>
      <c r="V5568"/>
      <c r="AD5568">
        <v>7.3156837723491006E-2</v>
      </c>
    </row>
    <row r="5569" spans="1:57" x14ac:dyDescent="0.25">
      <c r="A5569" s="1" t="s">
        <v>1033</v>
      </c>
      <c r="B5569" s="61">
        <v>41646</v>
      </c>
      <c r="V5569"/>
      <c r="AD5569">
        <v>2.3335743077652901E-2</v>
      </c>
    </row>
    <row r="5570" spans="1:57" x14ac:dyDescent="0.25">
      <c r="A5570" s="1" t="s">
        <v>1033</v>
      </c>
      <c r="B5570" s="61">
        <v>41667</v>
      </c>
      <c r="R5570">
        <v>2236.5439790303099</v>
      </c>
      <c r="S5570">
        <v>1098.32689391231</v>
      </c>
      <c r="V5570"/>
      <c r="W5570">
        <v>3.5154844999999997E-2</v>
      </c>
      <c r="Y5570">
        <v>23384.232093007999</v>
      </c>
      <c r="AA5570">
        <v>829.60800833333303</v>
      </c>
      <c r="AO5570">
        <v>168.702485466165</v>
      </c>
      <c r="AQ5570" t="s">
        <v>925</v>
      </c>
      <c r="AY5570">
        <v>268.71888557897398</v>
      </c>
      <c r="BD5570">
        <v>969.51459965183699</v>
      </c>
      <c r="BE5570">
        <v>513.96233884420803</v>
      </c>
    </row>
    <row r="5571" spans="1:57" x14ac:dyDescent="0.25">
      <c r="A5571" s="1" t="s">
        <v>885</v>
      </c>
      <c r="B5571" s="61">
        <v>41710</v>
      </c>
      <c r="V5571"/>
      <c r="AD5571">
        <v>3.4017146166578898E-3</v>
      </c>
    </row>
    <row r="5572" spans="1:57" x14ac:dyDescent="0.25">
      <c r="A5572" s="1" t="s">
        <v>885</v>
      </c>
      <c r="B5572" s="61">
        <v>41722</v>
      </c>
      <c r="V5572"/>
      <c r="AD5572">
        <v>2.36362606042833E-2</v>
      </c>
    </row>
    <row r="5573" spans="1:57" x14ac:dyDescent="0.25">
      <c r="A5573" s="1" t="s">
        <v>885</v>
      </c>
      <c r="B5573" s="61">
        <v>41731</v>
      </c>
      <c r="V5573"/>
      <c r="AD5573">
        <v>7.2773475413690406E-2</v>
      </c>
    </row>
    <row r="5574" spans="1:57" x14ac:dyDescent="0.25">
      <c r="A5574" s="1" t="s">
        <v>885</v>
      </c>
      <c r="B5574" s="61">
        <v>41738</v>
      </c>
      <c r="V5574"/>
      <c r="AD5574">
        <v>9.4747112910393894E-2</v>
      </c>
    </row>
    <row r="5575" spans="1:57" x14ac:dyDescent="0.25">
      <c r="A5575" s="1" t="s">
        <v>885</v>
      </c>
      <c r="B5575" s="61">
        <v>41760</v>
      </c>
      <c r="V5575"/>
      <c r="AD5575">
        <v>9.5842956159777504E-2</v>
      </c>
    </row>
    <row r="5576" spans="1:57" x14ac:dyDescent="0.25">
      <c r="A5576" s="1" t="s">
        <v>885</v>
      </c>
      <c r="B5576" s="61">
        <v>41768</v>
      </c>
      <c r="V5576"/>
      <c r="AD5576">
        <v>9.2060046520405503E-2</v>
      </c>
    </row>
    <row r="5577" spans="1:57" x14ac:dyDescent="0.25">
      <c r="A5577" s="1" t="s">
        <v>885</v>
      </c>
      <c r="B5577" s="61">
        <v>41808</v>
      </c>
      <c r="V5577"/>
      <c r="AD5577">
        <v>7.4342048985537604E-2</v>
      </c>
    </row>
    <row r="5578" spans="1:57" x14ac:dyDescent="0.25">
      <c r="A5578" s="1" t="s">
        <v>885</v>
      </c>
      <c r="B5578" s="61">
        <v>41835</v>
      </c>
      <c r="V5578"/>
      <c r="AD5578">
        <v>6.3404287235146101E-2</v>
      </c>
    </row>
    <row r="5579" spans="1:57" x14ac:dyDescent="0.25">
      <c r="A5579" s="1" t="s">
        <v>885</v>
      </c>
      <c r="B5579" s="61">
        <v>41844</v>
      </c>
      <c r="R5579">
        <v>517.40909090909099</v>
      </c>
      <c r="V5579"/>
      <c r="AG5579">
        <v>144.54862305792801</v>
      </c>
      <c r="AM5579">
        <v>207.96126816701499</v>
      </c>
      <c r="BD5579">
        <v>164.89919968414699</v>
      </c>
    </row>
    <row r="5580" spans="1:57" x14ac:dyDescent="0.25">
      <c r="A5580" s="1" t="s">
        <v>885</v>
      </c>
      <c r="B5580" s="61">
        <v>41855</v>
      </c>
      <c r="V5580"/>
      <c r="AD5580">
        <v>5.2068309106498102E-2</v>
      </c>
    </row>
    <row r="5581" spans="1:57" x14ac:dyDescent="0.25">
      <c r="A5581" s="1" t="s">
        <v>885</v>
      </c>
      <c r="B5581" s="61">
        <v>41870</v>
      </c>
      <c r="V5581"/>
      <c r="AD5581">
        <v>4.6163041935655902E-2</v>
      </c>
    </row>
    <row r="5582" spans="1:57" x14ac:dyDescent="0.25">
      <c r="A5582" s="1" t="s">
        <v>885</v>
      </c>
      <c r="B5582" s="61">
        <v>41883</v>
      </c>
      <c r="V5582"/>
      <c r="AD5582">
        <v>3.6221080359663399E-2</v>
      </c>
    </row>
    <row r="5583" spans="1:57" x14ac:dyDescent="0.25">
      <c r="A5583" s="1" t="s">
        <v>885</v>
      </c>
      <c r="B5583" s="61">
        <v>41891</v>
      </c>
      <c r="V5583"/>
      <c r="AD5583">
        <v>4.3502876037144998E-2</v>
      </c>
    </row>
    <row r="5584" spans="1:57" x14ac:dyDescent="0.25">
      <c r="A5584" s="1" t="s">
        <v>885</v>
      </c>
      <c r="B5584" s="61">
        <v>41908</v>
      </c>
      <c r="V5584"/>
      <c r="AD5584">
        <v>5.2227261943035501E-2</v>
      </c>
    </row>
    <row r="5585" spans="1:57" x14ac:dyDescent="0.25">
      <c r="A5585" s="1" t="s">
        <v>885</v>
      </c>
      <c r="B5585" s="61">
        <v>41912</v>
      </c>
      <c r="V5585"/>
      <c r="AD5585">
        <v>5.5238440245526398E-2</v>
      </c>
    </row>
    <row r="5586" spans="1:57" x14ac:dyDescent="0.25">
      <c r="A5586" s="1" t="s">
        <v>885</v>
      </c>
      <c r="B5586" s="61">
        <v>41925</v>
      </c>
      <c r="V5586"/>
      <c r="AD5586">
        <v>6.1611645850667703E-2</v>
      </c>
    </row>
    <row r="5587" spans="1:57" x14ac:dyDescent="0.25">
      <c r="A5587" s="1" t="s">
        <v>885</v>
      </c>
      <c r="B5587" s="61">
        <v>41947</v>
      </c>
      <c r="V5587"/>
      <c r="AD5587">
        <v>7.9366465044585097E-2</v>
      </c>
    </row>
    <row r="5588" spans="1:57" x14ac:dyDescent="0.25">
      <c r="A5588" s="1" t="s">
        <v>885</v>
      </c>
      <c r="B5588" s="61">
        <v>41964</v>
      </c>
      <c r="R5588">
        <v>2273.8829245928</v>
      </c>
      <c r="S5588">
        <v>291.57971393309998</v>
      </c>
      <c r="V5588"/>
      <c r="AD5588">
        <v>8.0780174447360797E-2</v>
      </c>
      <c r="AG5588">
        <v>208.12299459914499</v>
      </c>
      <c r="AM5588">
        <v>317.60925859849101</v>
      </c>
      <c r="AU5588">
        <v>65</v>
      </c>
      <c r="BD5588">
        <v>1456.5709574620601</v>
      </c>
    </row>
    <row r="5589" spans="1:57" x14ac:dyDescent="0.25">
      <c r="A5589" s="1" t="s">
        <v>885</v>
      </c>
      <c r="B5589" s="61">
        <v>41969</v>
      </c>
      <c r="V5589"/>
      <c r="AD5589">
        <v>7.6023575735761101E-2</v>
      </c>
    </row>
    <row r="5590" spans="1:57" x14ac:dyDescent="0.25">
      <c r="A5590" s="1" t="s">
        <v>885</v>
      </c>
      <c r="B5590" s="61">
        <v>41971</v>
      </c>
      <c r="V5590"/>
      <c r="AD5590">
        <v>8.0673255252314502E-2</v>
      </c>
    </row>
    <row r="5591" spans="1:57" x14ac:dyDescent="0.25">
      <c r="A5591" s="1" t="s">
        <v>885</v>
      </c>
      <c r="B5591" s="61">
        <v>42027</v>
      </c>
      <c r="R5591">
        <v>2761.04890289694</v>
      </c>
      <c r="S5591">
        <v>1465.0196504191299</v>
      </c>
      <c r="V5591"/>
      <c r="W5591">
        <v>4.1912875000000002E-2</v>
      </c>
      <c r="Y5591">
        <v>27490.456353768099</v>
      </c>
      <c r="AA5591">
        <v>1153.33655</v>
      </c>
      <c r="AD5591">
        <v>0</v>
      </c>
      <c r="AO5591">
        <v>301.97551755322201</v>
      </c>
      <c r="AQ5591" t="s">
        <v>925</v>
      </c>
      <c r="AY5591">
        <v>311.68310041913497</v>
      </c>
      <c r="BD5591">
        <v>994.05373492458</v>
      </c>
      <c r="BE5591">
        <v>562.39713001515202</v>
      </c>
    </row>
    <row r="5592" spans="1:57" x14ac:dyDescent="0.25">
      <c r="A5592" s="1" t="s">
        <v>1034</v>
      </c>
      <c r="B5592" s="61">
        <v>41422</v>
      </c>
      <c r="V5592"/>
      <c r="AD5592">
        <v>9.7887676056337997E-2</v>
      </c>
    </row>
    <row r="5593" spans="1:57" x14ac:dyDescent="0.25">
      <c r="A5593" s="1" t="s">
        <v>1034</v>
      </c>
      <c r="B5593" s="61">
        <v>41456</v>
      </c>
      <c r="V5593"/>
      <c r="AD5593">
        <v>7.6619999999999994E-2</v>
      </c>
    </row>
    <row r="5594" spans="1:57" x14ac:dyDescent="0.25">
      <c r="A5594" s="1" t="s">
        <v>1034</v>
      </c>
      <c r="B5594" s="61">
        <v>41480</v>
      </c>
      <c r="V5594"/>
      <c r="AD5594">
        <v>7.8447265624999998E-2</v>
      </c>
    </row>
    <row r="5595" spans="1:57" x14ac:dyDescent="0.25">
      <c r="A5595" s="1" t="s">
        <v>1034</v>
      </c>
      <c r="B5595" s="61">
        <v>41512</v>
      </c>
      <c r="V5595"/>
      <c r="AD5595">
        <v>6.1023124999999998E-2</v>
      </c>
    </row>
    <row r="5596" spans="1:57" x14ac:dyDescent="0.25">
      <c r="A5596" s="1" t="s">
        <v>1034</v>
      </c>
      <c r="B5596" s="61">
        <v>41520</v>
      </c>
      <c r="V5596"/>
      <c r="AD5596">
        <v>7.2496691176470604E-2</v>
      </c>
    </row>
    <row r="5597" spans="1:57" x14ac:dyDescent="0.25">
      <c r="A5597" s="1" t="s">
        <v>1034</v>
      </c>
      <c r="B5597" s="61">
        <v>41548</v>
      </c>
      <c r="V5597"/>
      <c r="AD5597">
        <v>7.4445422535211303E-2</v>
      </c>
    </row>
    <row r="5598" spans="1:57" x14ac:dyDescent="0.25">
      <c r="A5598" s="1" t="s">
        <v>1034</v>
      </c>
      <c r="B5598" s="61">
        <v>41592</v>
      </c>
      <c r="R5598">
        <v>1873.55</v>
      </c>
      <c r="S5598">
        <v>247.41713835328201</v>
      </c>
      <c r="V5598"/>
      <c r="AG5598">
        <v>172.85554149009499</v>
      </c>
      <c r="AM5598">
        <v>299.50663716047802</v>
      </c>
      <c r="AO5598">
        <v>472.36217865057301</v>
      </c>
      <c r="AU5598">
        <v>61</v>
      </c>
      <c r="BD5598">
        <v>1153.7706829961401</v>
      </c>
    </row>
    <row r="5599" spans="1:57" x14ac:dyDescent="0.25">
      <c r="A5599" s="1" t="s">
        <v>1034</v>
      </c>
      <c r="B5599" s="61">
        <v>41667</v>
      </c>
      <c r="R5599">
        <v>2290.6455012801298</v>
      </c>
      <c r="S5599">
        <v>1166.6786935699199</v>
      </c>
      <c r="V5599"/>
      <c r="W5599">
        <v>3.2960482499999999E-2</v>
      </c>
      <c r="Y5599">
        <v>26926.7050159871</v>
      </c>
      <c r="AA5599">
        <v>882.62333333333299</v>
      </c>
      <c r="AO5599">
        <v>176.13075478185399</v>
      </c>
      <c r="AQ5599" t="s">
        <v>925</v>
      </c>
      <c r="AY5599">
        <v>284.055360236588</v>
      </c>
      <c r="BD5599">
        <v>947.83605292835603</v>
      </c>
      <c r="BE5599">
        <v>515.798521135231</v>
      </c>
    </row>
    <row r="5600" spans="1:57" x14ac:dyDescent="0.25">
      <c r="A5600" s="1" t="s">
        <v>738</v>
      </c>
      <c r="B5600" s="61">
        <v>41709</v>
      </c>
      <c r="V5600"/>
      <c r="AI5600">
        <v>1.3</v>
      </c>
      <c r="AU5600">
        <v>12</v>
      </c>
    </row>
    <row r="5601" spans="1:56" x14ac:dyDescent="0.25">
      <c r="A5601" s="1" t="s">
        <v>738</v>
      </c>
      <c r="B5601" s="61">
        <v>41710</v>
      </c>
      <c r="V5601"/>
      <c r="AD5601">
        <v>5.0232989030716798E-3</v>
      </c>
    </row>
    <row r="5602" spans="1:56" x14ac:dyDescent="0.25">
      <c r="A5602" s="1" t="s">
        <v>738</v>
      </c>
      <c r="B5602" s="61">
        <v>41722</v>
      </c>
      <c r="V5602"/>
      <c r="AD5602">
        <v>3.06706952161034E-2</v>
      </c>
      <c r="AI5602">
        <v>4</v>
      </c>
      <c r="AU5602">
        <v>22</v>
      </c>
    </row>
    <row r="5603" spans="1:56" x14ac:dyDescent="0.25">
      <c r="A5603" s="1" t="s">
        <v>738</v>
      </c>
      <c r="B5603" s="61">
        <v>41731</v>
      </c>
      <c r="V5603"/>
      <c r="AD5603">
        <v>7.8424458027925595E-2</v>
      </c>
      <c r="AI5603">
        <v>4.95</v>
      </c>
      <c r="AU5603">
        <v>24.25</v>
      </c>
    </row>
    <row r="5604" spans="1:56" x14ac:dyDescent="0.25">
      <c r="A5604" s="1" t="s">
        <v>738</v>
      </c>
      <c r="B5604" s="61">
        <v>41738</v>
      </c>
      <c r="V5604"/>
      <c r="AD5604">
        <v>9.6620125110870606E-2</v>
      </c>
      <c r="AI5604">
        <v>6</v>
      </c>
      <c r="AU5604">
        <v>25.75</v>
      </c>
    </row>
    <row r="5605" spans="1:56" x14ac:dyDescent="0.25">
      <c r="A5605" s="1" t="s">
        <v>738</v>
      </c>
      <c r="B5605" s="61">
        <v>41745</v>
      </c>
      <c r="V5605"/>
      <c r="AI5605">
        <v>6.9</v>
      </c>
      <c r="AU5605">
        <v>28.25</v>
      </c>
    </row>
    <row r="5606" spans="1:56" x14ac:dyDescent="0.25">
      <c r="A5606" s="1" t="s">
        <v>738</v>
      </c>
      <c r="B5606" s="61">
        <v>41760</v>
      </c>
      <c r="V5606"/>
      <c r="AD5606">
        <v>9.5871753341875199E-2</v>
      </c>
      <c r="AI5606">
        <v>7.8666666666666698</v>
      </c>
      <c r="AU5606">
        <v>26</v>
      </c>
    </row>
    <row r="5607" spans="1:56" x14ac:dyDescent="0.25">
      <c r="A5607" s="1" t="s">
        <v>738</v>
      </c>
      <c r="B5607" s="61">
        <v>41768</v>
      </c>
      <c r="V5607"/>
      <c r="AD5607">
        <v>9.2061798335880601E-2</v>
      </c>
      <c r="AI5607">
        <v>8.5</v>
      </c>
      <c r="AU5607">
        <v>24.75</v>
      </c>
    </row>
    <row r="5608" spans="1:56" x14ac:dyDescent="0.25">
      <c r="A5608" s="1" t="s">
        <v>738</v>
      </c>
      <c r="B5608" s="61">
        <v>41788</v>
      </c>
      <c r="V5608"/>
      <c r="AI5608">
        <v>9.6875</v>
      </c>
      <c r="AU5608">
        <v>30.5</v>
      </c>
    </row>
    <row r="5609" spans="1:56" x14ac:dyDescent="0.25">
      <c r="A5609" s="1" t="s">
        <v>738</v>
      </c>
      <c r="B5609" s="61">
        <v>41806</v>
      </c>
      <c r="V5609"/>
      <c r="AI5609">
        <v>10.3125</v>
      </c>
      <c r="AU5609">
        <v>31</v>
      </c>
    </row>
    <row r="5610" spans="1:56" x14ac:dyDescent="0.25">
      <c r="A5610" s="1" t="s">
        <v>738</v>
      </c>
      <c r="B5610" s="61">
        <v>41808</v>
      </c>
      <c r="V5610"/>
      <c r="AD5610">
        <v>7.5709489926418905E-2</v>
      </c>
    </row>
    <row r="5611" spans="1:56" x14ac:dyDescent="0.25">
      <c r="A5611" s="1" t="s">
        <v>738</v>
      </c>
      <c r="B5611" s="61">
        <v>41835</v>
      </c>
      <c r="V5611"/>
      <c r="AD5611">
        <v>6.4030534452318003E-2</v>
      </c>
      <c r="AI5611">
        <v>11.0666666666667</v>
      </c>
      <c r="AU5611">
        <v>31.75</v>
      </c>
    </row>
    <row r="5612" spans="1:56" x14ac:dyDescent="0.25">
      <c r="A5612" s="1" t="s">
        <v>738</v>
      </c>
      <c r="B5612" s="61">
        <v>41844</v>
      </c>
      <c r="R5612">
        <v>527.86363636363603</v>
      </c>
      <c r="V5612"/>
      <c r="AG5612">
        <v>178.91721254861699</v>
      </c>
      <c r="AM5612">
        <v>183.01899683974401</v>
      </c>
      <c r="BD5612">
        <v>165.92742697527601</v>
      </c>
    </row>
    <row r="5613" spans="1:56" x14ac:dyDescent="0.25">
      <c r="A5613" s="1" t="s">
        <v>738</v>
      </c>
      <c r="B5613" s="61">
        <v>41855</v>
      </c>
      <c r="V5613"/>
      <c r="AD5613">
        <v>4.8637561178875403E-2</v>
      </c>
      <c r="AI5613">
        <v>12.0666666666667</v>
      </c>
      <c r="AU5613">
        <v>32</v>
      </c>
    </row>
    <row r="5614" spans="1:56" x14ac:dyDescent="0.25">
      <c r="A5614" s="1" t="s">
        <v>738</v>
      </c>
      <c r="B5614" s="61">
        <v>41870</v>
      </c>
      <c r="V5614"/>
      <c r="AD5614">
        <v>4.4238298313140502E-2</v>
      </c>
    </row>
    <row r="5615" spans="1:56" x14ac:dyDescent="0.25">
      <c r="A5615" s="1" t="s">
        <v>738</v>
      </c>
      <c r="B5615" s="61">
        <v>41883</v>
      </c>
      <c r="V5615"/>
      <c r="AD5615">
        <v>3.5356425479605998E-2</v>
      </c>
      <c r="AI5615">
        <v>13.266666666666699</v>
      </c>
      <c r="AU5615">
        <v>32</v>
      </c>
    </row>
    <row r="5616" spans="1:56" x14ac:dyDescent="0.25">
      <c r="A5616" s="1" t="s">
        <v>738</v>
      </c>
      <c r="B5616" s="61">
        <v>41891</v>
      </c>
      <c r="V5616"/>
      <c r="AD5616">
        <v>4.2430056021362302E-2</v>
      </c>
    </row>
    <row r="5617" spans="1:57" x14ac:dyDescent="0.25">
      <c r="A5617" s="1" t="s">
        <v>738</v>
      </c>
      <c r="B5617" s="61">
        <v>41908</v>
      </c>
      <c r="V5617"/>
      <c r="AD5617">
        <v>5.1807363173276902E-2</v>
      </c>
      <c r="AI5617">
        <v>14.466666666666701</v>
      </c>
      <c r="AU5617">
        <v>33</v>
      </c>
    </row>
    <row r="5618" spans="1:57" x14ac:dyDescent="0.25">
      <c r="A5618" s="1" t="s">
        <v>738</v>
      </c>
      <c r="B5618" s="61">
        <v>41912</v>
      </c>
      <c r="V5618"/>
      <c r="AD5618">
        <v>5.4026880729310597E-2</v>
      </c>
    </row>
    <row r="5619" spans="1:57" x14ac:dyDescent="0.25">
      <c r="A5619" s="1" t="s">
        <v>738</v>
      </c>
      <c r="B5619" s="61">
        <v>41925</v>
      </c>
      <c r="V5619"/>
      <c r="AD5619">
        <v>6.2637296544263199E-2</v>
      </c>
      <c r="AI5619">
        <v>15.3333333333333</v>
      </c>
      <c r="AU5619">
        <v>33.75</v>
      </c>
    </row>
    <row r="5620" spans="1:57" x14ac:dyDescent="0.25">
      <c r="A5620" s="1" t="s">
        <v>738</v>
      </c>
      <c r="B5620" s="61">
        <v>41947</v>
      </c>
      <c r="V5620"/>
      <c r="AD5620">
        <v>7.8929683900405695E-2</v>
      </c>
      <c r="AI5620">
        <v>17.266666666666701</v>
      </c>
      <c r="AU5620">
        <v>46.5</v>
      </c>
    </row>
    <row r="5621" spans="1:57" x14ac:dyDescent="0.25">
      <c r="A5621" s="1" t="s">
        <v>738</v>
      </c>
      <c r="B5621" s="61">
        <v>41964</v>
      </c>
      <c r="R5621">
        <v>2261.8663246911301</v>
      </c>
      <c r="S5621">
        <v>290.26863025482999</v>
      </c>
      <c r="V5621"/>
      <c r="AD5621">
        <v>8.0918620902251798E-2</v>
      </c>
      <c r="AG5621">
        <v>201.25032779462899</v>
      </c>
      <c r="AM5621">
        <v>316.21153403925302</v>
      </c>
      <c r="AU5621">
        <v>65</v>
      </c>
      <c r="BD5621">
        <v>1454.1358326024199</v>
      </c>
    </row>
    <row r="5622" spans="1:57" x14ac:dyDescent="0.25">
      <c r="A5622" s="1" t="s">
        <v>738</v>
      </c>
      <c r="B5622" s="61">
        <v>41969</v>
      </c>
      <c r="V5622"/>
      <c r="AD5622">
        <v>7.6047865346848001E-2</v>
      </c>
      <c r="AI5622">
        <v>17.3333333333333</v>
      </c>
      <c r="AU5622">
        <v>70.424999999999997</v>
      </c>
    </row>
    <row r="5623" spans="1:57" x14ac:dyDescent="0.25">
      <c r="A5623" s="1" t="s">
        <v>738</v>
      </c>
      <c r="B5623" s="61">
        <v>41971</v>
      </c>
      <c r="V5623"/>
      <c r="AD5623">
        <v>8.1225094914630605E-2</v>
      </c>
    </row>
    <row r="5624" spans="1:57" x14ac:dyDescent="0.25">
      <c r="A5624" s="1" t="s">
        <v>738</v>
      </c>
      <c r="B5624" s="61">
        <v>41984</v>
      </c>
      <c r="V5624"/>
      <c r="AI5624">
        <v>17.3333333333333</v>
      </c>
      <c r="AU5624">
        <v>81</v>
      </c>
    </row>
    <row r="5625" spans="1:57" x14ac:dyDescent="0.25">
      <c r="A5625" s="1" t="s">
        <v>738</v>
      </c>
      <c r="B5625" s="61">
        <v>41996</v>
      </c>
      <c r="V5625"/>
      <c r="AI5625">
        <v>17.3333333333333</v>
      </c>
      <c r="AU5625">
        <v>82</v>
      </c>
    </row>
    <row r="5626" spans="1:57" x14ac:dyDescent="0.25">
      <c r="A5626" s="1" t="s">
        <v>738</v>
      </c>
      <c r="B5626" s="61">
        <v>42016</v>
      </c>
      <c r="V5626"/>
      <c r="AI5626">
        <v>17.3333333333333</v>
      </c>
      <c r="AU5626">
        <v>87</v>
      </c>
    </row>
    <row r="5627" spans="1:57" x14ac:dyDescent="0.25">
      <c r="A5627" s="1" t="s">
        <v>738</v>
      </c>
      <c r="B5627" s="61">
        <v>42024</v>
      </c>
      <c r="V5627"/>
      <c r="AI5627">
        <v>17.3333333333333</v>
      </c>
      <c r="AU5627">
        <v>92</v>
      </c>
    </row>
    <row r="5628" spans="1:57" x14ac:dyDescent="0.25">
      <c r="A5628" s="1" t="s">
        <v>738</v>
      </c>
      <c r="B5628" s="61">
        <v>42027</v>
      </c>
      <c r="R5628">
        <v>3021.2141718526</v>
      </c>
      <c r="S5628">
        <v>1581.1031873110901</v>
      </c>
      <c r="V5628"/>
      <c r="W5628">
        <v>4.1457765000000001E-2</v>
      </c>
      <c r="Y5628">
        <v>29651.4334131252</v>
      </c>
      <c r="AA5628">
        <v>1228.0938450000001</v>
      </c>
      <c r="AD5628">
        <v>0</v>
      </c>
      <c r="AO5628">
        <v>325.46129397929599</v>
      </c>
      <c r="AQ5628" t="s">
        <v>925</v>
      </c>
      <c r="AY5628">
        <v>353.00934231109198</v>
      </c>
      <c r="BD5628">
        <v>1114.64969056221</v>
      </c>
      <c r="BE5628">
        <v>640.80285827479702</v>
      </c>
    </row>
    <row r="5629" spans="1:57" x14ac:dyDescent="0.25">
      <c r="A5629" s="1" t="s">
        <v>1035</v>
      </c>
      <c r="B5629" s="61">
        <v>41380</v>
      </c>
      <c r="V5629"/>
      <c r="AU5629">
        <v>29</v>
      </c>
    </row>
    <row r="5630" spans="1:57" x14ac:dyDescent="0.25">
      <c r="A5630" s="1" t="s">
        <v>1035</v>
      </c>
      <c r="B5630" s="61">
        <v>41393</v>
      </c>
      <c r="V5630"/>
      <c r="AD5630">
        <v>9.1917531793128796E-2</v>
      </c>
      <c r="AU5630">
        <v>29</v>
      </c>
    </row>
    <row r="5631" spans="1:57" x14ac:dyDescent="0.25">
      <c r="A5631" s="1" t="s">
        <v>1035</v>
      </c>
      <c r="B5631" s="61">
        <v>41409</v>
      </c>
      <c r="V5631"/>
      <c r="AD5631">
        <v>9.7803142627950299E-2</v>
      </c>
      <c r="AU5631">
        <v>29</v>
      </c>
    </row>
    <row r="5632" spans="1:57" x14ac:dyDescent="0.25">
      <c r="A5632" s="1" t="s">
        <v>1035</v>
      </c>
      <c r="B5632" s="61">
        <v>41422</v>
      </c>
      <c r="V5632"/>
      <c r="AD5632">
        <v>9.7166197183098602E-2</v>
      </c>
    </row>
    <row r="5633" spans="1:56" x14ac:dyDescent="0.25">
      <c r="A5633" s="1" t="s">
        <v>1035</v>
      </c>
      <c r="B5633" s="61">
        <v>41431</v>
      </c>
      <c r="V5633"/>
      <c r="AU5633">
        <v>28.75</v>
      </c>
    </row>
    <row r="5634" spans="1:56" x14ac:dyDescent="0.25">
      <c r="A5634" s="1" t="s">
        <v>1035</v>
      </c>
      <c r="B5634" s="61">
        <v>41451</v>
      </c>
      <c r="V5634"/>
      <c r="AU5634">
        <v>30.5</v>
      </c>
    </row>
    <row r="5635" spans="1:56" x14ac:dyDescent="0.25">
      <c r="A5635" s="1" t="s">
        <v>1035</v>
      </c>
      <c r="B5635" s="61">
        <v>41456</v>
      </c>
      <c r="V5635"/>
      <c r="AD5635">
        <v>7.6407812500000005E-2</v>
      </c>
    </row>
    <row r="5636" spans="1:56" x14ac:dyDescent="0.25">
      <c r="A5636" s="1" t="s">
        <v>1035</v>
      </c>
      <c r="B5636" s="61">
        <v>41473</v>
      </c>
      <c r="V5636"/>
      <c r="AU5636">
        <v>31</v>
      </c>
    </row>
    <row r="5637" spans="1:56" x14ac:dyDescent="0.25">
      <c r="A5637" s="1" t="s">
        <v>1035</v>
      </c>
      <c r="B5637" s="61">
        <v>41480</v>
      </c>
      <c r="V5637"/>
      <c r="AD5637">
        <v>7.7621093749999995E-2</v>
      </c>
    </row>
    <row r="5638" spans="1:56" x14ac:dyDescent="0.25">
      <c r="A5638" s="1" t="s">
        <v>1035</v>
      </c>
      <c r="B5638" s="61">
        <v>41501</v>
      </c>
      <c r="V5638"/>
      <c r="AU5638">
        <v>32.5</v>
      </c>
    </row>
    <row r="5639" spans="1:56" x14ac:dyDescent="0.25">
      <c r="A5639" s="1" t="s">
        <v>1035</v>
      </c>
      <c r="B5639" s="61">
        <v>41512</v>
      </c>
      <c r="V5639"/>
      <c r="AD5639">
        <v>6.1357812499999997E-2</v>
      </c>
    </row>
    <row r="5640" spans="1:56" x14ac:dyDescent="0.25">
      <c r="A5640" s="1" t="s">
        <v>1035</v>
      </c>
      <c r="B5640" s="61">
        <v>41520</v>
      </c>
      <c r="V5640"/>
      <c r="AD5640">
        <v>7.1687132352941205E-2</v>
      </c>
    </row>
    <row r="5641" spans="1:56" x14ac:dyDescent="0.25">
      <c r="A5641" s="1" t="s">
        <v>1035</v>
      </c>
      <c r="B5641" s="61">
        <v>41535</v>
      </c>
      <c r="V5641"/>
      <c r="AU5641">
        <v>32.25</v>
      </c>
    </row>
    <row r="5642" spans="1:56" x14ac:dyDescent="0.25">
      <c r="A5642" s="1" t="s">
        <v>1035</v>
      </c>
      <c r="B5642" s="61">
        <v>41548</v>
      </c>
      <c r="V5642"/>
      <c r="AD5642">
        <v>7.5877816901408393E-2</v>
      </c>
    </row>
    <row r="5643" spans="1:56" x14ac:dyDescent="0.25">
      <c r="A5643" s="1" t="s">
        <v>1035</v>
      </c>
      <c r="B5643" s="61">
        <v>41562</v>
      </c>
      <c r="V5643"/>
      <c r="AD5643">
        <v>9.7351554673893004E-2</v>
      </c>
      <c r="AU5643">
        <v>38</v>
      </c>
    </row>
    <row r="5644" spans="1:56" x14ac:dyDescent="0.25">
      <c r="A5644" s="1" t="s">
        <v>1035</v>
      </c>
      <c r="B5644" s="61">
        <v>41576</v>
      </c>
      <c r="V5644"/>
      <c r="AD5644">
        <v>9.56561513201378E-2</v>
      </c>
      <c r="AU5644">
        <v>42</v>
      </c>
    </row>
    <row r="5645" spans="1:56" x14ac:dyDescent="0.25">
      <c r="A5645" s="1" t="s">
        <v>1035</v>
      </c>
      <c r="B5645" s="61">
        <v>41592</v>
      </c>
      <c r="R5645">
        <v>2082.11666666667</v>
      </c>
      <c r="S5645">
        <v>296.01971182059799</v>
      </c>
      <c r="V5645"/>
      <c r="AG5645">
        <v>156.41407189528601</v>
      </c>
      <c r="AM5645">
        <v>318.57292275212097</v>
      </c>
      <c r="AO5645">
        <v>474.98699464740702</v>
      </c>
      <c r="AU5645">
        <v>61</v>
      </c>
      <c r="BD5645">
        <v>1311.10996019866</v>
      </c>
    </row>
    <row r="5646" spans="1:56" x14ac:dyDescent="0.25">
      <c r="A5646" s="1" t="s">
        <v>1035</v>
      </c>
      <c r="B5646" s="61">
        <v>41597</v>
      </c>
      <c r="V5646"/>
      <c r="AD5646">
        <v>9.38550851613381E-2</v>
      </c>
      <c r="AU5646">
        <v>70.2</v>
      </c>
    </row>
    <row r="5647" spans="1:56" x14ac:dyDescent="0.25">
      <c r="A5647" s="1" t="s">
        <v>1035</v>
      </c>
      <c r="B5647" s="61">
        <v>41617</v>
      </c>
      <c r="V5647"/>
      <c r="AU5647">
        <v>80.5</v>
      </c>
    </row>
    <row r="5648" spans="1:56" x14ac:dyDescent="0.25">
      <c r="A5648" s="1" t="s">
        <v>1035</v>
      </c>
      <c r="B5648" s="61">
        <v>41631</v>
      </c>
      <c r="V5648"/>
      <c r="AD5648">
        <v>6.7695876171222205E-2</v>
      </c>
      <c r="AU5648">
        <v>84.5</v>
      </c>
    </row>
    <row r="5649" spans="1:57" x14ac:dyDescent="0.25">
      <c r="A5649" s="1" t="s">
        <v>1035</v>
      </c>
      <c r="B5649" s="61">
        <v>41646</v>
      </c>
      <c r="V5649"/>
      <c r="AD5649">
        <v>1.6001886757490001E-2</v>
      </c>
      <c r="AU5649">
        <v>90</v>
      </c>
    </row>
    <row r="5650" spans="1:57" x14ac:dyDescent="0.25">
      <c r="A5650" s="1" t="s">
        <v>1035</v>
      </c>
      <c r="B5650" s="61">
        <v>41656</v>
      </c>
      <c r="V5650"/>
      <c r="AU5650">
        <v>91.25</v>
      </c>
    </row>
    <row r="5651" spans="1:57" x14ac:dyDescent="0.25">
      <c r="A5651" s="1" t="s">
        <v>1035</v>
      </c>
      <c r="B5651" s="61">
        <v>41667</v>
      </c>
      <c r="R5651">
        <v>2375.1309075664599</v>
      </c>
      <c r="S5651">
        <v>1179.2867467887299</v>
      </c>
      <c r="V5651"/>
      <c r="W5651">
        <v>3.3528799999999997E-2</v>
      </c>
      <c r="Y5651">
        <v>26061.629376544799</v>
      </c>
      <c r="AA5651">
        <v>875.58326666666699</v>
      </c>
      <c r="AO5651">
        <v>188.02213010104001</v>
      </c>
      <c r="AQ5651" t="s">
        <v>925</v>
      </c>
      <c r="AY5651">
        <v>303.70348012206699</v>
      </c>
      <c r="BD5651">
        <v>1007.82203067668</v>
      </c>
      <c r="BE5651">
        <v>540.97557997557305</v>
      </c>
    </row>
    <row r="5652" spans="1:57" x14ac:dyDescent="0.25">
      <c r="A5652" s="1" t="s">
        <v>1036</v>
      </c>
      <c r="B5652" s="61">
        <v>41380</v>
      </c>
      <c r="V5652"/>
      <c r="AI5652">
        <v>1</v>
      </c>
      <c r="AU5652">
        <v>11</v>
      </c>
    </row>
    <row r="5653" spans="1:57" x14ac:dyDescent="0.25">
      <c r="A5653" s="1" t="s">
        <v>1036</v>
      </c>
      <c r="B5653" s="61">
        <v>41393</v>
      </c>
      <c r="V5653"/>
      <c r="AD5653">
        <v>1.77048268720534E-3</v>
      </c>
      <c r="AI5653">
        <v>2.95</v>
      </c>
      <c r="AU5653">
        <v>21.5</v>
      </c>
    </row>
    <row r="5654" spans="1:57" x14ac:dyDescent="0.25">
      <c r="A5654" s="1" t="s">
        <v>1036</v>
      </c>
      <c r="B5654" s="61">
        <v>41409</v>
      </c>
      <c r="V5654"/>
      <c r="AD5654">
        <v>5.0609616480432901E-3</v>
      </c>
      <c r="AI5654">
        <v>4.45</v>
      </c>
      <c r="AU5654">
        <v>22.5</v>
      </c>
    </row>
    <row r="5655" spans="1:57" x14ac:dyDescent="0.25">
      <c r="A5655" s="1" t="s">
        <v>1036</v>
      </c>
      <c r="B5655" s="61">
        <v>41422</v>
      </c>
      <c r="V5655"/>
      <c r="AD5655">
        <v>3.9314788732394398E-2</v>
      </c>
    </row>
    <row r="5656" spans="1:57" x14ac:dyDescent="0.25">
      <c r="A5656" s="1" t="s">
        <v>1036</v>
      </c>
      <c r="B5656" s="61">
        <v>41431</v>
      </c>
      <c r="V5656"/>
      <c r="AI5656">
        <v>6.05</v>
      </c>
      <c r="AU5656">
        <v>26</v>
      </c>
    </row>
    <row r="5657" spans="1:57" x14ac:dyDescent="0.25">
      <c r="A5657" s="1" t="s">
        <v>1036</v>
      </c>
      <c r="B5657" s="61">
        <v>41451</v>
      </c>
      <c r="V5657"/>
      <c r="AI5657">
        <v>7</v>
      </c>
      <c r="AU5657">
        <v>27.75</v>
      </c>
    </row>
    <row r="5658" spans="1:57" x14ac:dyDescent="0.25">
      <c r="A5658" s="1" t="s">
        <v>1036</v>
      </c>
      <c r="B5658" s="61">
        <v>41456</v>
      </c>
      <c r="V5658"/>
      <c r="AD5658">
        <v>4.2214062500000003E-2</v>
      </c>
    </row>
    <row r="5659" spans="1:57" x14ac:dyDescent="0.25">
      <c r="A5659" s="1" t="s">
        <v>1036</v>
      </c>
      <c r="B5659" s="61">
        <v>41473</v>
      </c>
      <c r="V5659"/>
      <c r="AI5659">
        <v>8.1</v>
      </c>
      <c r="AU5659">
        <v>29</v>
      </c>
    </row>
    <row r="5660" spans="1:57" x14ac:dyDescent="0.25">
      <c r="A5660" s="1" t="s">
        <v>1036</v>
      </c>
      <c r="B5660" s="61">
        <v>41480</v>
      </c>
      <c r="V5660"/>
      <c r="AD5660">
        <v>6.7509765624999996E-2</v>
      </c>
    </row>
    <row r="5661" spans="1:57" x14ac:dyDescent="0.25">
      <c r="A5661" s="1" t="s">
        <v>1036</v>
      </c>
      <c r="B5661" s="61">
        <v>41501</v>
      </c>
      <c r="V5661"/>
      <c r="AI5661">
        <v>9.85</v>
      </c>
      <c r="AU5661">
        <v>30.5</v>
      </c>
    </row>
    <row r="5662" spans="1:57" x14ac:dyDescent="0.25">
      <c r="A5662" s="1" t="s">
        <v>1036</v>
      </c>
      <c r="B5662" s="61">
        <v>41512</v>
      </c>
      <c r="V5662"/>
      <c r="AD5662">
        <v>5.3913437500000001E-2</v>
      </c>
    </row>
    <row r="5663" spans="1:57" x14ac:dyDescent="0.25">
      <c r="A5663" s="1" t="s">
        <v>1036</v>
      </c>
      <c r="B5663" s="61">
        <v>41520</v>
      </c>
      <c r="V5663"/>
      <c r="AD5663">
        <v>8.0725000000000005E-2</v>
      </c>
    </row>
    <row r="5664" spans="1:57" x14ac:dyDescent="0.25">
      <c r="A5664" s="1" t="s">
        <v>1036</v>
      </c>
      <c r="B5664" s="61">
        <v>41535</v>
      </c>
      <c r="V5664"/>
      <c r="AI5664">
        <v>10.9473684210526</v>
      </c>
      <c r="AU5664">
        <v>31.5</v>
      </c>
    </row>
    <row r="5665" spans="1:57" x14ac:dyDescent="0.25">
      <c r="A5665" s="1" t="s">
        <v>1036</v>
      </c>
      <c r="B5665" s="61">
        <v>41548</v>
      </c>
      <c r="V5665"/>
      <c r="AD5665">
        <v>8.2710211267605596E-2</v>
      </c>
    </row>
    <row r="5666" spans="1:57" x14ac:dyDescent="0.25">
      <c r="A5666" s="1" t="s">
        <v>1036</v>
      </c>
      <c r="B5666" s="61">
        <v>41562</v>
      </c>
      <c r="V5666"/>
      <c r="AD5666">
        <v>8.5403886604441606E-2</v>
      </c>
      <c r="AI5666">
        <v>13.157894736842101</v>
      </c>
      <c r="AU5666">
        <v>34</v>
      </c>
    </row>
    <row r="5667" spans="1:57" x14ac:dyDescent="0.25">
      <c r="A5667" s="1" t="s">
        <v>1036</v>
      </c>
      <c r="B5667" s="61">
        <v>41576</v>
      </c>
      <c r="V5667"/>
      <c r="AD5667">
        <v>8.5296175584443107E-2</v>
      </c>
      <c r="AI5667">
        <v>14.2631578947368</v>
      </c>
      <c r="AU5667">
        <v>38</v>
      </c>
    </row>
    <row r="5668" spans="1:57" x14ac:dyDescent="0.25">
      <c r="A5668" s="1" t="s">
        <v>1036</v>
      </c>
      <c r="B5668" s="61">
        <v>41597</v>
      </c>
      <c r="V5668"/>
      <c r="AD5668">
        <v>8.6481632759998706E-2</v>
      </c>
      <c r="AI5668">
        <v>15.4444444444444</v>
      </c>
      <c r="AU5668">
        <v>58.75</v>
      </c>
    </row>
    <row r="5669" spans="1:57" x14ac:dyDescent="0.25">
      <c r="A5669" s="1" t="s">
        <v>1036</v>
      </c>
      <c r="B5669" s="61">
        <v>41600</v>
      </c>
      <c r="R5669">
        <v>1885.95</v>
      </c>
      <c r="S5669">
        <v>283.87180762981001</v>
      </c>
      <c r="V5669"/>
      <c r="AG5669">
        <v>93.755454096948</v>
      </c>
      <c r="AM5669">
        <v>314.19872749436399</v>
      </c>
      <c r="AO5669">
        <v>407.95418159131202</v>
      </c>
      <c r="AU5669">
        <v>61</v>
      </c>
      <c r="BD5669">
        <v>1194.1240107788799</v>
      </c>
    </row>
    <row r="5670" spans="1:57" x14ac:dyDescent="0.25">
      <c r="A5670" s="1" t="s">
        <v>1036</v>
      </c>
      <c r="B5670" s="61">
        <v>41617</v>
      </c>
      <c r="V5670"/>
      <c r="AU5670">
        <v>76</v>
      </c>
    </row>
    <row r="5671" spans="1:57" x14ac:dyDescent="0.25">
      <c r="A5671" s="1" t="s">
        <v>1036</v>
      </c>
      <c r="B5671" s="61">
        <v>41631</v>
      </c>
      <c r="V5671"/>
      <c r="AD5671">
        <v>6.8253176990686906E-2</v>
      </c>
      <c r="AU5671">
        <v>82.5</v>
      </c>
    </row>
    <row r="5672" spans="1:57" x14ac:dyDescent="0.25">
      <c r="A5672" s="1" t="s">
        <v>1036</v>
      </c>
      <c r="B5672" s="61">
        <v>41646</v>
      </c>
      <c r="V5672"/>
      <c r="AD5672">
        <v>6.0023718469182898E-2</v>
      </c>
      <c r="AU5672">
        <v>86</v>
      </c>
    </row>
    <row r="5673" spans="1:57" x14ac:dyDescent="0.25">
      <c r="A5673" s="1" t="s">
        <v>1036</v>
      </c>
      <c r="B5673" s="61">
        <v>41656</v>
      </c>
      <c r="V5673"/>
      <c r="AU5673">
        <v>89</v>
      </c>
    </row>
    <row r="5674" spans="1:57" x14ac:dyDescent="0.25">
      <c r="A5674" s="1" t="s">
        <v>1036</v>
      </c>
      <c r="B5674" s="61">
        <v>41667</v>
      </c>
      <c r="R5674">
        <v>2828.1043460015699</v>
      </c>
      <c r="S5674">
        <v>1565.91509143249</v>
      </c>
      <c r="V5674"/>
      <c r="W5674">
        <v>3.6836392500000002E-2</v>
      </c>
      <c r="Y5674">
        <v>32691.699240004698</v>
      </c>
      <c r="AA5674">
        <v>1208.067875</v>
      </c>
      <c r="AO5674">
        <v>266.429611293677</v>
      </c>
      <c r="AQ5674" t="s">
        <v>925</v>
      </c>
      <c r="AY5674">
        <v>357.847216432491</v>
      </c>
      <c r="BD5674">
        <v>995.75964327540305</v>
      </c>
      <c r="BE5674">
        <v>507.77492195733498</v>
      </c>
    </row>
    <row r="5675" spans="1:57" x14ac:dyDescent="0.25">
      <c r="A5675" s="1" t="s">
        <v>740</v>
      </c>
      <c r="B5675" s="61">
        <v>41722</v>
      </c>
      <c r="V5675"/>
      <c r="AD5675">
        <v>-3.46018343094008E-3</v>
      </c>
      <c r="AI5675">
        <v>1</v>
      </c>
      <c r="AU5675">
        <v>12</v>
      </c>
    </row>
    <row r="5676" spans="1:57" x14ac:dyDescent="0.25">
      <c r="A5676" s="1" t="s">
        <v>740</v>
      </c>
      <c r="B5676" s="61">
        <v>41731</v>
      </c>
      <c r="V5676"/>
      <c r="AD5676">
        <v>4.1404915949111798E-3</v>
      </c>
      <c r="AI5676">
        <v>2</v>
      </c>
      <c r="AU5676">
        <v>13</v>
      </c>
    </row>
    <row r="5677" spans="1:57" x14ac:dyDescent="0.25">
      <c r="A5677" s="1" t="s">
        <v>740</v>
      </c>
      <c r="B5677" s="61">
        <v>41738</v>
      </c>
      <c r="V5677"/>
      <c r="AD5677">
        <v>2.3122439877300002E-2</v>
      </c>
      <c r="AI5677">
        <v>3.55</v>
      </c>
      <c r="AU5677">
        <v>22</v>
      </c>
    </row>
    <row r="5678" spans="1:57" x14ac:dyDescent="0.25">
      <c r="A5678" s="1" t="s">
        <v>740</v>
      </c>
      <c r="B5678" s="61">
        <v>41745</v>
      </c>
      <c r="V5678"/>
      <c r="AI5678">
        <v>4.2</v>
      </c>
      <c r="AU5678">
        <v>23.5</v>
      </c>
    </row>
    <row r="5679" spans="1:57" x14ac:dyDescent="0.25">
      <c r="A5679" s="1" t="s">
        <v>740</v>
      </c>
      <c r="B5679" s="61">
        <v>41760</v>
      </c>
      <c r="V5679"/>
      <c r="AD5679">
        <v>7.0507569491176994E-2</v>
      </c>
      <c r="AI5679">
        <v>6</v>
      </c>
      <c r="AU5679">
        <v>27.6666666666667</v>
      </c>
    </row>
    <row r="5680" spans="1:57" x14ac:dyDescent="0.25">
      <c r="A5680" s="1" t="s">
        <v>740</v>
      </c>
      <c r="B5680" s="61">
        <v>41768</v>
      </c>
      <c r="V5680"/>
      <c r="AD5680">
        <v>7.5574237068960895E-2</v>
      </c>
      <c r="AI5680">
        <v>6.8333333333333304</v>
      </c>
      <c r="AU5680">
        <v>28.75</v>
      </c>
    </row>
    <row r="5681" spans="1:56" x14ac:dyDescent="0.25">
      <c r="A5681" s="1" t="s">
        <v>740</v>
      </c>
      <c r="B5681" s="61">
        <v>41788</v>
      </c>
      <c r="V5681"/>
      <c r="AI5681">
        <v>8.1666666666666696</v>
      </c>
      <c r="AU5681">
        <v>29</v>
      </c>
    </row>
    <row r="5682" spans="1:56" x14ac:dyDescent="0.25">
      <c r="A5682" s="1" t="s">
        <v>740</v>
      </c>
      <c r="B5682" s="61">
        <v>41806</v>
      </c>
      <c r="V5682"/>
      <c r="AI5682">
        <v>9</v>
      </c>
      <c r="AU5682">
        <v>29</v>
      </c>
    </row>
    <row r="5683" spans="1:56" x14ac:dyDescent="0.25">
      <c r="A5683" s="1" t="s">
        <v>740</v>
      </c>
      <c r="B5683" s="61">
        <v>41808</v>
      </c>
      <c r="V5683"/>
      <c r="AD5683">
        <v>9.1618523857169898E-2</v>
      </c>
    </row>
    <row r="5684" spans="1:56" x14ac:dyDescent="0.25">
      <c r="A5684" s="1" t="s">
        <v>740</v>
      </c>
      <c r="B5684" s="61">
        <v>41835</v>
      </c>
      <c r="V5684"/>
      <c r="AD5684">
        <v>9.3095341438099902E-2</v>
      </c>
      <c r="AI5684">
        <v>9.6111111111111107</v>
      </c>
      <c r="AU5684">
        <v>30.25</v>
      </c>
    </row>
    <row r="5685" spans="1:56" x14ac:dyDescent="0.25">
      <c r="A5685" s="1" t="s">
        <v>740</v>
      </c>
      <c r="B5685" s="61">
        <v>41855</v>
      </c>
      <c r="V5685"/>
      <c r="AD5685">
        <v>7.5213708367191795E-2</v>
      </c>
      <c r="AI5685">
        <v>10.5555555555556</v>
      </c>
      <c r="AU5685">
        <v>31</v>
      </c>
    </row>
    <row r="5686" spans="1:56" x14ac:dyDescent="0.25">
      <c r="A5686" s="1" t="s">
        <v>740</v>
      </c>
      <c r="B5686" s="61">
        <v>41870</v>
      </c>
      <c r="R5686">
        <v>455.030303030303</v>
      </c>
      <c r="V5686"/>
      <c r="AD5686">
        <v>6.06005746698235E-2</v>
      </c>
      <c r="AG5686">
        <v>105.514584858726</v>
      </c>
      <c r="AM5686">
        <v>214.50856991240701</v>
      </c>
      <c r="BD5686">
        <v>135.00714825917001</v>
      </c>
    </row>
    <row r="5687" spans="1:56" x14ac:dyDescent="0.25">
      <c r="A5687" s="1" t="s">
        <v>740</v>
      </c>
      <c r="B5687" s="61">
        <v>41883</v>
      </c>
      <c r="V5687"/>
      <c r="AD5687">
        <v>5.7594264878252699E-2</v>
      </c>
      <c r="AI5687">
        <v>11.8888888888889</v>
      </c>
      <c r="AU5687">
        <v>32</v>
      </c>
    </row>
    <row r="5688" spans="1:56" x14ac:dyDescent="0.25">
      <c r="A5688" s="1" t="s">
        <v>740</v>
      </c>
      <c r="B5688" s="61">
        <v>41891</v>
      </c>
      <c r="V5688"/>
      <c r="AD5688">
        <v>5.8535169699024003E-2</v>
      </c>
    </row>
    <row r="5689" spans="1:56" x14ac:dyDescent="0.25">
      <c r="A5689" s="1" t="s">
        <v>740</v>
      </c>
      <c r="B5689" s="61">
        <v>41908</v>
      </c>
      <c r="V5689"/>
      <c r="AD5689">
        <v>6.1595424992693E-2</v>
      </c>
      <c r="AI5689">
        <v>13.2222222222222</v>
      </c>
      <c r="AU5689">
        <v>32.75</v>
      </c>
    </row>
    <row r="5690" spans="1:56" x14ac:dyDescent="0.25">
      <c r="A5690" s="1" t="s">
        <v>740</v>
      </c>
      <c r="B5690" s="61">
        <v>41912</v>
      </c>
      <c r="V5690"/>
      <c r="AD5690">
        <v>6.23875083377445E-2</v>
      </c>
    </row>
    <row r="5691" spans="1:56" x14ac:dyDescent="0.25">
      <c r="A5691" s="1" t="s">
        <v>740</v>
      </c>
      <c r="B5691" s="61">
        <v>41925</v>
      </c>
      <c r="V5691"/>
      <c r="AD5691">
        <v>6.7484500231972902E-2</v>
      </c>
      <c r="AI5691">
        <v>14.2222222222222</v>
      </c>
      <c r="AU5691">
        <v>34</v>
      </c>
    </row>
    <row r="5692" spans="1:56" x14ac:dyDescent="0.25">
      <c r="A5692" s="1" t="s">
        <v>740</v>
      </c>
      <c r="B5692" s="61">
        <v>41947</v>
      </c>
      <c r="V5692"/>
      <c r="AD5692">
        <v>8.0316864603145105E-2</v>
      </c>
      <c r="AI5692">
        <v>16.1111111111111</v>
      </c>
      <c r="AU5692">
        <v>45</v>
      </c>
    </row>
    <row r="5693" spans="1:56" x14ac:dyDescent="0.25">
      <c r="A5693" s="1" t="s">
        <v>740</v>
      </c>
      <c r="B5693" s="61">
        <v>41964</v>
      </c>
      <c r="R5693">
        <v>2157.2190651270898</v>
      </c>
      <c r="S5693">
        <v>277.93797989123101</v>
      </c>
      <c r="V5693"/>
      <c r="AD5693">
        <v>8.3008576910873502E-2</v>
      </c>
      <c r="AG5693">
        <v>159.193355852308</v>
      </c>
      <c r="AM5693">
        <v>332.79814532053098</v>
      </c>
      <c r="AU5693">
        <v>65</v>
      </c>
      <c r="BD5693">
        <v>1387.2895840630199</v>
      </c>
    </row>
    <row r="5694" spans="1:56" x14ac:dyDescent="0.25">
      <c r="A5694" s="1" t="s">
        <v>740</v>
      </c>
      <c r="B5694" s="61">
        <v>41969</v>
      </c>
      <c r="V5694"/>
      <c r="AD5694">
        <v>7.71346794905549E-2</v>
      </c>
      <c r="AI5694">
        <v>16.1111111111111</v>
      </c>
      <c r="AU5694">
        <v>70.275000000000006</v>
      </c>
    </row>
    <row r="5695" spans="1:56" x14ac:dyDescent="0.25">
      <c r="A5695" s="1" t="s">
        <v>740</v>
      </c>
      <c r="B5695" s="61">
        <v>41971</v>
      </c>
      <c r="V5695"/>
      <c r="AD5695">
        <v>8.1441763860639393E-2</v>
      </c>
    </row>
    <row r="5696" spans="1:56" x14ac:dyDescent="0.25">
      <c r="A5696" s="1" t="s">
        <v>740</v>
      </c>
      <c r="B5696" s="61">
        <v>41984</v>
      </c>
      <c r="V5696"/>
      <c r="AD5696">
        <v>7.3769752777655795E-2</v>
      </c>
      <c r="AI5696">
        <v>16.1111111111111</v>
      </c>
      <c r="AU5696">
        <v>81</v>
      </c>
    </row>
    <row r="5697" spans="1:57" x14ac:dyDescent="0.25">
      <c r="A5697" s="1" t="s">
        <v>740</v>
      </c>
      <c r="B5697" s="61">
        <v>41996</v>
      </c>
      <c r="V5697"/>
      <c r="AD5697">
        <v>6.6372544581304302E-2</v>
      </c>
      <c r="AI5697">
        <v>16.1111111111111</v>
      </c>
      <c r="AU5697">
        <v>82</v>
      </c>
    </row>
    <row r="5698" spans="1:57" x14ac:dyDescent="0.25">
      <c r="A5698" s="1" t="s">
        <v>740</v>
      </c>
      <c r="B5698" s="61">
        <v>42016</v>
      </c>
      <c r="V5698"/>
      <c r="AD5698">
        <v>4.3445956439763797E-3</v>
      </c>
      <c r="AI5698">
        <v>16.1111111111111</v>
      </c>
      <c r="AU5698">
        <v>87</v>
      </c>
    </row>
    <row r="5699" spans="1:57" x14ac:dyDescent="0.25">
      <c r="A5699" s="1" t="s">
        <v>740</v>
      </c>
      <c r="B5699" s="61">
        <v>42024</v>
      </c>
      <c r="V5699"/>
      <c r="AD5699">
        <v>3.1763977892433799E-4</v>
      </c>
      <c r="AI5699">
        <v>16.1111111111111</v>
      </c>
      <c r="AU5699">
        <v>92</v>
      </c>
    </row>
    <row r="5700" spans="1:57" x14ac:dyDescent="0.25">
      <c r="A5700" s="1" t="s">
        <v>740</v>
      </c>
      <c r="B5700" s="61">
        <v>42027</v>
      </c>
      <c r="R5700">
        <v>2898.60999748734</v>
      </c>
      <c r="S5700">
        <v>1593.0697587657501</v>
      </c>
      <c r="V5700"/>
      <c r="W5700">
        <v>4.5173255000000002E-2</v>
      </c>
      <c r="Y5700">
        <v>28133.8389030578</v>
      </c>
      <c r="AA5700">
        <v>1275.4274800000001</v>
      </c>
      <c r="AD5700">
        <v>0</v>
      </c>
      <c r="AO5700">
        <v>292.66455928944498</v>
      </c>
      <c r="AQ5700" t="s">
        <v>925</v>
      </c>
      <c r="AY5700">
        <v>317.64227876574802</v>
      </c>
      <c r="BD5700">
        <v>1012.87567943215</v>
      </c>
      <c r="BE5700">
        <v>527.16780602768097</v>
      </c>
    </row>
    <row r="5701" spans="1:57" x14ac:dyDescent="0.25">
      <c r="A5701" s="1" t="s">
        <v>1037</v>
      </c>
      <c r="B5701" s="61">
        <v>41422</v>
      </c>
      <c r="V5701"/>
      <c r="AD5701">
        <v>6.0652112676056302E-2</v>
      </c>
    </row>
    <row r="5702" spans="1:57" x14ac:dyDescent="0.25">
      <c r="A5702" s="1" t="s">
        <v>1037</v>
      </c>
      <c r="B5702" s="61">
        <v>41456</v>
      </c>
      <c r="V5702"/>
      <c r="AD5702">
        <v>5.8729062499999998E-2</v>
      </c>
    </row>
    <row r="5703" spans="1:57" x14ac:dyDescent="0.25">
      <c r="A5703" s="1" t="s">
        <v>1037</v>
      </c>
      <c r="B5703" s="61">
        <v>41480</v>
      </c>
      <c r="V5703"/>
      <c r="AD5703">
        <v>8.3720312500000005E-2</v>
      </c>
    </row>
    <row r="5704" spans="1:57" x14ac:dyDescent="0.25">
      <c r="A5704" s="1" t="s">
        <v>1037</v>
      </c>
      <c r="B5704" s="61">
        <v>41512</v>
      </c>
      <c r="V5704"/>
      <c r="AD5704">
        <v>5.1851874999999999E-2</v>
      </c>
    </row>
    <row r="5705" spans="1:57" x14ac:dyDescent="0.25">
      <c r="A5705" s="1" t="s">
        <v>1037</v>
      </c>
      <c r="B5705" s="61">
        <v>41520</v>
      </c>
      <c r="V5705"/>
      <c r="AD5705">
        <v>7.7795955882352899E-2</v>
      </c>
    </row>
    <row r="5706" spans="1:57" x14ac:dyDescent="0.25">
      <c r="A5706" s="1" t="s">
        <v>1037</v>
      </c>
      <c r="B5706" s="61">
        <v>41548</v>
      </c>
      <c r="V5706"/>
      <c r="AD5706">
        <v>8.1233098591549299E-2</v>
      </c>
    </row>
    <row r="5707" spans="1:57" x14ac:dyDescent="0.25">
      <c r="A5707" s="1" t="s">
        <v>1037</v>
      </c>
      <c r="B5707" s="61">
        <v>41600</v>
      </c>
      <c r="R5707">
        <v>1859.4666666666701</v>
      </c>
      <c r="S5707">
        <v>269.374341747838</v>
      </c>
      <c r="V5707"/>
      <c r="AG5707">
        <v>161.61727778358301</v>
      </c>
      <c r="AM5707">
        <v>304.029382911158</v>
      </c>
      <c r="AO5707">
        <v>465.64666069473998</v>
      </c>
      <c r="AU5707">
        <v>61</v>
      </c>
      <c r="BD5707">
        <v>1124.44566422409</v>
      </c>
    </row>
    <row r="5708" spans="1:57" x14ac:dyDescent="0.25">
      <c r="A5708" s="1" t="s">
        <v>1037</v>
      </c>
      <c r="B5708" s="61">
        <v>41667</v>
      </c>
      <c r="R5708">
        <v>2603.7907279094002</v>
      </c>
      <c r="S5708">
        <v>1446.9222197353999</v>
      </c>
      <c r="V5708"/>
      <c r="W5708">
        <v>3.7210359999999998E-2</v>
      </c>
      <c r="Y5708">
        <v>30589.625529145102</v>
      </c>
      <c r="AA5708">
        <v>1138.9770000000001</v>
      </c>
      <c r="AO5708">
        <v>250.333175618946</v>
      </c>
      <c r="AQ5708" t="s">
        <v>925</v>
      </c>
      <c r="AY5708">
        <v>307.94521973539503</v>
      </c>
      <c r="BD5708">
        <v>906.53533255506295</v>
      </c>
      <c r="BE5708">
        <v>545.91252651612297</v>
      </c>
    </row>
    <row r="5709" spans="1:57" x14ac:dyDescent="0.25">
      <c r="A5709" s="1" t="s">
        <v>826</v>
      </c>
      <c r="B5709" s="61">
        <v>41722</v>
      </c>
      <c r="V5709"/>
      <c r="AD5709">
        <v>-2.6758800631221801E-3</v>
      </c>
    </row>
    <row r="5710" spans="1:57" x14ac:dyDescent="0.25">
      <c r="A5710" s="1" t="s">
        <v>826</v>
      </c>
      <c r="B5710" s="61">
        <v>41731</v>
      </c>
      <c r="V5710"/>
      <c r="AD5710">
        <v>8.7726765920632301E-3</v>
      </c>
    </row>
    <row r="5711" spans="1:57" x14ac:dyDescent="0.25">
      <c r="A5711" s="1" t="s">
        <v>826</v>
      </c>
      <c r="B5711" s="61">
        <v>41738</v>
      </c>
      <c r="V5711"/>
      <c r="AD5711">
        <v>4.1258735283565003E-2</v>
      </c>
    </row>
    <row r="5712" spans="1:57" x14ac:dyDescent="0.25">
      <c r="A5712" s="1" t="s">
        <v>826</v>
      </c>
      <c r="B5712" s="61">
        <v>41760</v>
      </c>
      <c r="V5712"/>
      <c r="AD5712">
        <v>8.6286591425716305E-2</v>
      </c>
    </row>
    <row r="5713" spans="1:56" x14ac:dyDescent="0.25">
      <c r="A5713" s="1" t="s">
        <v>826</v>
      </c>
      <c r="B5713" s="61">
        <v>41768</v>
      </c>
      <c r="V5713"/>
      <c r="AD5713">
        <v>8.7916480340738207E-2</v>
      </c>
    </row>
    <row r="5714" spans="1:56" x14ac:dyDescent="0.25">
      <c r="A5714" s="1" t="s">
        <v>826</v>
      </c>
      <c r="B5714" s="61">
        <v>41808</v>
      </c>
      <c r="V5714"/>
      <c r="AD5714">
        <v>9.1868613739424995E-2</v>
      </c>
    </row>
    <row r="5715" spans="1:56" x14ac:dyDescent="0.25">
      <c r="A5715" s="1" t="s">
        <v>826</v>
      </c>
      <c r="B5715" s="61">
        <v>41835</v>
      </c>
      <c r="V5715"/>
      <c r="AD5715">
        <v>8.9739995797044295E-2</v>
      </c>
    </row>
    <row r="5716" spans="1:56" x14ac:dyDescent="0.25">
      <c r="A5716" s="1" t="s">
        <v>826</v>
      </c>
      <c r="B5716" s="61">
        <v>41855</v>
      </c>
      <c r="V5716"/>
      <c r="AD5716">
        <v>6.1944120070538497E-2</v>
      </c>
    </row>
    <row r="5717" spans="1:56" x14ac:dyDescent="0.25">
      <c r="A5717" s="1" t="s">
        <v>826</v>
      </c>
      <c r="B5717" s="61">
        <v>41870</v>
      </c>
      <c r="R5717">
        <v>620.19696969696997</v>
      </c>
      <c r="V5717"/>
      <c r="AD5717">
        <v>5.3704627872485797E-2</v>
      </c>
      <c r="AG5717">
        <v>169.64609732796501</v>
      </c>
      <c r="AM5717">
        <v>268.22730894734599</v>
      </c>
      <c r="BD5717">
        <v>182.323563421659</v>
      </c>
    </row>
    <row r="5718" spans="1:56" x14ac:dyDescent="0.25">
      <c r="A5718" s="1" t="s">
        <v>826</v>
      </c>
      <c r="B5718" s="61">
        <v>41883</v>
      </c>
      <c r="V5718"/>
      <c r="AD5718">
        <v>4.3274213541754099E-2</v>
      </c>
    </row>
    <row r="5719" spans="1:56" x14ac:dyDescent="0.25">
      <c r="A5719" s="1" t="s">
        <v>826</v>
      </c>
      <c r="B5719" s="61">
        <v>41891</v>
      </c>
      <c r="V5719"/>
      <c r="AD5719">
        <v>4.8824350356829103E-2</v>
      </c>
    </row>
    <row r="5720" spans="1:56" x14ac:dyDescent="0.25">
      <c r="A5720" s="1" t="s">
        <v>826</v>
      </c>
      <c r="B5720" s="61">
        <v>41908</v>
      </c>
      <c r="V5720"/>
      <c r="AD5720">
        <v>5.6161305641730802E-2</v>
      </c>
    </row>
    <row r="5721" spans="1:56" x14ac:dyDescent="0.25">
      <c r="A5721" s="1" t="s">
        <v>826</v>
      </c>
      <c r="B5721" s="61">
        <v>41912</v>
      </c>
      <c r="V5721"/>
      <c r="AD5721">
        <v>5.6999485031821701E-2</v>
      </c>
    </row>
    <row r="5722" spans="1:56" x14ac:dyDescent="0.25">
      <c r="A5722" s="1" t="s">
        <v>826</v>
      </c>
      <c r="B5722" s="61">
        <v>41925</v>
      </c>
      <c r="V5722"/>
      <c r="AD5722">
        <v>6.5070171824018294E-2</v>
      </c>
    </row>
    <row r="5723" spans="1:56" x14ac:dyDescent="0.25">
      <c r="A5723" s="1" t="s">
        <v>826</v>
      </c>
      <c r="B5723" s="61">
        <v>41947</v>
      </c>
      <c r="V5723"/>
      <c r="AD5723">
        <v>8.0302404000241995E-2</v>
      </c>
    </row>
    <row r="5724" spans="1:56" x14ac:dyDescent="0.25">
      <c r="A5724" s="1" t="s">
        <v>826</v>
      </c>
      <c r="B5724" s="61">
        <v>41964</v>
      </c>
      <c r="R5724">
        <v>2033.32767994347</v>
      </c>
      <c r="S5724">
        <v>264.76214722550702</v>
      </c>
      <c r="V5724"/>
      <c r="AD5724">
        <v>8.37006553239035E-2</v>
      </c>
      <c r="AG5724">
        <v>164.759993506802</v>
      </c>
      <c r="AM5724">
        <v>308.52267540679901</v>
      </c>
      <c r="AU5724">
        <v>65</v>
      </c>
      <c r="BD5724">
        <v>1295.28286380436</v>
      </c>
    </row>
    <row r="5725" spans="1:56" x14ac:dyDescent="0.25">
      <c r="A5725" s="1" t="s">
        <v>826</v>
      </c>
      <c r="B5725" s="61">
        <v>41969</v>
      </c>
      <c r="V5725"/>
      <c r="AD5725">
        <v>7.6785477389890694E-2</v>
      </c>
    </row>
    <row r="5726" spans="1:56" x14ac:dyDescent="0.25">
      <c r="A5726" s="1" t="s">
        <v>826</v>
      </c>
      <c r="B5726" s="61">
        <v>41971</v>
      </c>
      <c r="V5726"/>
      <c r="AD5726">
        <v>8.1422251271401694E-2</v>
      </c>
    </row>
    <row r="5727" spans="1:56" x14ac:dyDescent="0.25">
      <c r="A5727" s="1" t="s">
        <v>826</v>
      </c>
      <c r="B5727" s="61">
        <v>41984</v>
      </c>
      <c r="V5727"/>
      <c r="AD5727">
        <v>7.3314961415759397E-2</v>
      </c>
    </row>
    <row r="5728" spans="1:56" x14ac:dyDescent="0.25">
      <c r="A5728" s="1" t="s">
        <v>826</v>
      </c>
      <c r="B5728" s="61">
        <v>41996</v>
      </c>
      <c r="V5728"/>
      <c r="AD5728">
        <v>6.5690619989957497E-2</v>
      </c>
    </row>
    <row r="5729" spans="1:57" x14ac:dyDescent="0.25">
      <c r="A5729" s="1" t="s">
        <v>826</v>
      </c>
      <c r="B5729" s="61">
        <v>42016</v>
      </c>
      <c r="V5729"/>
      <c r="AD5729">
        <v>4.0389343551126703E-3</v>
      </c>
    </row>
    <row r="5730" spans="1:57" x14ac:dyDescent="0.25">
      <c r="A5730" s="1" t="s">
        <v>826</v>
      </c>
      <c r="B5730" s="61">
        <v>42024</v>
      </c>
      <c r="V5730"/>
      <c r="AD5730">
        <v>-3.9812628886412902E-4</v>
      </c>
    </row>
    <row r="5731" spans="1:57" x14ac:dyDescent="0.25">
      <c r="A5731" s="1" t="s">
        <v>826</v>
      </c>
      <c r="B5731" s="61">
        <v>42027</v>
      </c>
      <c r="R5731">
        <v>2994.7214376372099</v>
      </c>
      <c r="S5731">
        <v>1629.07392691323</v>
      </c>
      <c r="V5731"/>
      <c r="W5731">
        <v>4.3609617500000003E-2</v>
      </c>
      <c r="Y5731">
        <v>30144.183126628701</v>
      </c>
      <c r="AA5731">
        <v>1314.8665149999999</v>
      </c>
      <c r="AD5731">
        <v>0</v>
      </c>
      <c r="AO5731">
        <v>307.54493701953697</v>
      </c>
      <c r="AQ5731" t="s">
        <v>925</v>
      </c>
      <c r="AY5731">
        <v>314.20741191322901</v>
      </c>
      <c r="BD5731">
        <v>1058.1025737044399</v>
      </c>
      <c r="BE5731">
        <v>669.47989905820498</v>
      </c>
    </row>
    <row r="5732" spans="1:57" x14ac:dyDescent="0.25">
      <c r="A5732" s="1" t="s">
        <v>1038</v>
      </c>
      <c r="B5732" s="61">
        <v>41380</v>
      </c>
      <c r="V5732"/>
      <c r="AI5732">
        <v>1</v>
      </c>
    </row>
    <row r="5733" spans="1:57" x14ac:dyDescent="0.25">
      <c r="A5733" s="1" t="s">
        <v>1038</v>
      </c>
      <c r="B5733" s="61">
        <v>41393</v>
      </c>
      <c r="V5733"/>
      <c r="AD5733">
        <v>5.75166775623268E-3</v>
      </c>
      <c r="AI5733">
        <v>3</v>
      </c>
    </row>
    <row r="5734" spans="1:57" x14ac:dyDescent="0.25">
      <c r="A5734" s="1" t="s">
        <v>1038</v>
      </c>
      <c r="B5734" s="61">
        <v>41409</v>
      </c>
      <c r="V5734"/>
      <c r="AD5734">
        <v>2.2598863163334398E-2</v>
      </c>
      <c r="AI5734">
        <v>4.25</v>
      </c>
    </row>
    <row r="5735" spans="1:57" x14ac:dyDescent="0.25">
      <c r="A5735" s="1" t="s">
        <v>1038</v>
      </c>
      <c r="B5735" s="61">
        <v>41422</v>
      </c>
      <c r="V5735"/>
      <c r="AD5735">
        <v>7.2927112676056394E-2</v>
      </c>
    </row>
    <row r="5736" spans="1:57" x14ac:dyDescent="0.25">
      <c r="A5736" s="1" t="s">
        <v>1038</v>
      </c>
      <c r="B5736" s="61">
        <v>41431</v>
      </c>
      <c r="V5736"/>
      <c r="AI5736">
        <v>5.95</v>
      </c>
    </row>
    <row r="5737" spans="1:57" x14ac:dyDescent="0.25">
      <c r="A5737" s="1" t="s">
        <v>1038</v>
      </c>
      <c r="B5737" s="61">
        <v>41451</v>
      </c>
      <c r="V5737"/>
      <c r="AI5737">
        <v>6.9</v>
      </c>
    </row>
    <row r="5738" spans="1:57" x14ac:dyDescent="0.25">
      <c r="A5738" s="1" t="s">
        <v>1038</v>
      </c>
      <c r="B5738" s="61">
        <v>41456</v>
      </c>
      <c r="V5738"/>
      <c r="AD5738">
        <v>6.7574999999999996E-2</v>
      </c>
    </row>
    <row r="5739" spans="1:57" x14ac:dyDescent="0.25">
      <c r="A5739" s="1" t="s">
        <v>1038</v>
      </c>
      <c r="B5739" s="61">
        <v>41473</v>
      </c>
      <c r="V5739"/>
      <c r="AI5739">
        <v>7.8</v>
      </c>
    </row>
    <row r="5740" spans="1:57" x14ac:dyDescent="0.25">
      <c r="A5740" s="1" t="s">
        <v>1038</v>
      </c>
      <c r="B5740" s="61">
        <v>41480</v>
      </c>
      <c r="V5740"/>
      <c r="AD5740">
        <v>8.7338281249999997E-2</v>
      </c>
    </row>
    <row r="5741" spans="1:57" x14ac:dyDescent="0.25">
      <c r="A5741" s="1" t="s">
        <v>1038</v>
      </c>
      <c r="B5741" s="61">
        <v>41501</v>
      </c>
      <c r="V5741"/>
      <c r="AI5741">
        <v>9.6</v>
      </c>
    </row>
    <row r="5742" spans="1:57" x14ac:dyDescent="0.25">
      <c r="A5742" s="1" t="s">
        <v>1038</v>
      </c>
      <c r="B5742" s="61">
        <v>41512</v>
      </c>
      <c r="V5742"/>
      <c r="AD5742">
        <v>5.7140937500000002E-2</v>
      </c>
    </row>
    <row r="5743" spans="1:57" x14ac:dyDescent="0.25">
      <c r="A5743" s="1" t="s">
        <v>1038</v>
      </c>
      <c r="B5743" s="61">
        <v>41520</v>
      </c>
      <c r="V5743"/>
      <c r="AD5743">
        <v>7.9043014705882306E-2</v>
      </c>
    </row>
    <row r="5744" spans="1:57" x14ac:dyDescent="0.25">
      <c r="A5744" s="1" t="s">
        <v>1038</v>
      </c>
      <c r="B5744" s="61">
        <v>41535</v>
      </c>
      <c r="V5744"/>
      <c r="AI5744">
        <v>10.9</v>
      </c>
    </row>
    <row r="5745" spans="1:57" x14ac:dyDescent="0.25">
      <c r="A5745" s="1" t="s">
        <v>1038</v>
      </c>
      <c r="B5745" s="61">
        <v>41548</v>
      </c>
      <c r="V5745"/>
      <c r="AD5745">
        <v>8.1879929577464802E-2</v>
      </c>
    </row>
    <row r="5746" spans="1:57" x14ac:dyDescent="0.25">
      <c r="A5746" s="1" t="s">
        <v>1038</v>
      </c>
      <c r="B5746" s="61">
        <v>41562</v>
      </c>
      <c r="V5746"/>
      <c r="AD5746">
        <v>9.5264204755508397E-2</v>
      </c>
      <c r="AI5746">
        <v>12.75</v>
      </c>
    </row>
    <row r="5747" spans="1:57" x14ac:dyDescent="0.25">
      <c r="A5747" s="1" t="s">
        <v>1038</v>
      </c>
      <c r="B5747" s="61">
        <v>41576</v>
      </c>
      <c r="V5747"/>
      <c r="AD5747">
        <v>9.4719973568217694E-2</v>
      </c>
      <c r="AI5747">
        <v>13.8</v>
      </c>
    </row>
    <row r="5748" spans="1:57" x14ac:dyDescent="0.25">
      <c r="A5748" s="1" t="s">
        <v>1038</v>
      </c>
      <c r="B5748" s="61">
        <v>41597</v>
      </c>
      <c r="V5748"/>
      <c r="AD5748">
        <v>9.1469258344227602E-2</v>
      </c>
      <c r="AI5748">
        <v>14.65</v>
      </c>
    </row>
    <row r="5749" spans="1:57" x14ac:dyDescent="0.25">
      <c r="A5749" s="1" t="s">
        <v>1038</v>
      </c>
      <c r="B5749" s="61">
        <v>41600</v>
      </c>
      <c r="R5749">
        <v>2002.25</v>
      </c>
      <c r="S5749">
        <v>298.74759835586599</v>
      </c>
      <c r="V5749"/>
      <c r="AG5749">
        <v>178.348244251484</v>
      </c>
      <c r="AM5749">
        <v>319.562289703712</v>
      </c>
      <c r="AO5749">
        <v>497.910533955196</v>
      </c>
      <c r="AU5749">
        <v>61</v>
      </c>
      <c r="BD5749">
        <v>1205.5918676889401</v>
      </c>
    </row>
    <row r="5750" spans="1:57" x14ac:dyDescent="0.25">
      <c r="A5750" s="1" t="s">
        <v>1038</v>
      </c>
      <c r="B5750" s="61">
        <v>41631</v>
      </c>
      <c r="V5750"/>
      <c r="AD5750">
        <v>8.0315699828363202E-2</v>
      </c>
    </row>
    <row r="5751" spans="1:57" x14ac:dyDescent="0.25">
      <c r="A5751" s="1" t="s">
        <v>1038</v>
      </c>
      <c r="B5751" s="61">
        <v>41646</v>
      </c>
      <c r="V5751"/>
      <c r="AD5751">
        <v>5.8030559578095497E-2</v>
      </c>
    </row>
    <row r="5752" spans="1:57" x14ac:dyDescent="0.25">
      <c r="A5752" s="1" t="s">
        <v>1038</v>
      </c>
      <c r="B5752" s="61">
        <v>41667</v>
      </c>
      <c r="R5752">
        <v>2684.9023198238101</v>
      </c>
      <c r="S5752">
        <v>1463.1460142692099</v>
      </c>
      <c r="V5752"/>
      <c r="W5752">
        <v>3.7075530000000002E-2</v>
      </c>
      <c r="Y5752">
        <v>30849.893566841201</v>
      </c>
      <c r="AA5752">
        <v>1143.18885</v>
      </c>
      <c r="AO5752">
        <v>265.70376683483499</v>
      </c>
      <c r="AQ5752" t="s">
        <v>925</v>
      </c>
      <c r="AY5752">
        <v>319.95716426920802</v>
      </c>
      <c r="BD5752">
        <v>956.05253871976402</v>
      </c>
      <c r="BE5752">
        <v>629.19096747577203</v>
      </c>
    </row>
    <row r="5753" spans="1:57" x14ac:dyDescent="0.25">
      <c r="A5753" s="1" t="s">
        <v>886</v>
      </c>
      <c r="B5753" s="61">
        <v>41722</v>
      </c>
      <c r="V5753"/>
      <c r="AD5753">
        <v>-2.1496938226334798E-3</v>
      </c>
    </row>
    <row r="5754" spans="1:57" x14ac:dyDescent="0.25">
      <c r="A5754" s="1" t="s">
        <v>886</v>
      </c>
      <c r="B5754" s="61">
        <v>41731</v>
      </c>
      <c r="V5754"/>
      <c r="AD5754">
        <v>1.28521044678641E-2</v>
      </c>
    </row>
    <row r="5755" spans="1:57" x14ac:dyDescent="0.25">
      <c r="A5755" s="1" t="s">
        <v>886</v>
      </c>
      <c r="B5755" s="61">
        <v>41738</v>
      </c>
      <c r="V5755"/>
      <c r="AD5755">
        <v>5.5075473752543701E-2</v>
      </c>
    </row>
    <row r="5756" spans="1:57" x14ac:dyDescent="0.25">
      <c r="A5756" s="1" t="s">
        <v>886</v>
      </c>
      <c r="B5756" s="61">
        <v>41760</v>
      </c>
      <c r="V5756"/>
      <c r="AD5756">
        <v>9.1866970452150698E-2</v>
      </c>
    </row>
    <row r="5757" spans="1:57" x14ac:dyDescent="0.25">
      <c r="A5757" s="1" t="s">
        <v>886</v>
      </c>
      <c r="B5757" s="61">
        <v>41768</v>
      </c>
      <c r="V5757"/>
      <c r="AD5757">
        <v>9.1299763476998003E-2</v>
      </c>
    </row>
    <row r="5758" spans="1:57" x14ac:dyDescent="0.25">
      <c r="A5758" s="1" t="s">
        <v>886</v>
      </c>
      <c r="B5758" s="61">
        <v>41808</v>
      </c>
      <c r="V5758"/>
      <c r="AD5758">
        <v>8.8505621646007795E-2</v>
      </c>
    </row>
    <row r="5759" spans="1:57" x14ac:dyDescent="0.25">
      <c r="A5759" s="1" t="s">
        <v>886</v>
      </c>
      <c r="B5759" s="61">
        <v>41835</v>
      </c>
      <c r="V5759"/>
      <c r="AD5759">
        <v>8.4512737124700602E-2</v>
      </c>
    </row>
    <row r="5760" spans="1:57" x14ac:dyDescent="0.25">
      <c r="A5760" s="1" t="s">
        <v>886</v>
      </c>
      <c r="B5760" s="61">
        <v>41855</v>
      </c>
      <c r="V5760"/>
      <c r="AD5760">
        <v>5.8694103543835398E-2</v>
      </c>
    </row>
    <row r="5761" spans="1:57" x14ac:dyDescent="0.25">
      <c r="A5761" s="1" t="s">
        <v>886</v>
      </c>
      <c r="B5761" s="61">
        <v>41870</v>
      </c>
      <c r="R5761">
        <v>564.77272727272702</v>
      </c>
      <c r="V5761"/>
      <c r="AD5761">
        <v>5.5081664756568199E-2</v>
      </c>
      <c r="AG5761">
        <v>194.68574853235401</v>
      </c>
      <c r="AM5761">
        <v>217.00227832667699</v>
      </c>
      <c r="BD5761">
        <v>153.084700413696</v>
      </c>
    </row>
    <row r="5762" spans="1:57" x14ac:dyDescent="0.25">
      <c r="A5762" s="1" t="s">
        <v>886</v>
      </c>
      <c r="B5762" s="61">
        <v>41883</v>
      </c>
      <c r="V5762"/>
      <c r="AD5762">
        <v>4.0424103935907098E-2</v>
      </c>
    </row>
    <row r="5763" spans="1:57" x14ac:dyDescent="0.25">
      <c r="A5763" s="1" t="s">
        <v>886</v>
      </c>
      <c r="B5763" s="61">
        <v>41891</v>
      </c>
      <c r="V5763"/>
      <c r="AD5763">
        <v>4.5689361361886498E-2</v>
      </c>
    </row>
    <row r="5764" spans="1:57" x14ac:dyDescent="0.25">
      <c r="A5764" s="1" t="s">
        <v>886</v>
      </c>
      <c r="B5764" s="61">
        <v>41908</v>
      </c>
      <c r="V5764"/>
      <c r="AD5764">
        <v>5.35037943426337E-2</v>
      </c>
    </row>
    <row r="5765" spans="1:57" x14ac:dyDescent="0.25">
      <c r="A5765" s="1" t="s">
        <v>886</v>
      </c>
      <c r="B5765" s="61">
        <v>41912</v>
      </c>
      <c r="V5765"/>
      <c r="AD5765">
        <v>5.6015792066051097E-2</v>
      </c>
    </row>
    <row r="5766" spans="1:57" x14ac:dyDescent="0.25">
      <c r="A5766" s="1" t="s">
        <v>886</v>
      </c>
      <c r="B5766" s="61">
        <v>41925</v>
      </c>
      <c r="V5766"/>
      <c r="AD5766">
        <v>6.5805863383546395E-2</v>
      </c>
    </row>
    <row r="5767" spans="1:57" x14ac:dyDescent="0.25">
      <c r="A5767" s="1" t="s">
        <v>886</v>
      </c>
      <c r="B5767" s="61">
        <v>41947</v>
      </c>
      <c r="V5767"/>
      <c r="AD5767">
        <v>8.1539348495250005E-2</v>
      </c>
    </row>
    <row r="5768" spans="1:57" x14ac:dyDescent="0.25">
      <c r="A5768" s="1" t="s">
        <v>886</v>
      </c>
      <c r="B5768" s="61">
        <v>41964</v>
      </c>
      <c r="R5768">
        <v>2371.0571315350298</v>
      </c>
      <c r="S5768">
        <v>312.68116783177499</v>
      </c>
      <c r="V5768"/>
      <c r="AD5768">
        <v>8.4281991592338207E-2</v>
      </c>
      <c r="AG5768">
        <v>197.90974344002501</v>
      </c>
      <c r="AM5768">
        <v>360.327304449758</v>
      </c>
      <c r="AU5768">
        <v>65</v>
      </c>
      <c r="BD5768">
        <v>1500.13891581347</v>
      </c>
    </row>
    <row r="5769" spans="1:57" x14ac:dyDescent="0.25">
      <c r="A5769" s="1" t="s">
        <v>886</v>
      </c>
      <c r="B5769" s="61">
        <v>41969</v>
      </c>
      <c r="V5769"/>
      <c r="AD5769">
        <v>7.7659411610368198E-2</v>
      </c>
    </row>
    <row r="5770" spans="1:57" x14ac:dyDescent="0.25">
      <c r="A5770" s="1" t="s">
        <v>886</v>
      </c>
      <c r="B5770" s="61">
        <v>41971</v>
      </c>
      <c r="V5770"/>
      <c r="AD5770">
        <v>8.1545558791147499E-2</v>
      </c>
    </row>
    <row r="5771" spans="1:57" x14ac:dyDescent="0.25">
      <c r="A5771" s="1" t="s">
        <v>886</v>
      </c>
      <c r="B5771" s="61">
        <v>41984</v>
      </c>
      <c r="V5771"/>
      <c r="AD5771">
        <v>7.4067698886809794E-2</v>
      </c>
    </row>
    <row r="5772" spans="1:57" x14ac:dyDescent="0.25">
      <c r="A5772" s="1" t="s">
        <v>886</v>
      </c>
      <c r="B5772" s="61">
        <v>41996</v>
      </c>
      <c r="V5772"/>
      <c r="AD5772">
        <v>6.6326852226708602E-2</v>
      </c>
    </row>
    <row r="5773" spans="1:57" x14ac:dyDescent="0.25">
      <c r="A5773" s="1" t="s">
        <v>886</v>
      </c>
      <c r="B5773" s="61">
        <v>42016</v>
      </c>
      <c r="V5773"/>
      <c r="AD5773">
        <v>4.1854290664907201E-3</v>
      </c>
    </row>
    <row r="5774" spans="1:57" x14ac:dyDescent="0.25">
      <c r="A5774" s="1" t="s">
        <v>886</v>
      </c>
      <c r="B5774" s="61">
        <v>42024</v>
      </c>
      <c r="V5774"/>
      <c r="AD5774">
        <v>-9.0732400685688999E-4</v>
      </c>
    </row>
    <row r="5775" spans="1:57" x14ac:dyDescent="0.25">
      <c r="A5775" s="1" t="s">
        <v>886</v>
      </c>
      <c r="B5775" s="61">
        <v>42027</v>
      </c>
      <c r="R5775">
        <v>2691.58915868549</v>
      </c>
      <c r="S5775">
        <v>1456.3481330643001</v>
      </c>
      <c r="V5775"/>
      <c r="W5775">
        <v>4.3874879999999998E-2</v>
      </c>
      <c r="Y5775">
        <v>26957.677926927699</v>
      </c>
      <c r="AA5775">
        <v>1184.2467799999999</v>
      </c>
      <c r="AD5775">
        <v>0</v>
      </c>
      <c r="AO5775">
        <v>295.02503388687097</v>
      </c>
      <c r="AQ5775" t="s">
        <v>925</v>
      </c>
      <c r="AY5775">
        <v>272.10135306429498</v>
      </c>
      <c r="BD5775">
        <v>940.21599173432003</v>
      </c>
      <c r="BE5775">
        <v>595.42218269629495</v>
      </c>
    </row>
    <row r="5776" spans="1:57" x14ac:dyDescent="0.25">
      <c r="A5776" s="1" t="s">
        <v>1039</v>
      </c>
      <c r="B5776" s="61">
        <v>41422</v>
      </c>
      <c r="V5776"/>
      <c r="AD5776">
        <v>7.8213380281690101E-2</v>
      </c>
    </row>
    <row r="5777" spans="1:57" x14ac:dyDescent="0.25">
      <c r="A5777" s="1" t="s">
        <v>1039</v>
      </c>
      <c r="B5777" s="61">
        <v>41456</v>
      </c>
      <c r="V5777"/>
      <c r="AD5777">
        <v>7.2395625000000005E-2</v>
      </c>
    </row>
    <row r="5778" spans="1:57" x14ac:dyDescent="0.25">
      <c r="A5778" s="1" t="s">
        <v>1039</v>
      </c>
      <c r="B5778" s="61">
        <v>41480</v>
      </c>
      <c r="V5778"/>
      <c r="AD5778">
        <v>8.8020703125000002E-2</v>
      </c>
    </row>
    <row r="5779" spans="1:57" x14ac:dyDescent="0.25">
      <c r="A5779" s="1" t="s">
        <v>1039</v>
      </c>
      <c r="B5779" s="61">
        <v>41512</v>
      </c>
      <c r="V5779"/>
      <c r="AD5779">
        <v>5.9374062499999998E-2</v>
      </c>
    </row>
    <row r="5780" spans="1:57" x14ac:dyDescent="0.25">
      <c r="A5780" s="1" t="s">
        <v>1039</v>
      </c>
      <c r="B5780" s="61">
        <v>41520</v>
      </c>
      <c r="V5780"/>
      <c r="AD5780">
        <v>7.9024632352941201E-2</v>
      </c>
    </row>
    <row r="5781" spans="1:57" x14ac:dyDescent="0.25">
      <c r="A5781" s="1" t="s">
        <v>1039</v>
      </c>
      <c r="B5781" s="61">
        <v>41548</v>
      </c>
      <c r="V5781"/>
      <c r="AD5781">
        <v>8.3576408450704201E-2</v>
      </c>
    </row>
    <row r="5782" spans="1:57" x14ac:dyDescent="0.25">
      <c r="A5782" s="1" t="s">
        <v>1039</v>
      </c>
      <c r="B5782" s="61">
        <v>41600</v>
      </c>
      <c r="R5782">
        <v>1931.81666666667</v>
      </c>
      <c r="S5782">
        <v>297.18842346098302</v>
      </c>
      <c r="V5782"/>
      <c r="AG5782">
        <v>136.80126369745599</v>
      </c>
      <c r="AM5782">
        <v>305.31919426832297</v>
      </c>
      <c r="AO5782">
        <v>442.120457965779</v>
      </c>
      <c r="AU5782">
        <v>61</v>
      </c>
      <c r="BD5782">
        <v>1192.5077852398999</v>
      </c>
    </row>
    <row r="5783" spans="1:57" x14ac:dyDescent="0.25">
      <c r="A5783" s="1" t="s">
        <v>1039</v>
      </c>
      <c r="B5783" s="61">
        <v>41667</v>
      </c>
      <c r="R5783">
        <v>2751.57927928551</v>
      </c>
      <c r="S5783">
        <v>1508.3572065230001</v>
      </c>
      <c r="V5783"/>
      <c r="W5783">
        <v>3.7018717499999999E-2</v>
      </c>
      <c r="Y5783">
        <v>31298.398396684799</v>
      </c>
      <c r="AA5783">
        <v>1158.267625</v>
      </c>
      <c r="AO5783">
        <v>254.28830852889001</v>
      </c>
      <c r="AQ5783" t="s">
        <v>925</v>
      </c>
      <c r="AY5783">
        <v>350.08958152300301</v>
      </c>
      <c r="BD5783">
        <v>988.93376423362099</v>
      </c>
      <c r="BE5783">
        <v>625.53522151751997</v>
      </c>
    </row>
    <row r="5784" spans="1:57" x14ac:dyDescent="0.25">
      <c r="A5784" s="1" t="s">
        <v>739</v>
      </c>
      <c r="B5784" s="61">
        <v>41722</v>
      </c>
      <c r="V5784"/>
      <c r="AD5784">
        <v>-1.3091725676993499E-3</v>
      </c>
      <c r="AI5784">
        <v>1</v>
      </c>
      <c r="AU5784">
        <v>12</v>
      </c>
    </row>
    <row r="5785" spans="1:57" x14ac:dyDescent="0.25">
      <c r="A5785" s="1" t="s">
        <v>739</v>
      </c>
      <c r="B5785" s="61">
        <v>41731</v>
      </c>
      <c r="V5785"/>
      <c r="AD5785">
        <v>1.55470224155187E-2</v>
      </c>
      <c r="AI5785">
        <v>1.95</v>
      </c>
      <c r="AU5785">
        <v>15</v>
      </c>
    </row>
    <row r="5786" spans="1:57" x14ac:dyDescent="0.25">
      <c r="A5786" s="1" t="s">
        <v>739</v>
      </c>
      <c r="B5786" s="61">
        <v>41738</v>
      </c>
      <c r="V5786"/>
      <c r="AD5786">
        <v>6.4023034418832295E-2</v>
      </c>
      <c r="AI5786">
        <v>3.35</v>
      </c>
      <c r="AU5786">
        <v>22</v>
      </c>
    </row>
    <row r="5787" spans="1:57" x14ac:dyDescent="0.25">
      <c r="A5787" s="1" t="s">
        <v>739</v>
      </c>
      <c r="B5787" s="61">
        <v>41745</v>
      </c>
      <c r="V5787"/>
      <c r="AI5787">
        <v>4</v>
      </c>
      <c r="AU5787">
        <v>23.25</v>
      </c>
    </row>
    <row r="5788" spans="1:57" x14ac:dyDescent="0.25">
      <c r="A5788" s="1" t="s">
        <v>739</v>
      </c>
      <c r="B5788" s="61">
        <v>41760</v>
      </c>
      <c r="V5788"/>
      <c r="AD5788">
        <v>9.42855891200364E-2</v>
      </c>
      <c r="AI5788">
        <v>5.93333333333333</v>
      </c>
      <c r="AU5788">
        <v>25.3333333333333</v>
      </c>
    </row>
    <row r="5789" spans="1:57" x14ac:dyDescent="0.25">
      <c r="A5789" s="1" t="s">
        <v>739</v>
      </c>
      <c r="B5789" s="61">
        <v>41768</v>
      </c>
      <c r="V5789"/>
      <c r="AD5789">
        <v>9.1413904805056803E-2</v>
      </c>
      <c r="AI5789">
        <v>6.2105263157894699</v>
      </c>
      <c r="AU5789">
        <v>23.75</v>
      </c>
    </row>
    <row r="5790" spans="1:57" x14ac:dyDescent="0.25">
      <c r="A5790" s="1" t="s">
        <v>739</v>
      </c>
      <c r="B5790" s="61">
        <v>41788</v>
      </c>
      <c r="V5790"/>
      <c r="AI5790">
        <v>7.7368421052631602</v>
      </c>
      <c r="AU5790">
        <v>24.5</v>
      </c>
    </row>
    <row r="5791" spans="1:57" x14ac:dyDescent="0.25">
      <c r="A5791" s="1" t="s">
        <v>739</v>
      </c>
      <c r="B5791" s="61">
        <v>41806</v>
      </c>
      <c r="V5791"/>
      <c r="AI5791">
        <v>8.1052631578947398</v>
      </c>
      <c r="AU5791">
        <v>30</v>
      </c>
    </row>
    <row r="5792" spans="1:57" x14ac:dyDescent="0.25">
      <c r="A5792" s="1" t="s">
        <v>739</v>
      </c>
      <c r="B5792" s="61">
        <v>41808</v>
      </c>
      <c r="V5792"/>
      <c r="AD5792">
        <v>8.8498430864678804E-2</v>
      </c>
    </row>
    <row r="5793" spans="1:56" x14ac:dyDescent="0.25">
      <c r="A5793" s="1" t="s">
        <v>739</v>
      </c>
      <c r="B5793" s="61">
        <v>41835</v>
      </c>
      <c r="V5793"/>
      <c r="AD5793">
        <v>8.4152772705026996E-2</v>
      </c>
      <c r="AI5793">
        <v>9</v>
      </c>
      <c r="AU5793">
        <v>31</v>
      </c>
    </row>
    <row r="5794" spans="1:56" x14ac:dyDescent="0.25">
      <c r="A5794" s="1" t="s">
        <v>739</v>
      </c>
      <c r="B5794" s="61">
        <v>41855</v>
      </c>
      <c r="V5794"/>
      <c r="AD5794">
        <v>6.0331215493680299E-2</v>
      </c>
      <c r="AI5794">
        <v>9.8947368421052602</v>
      </c>
      <c r="AU5794">
        <v>31</v>
      </c>
    </row>
    <row r="5795" spans="1:56" x14ac:dyDescent="0.25">
      <c r="A5795" s="1" t="s">
        <v>739</v>
      </c>
      <c r="B5795" s="61">
        <v>41870</v>
      </c>
      <c r="R5795">
        <v>589.90909090909099</v>
      </c>
      <c r="V5795"/>
      <c r="AD5795">
        <v>5.45383450188964E-2</v>
      </c>
      <c r="AG5795">
        <v>195.26411628558799</v>
      </c>
      <c r="AM5795">
        <v>238.96730349731899</v>
      </c>
      <c r="BD5795">
        <v>155.67767112618401</v>
      </c>
    </row>
    <row r="5796" spans="1:56" x14ac:dyDescent="0.25">
      <c r="A5796" s="1" t="s">
        <v>739</v>
      </c>
      <c r="B5796" s="61">
        <v>41883</v>
      </c>
      <c r="V5796"/>
      <c r="AD5796">
        <v>3.8818317960161601E-2</v>
      </c>
      <c r="AI5796">
        <v>11</v>
      </c>
      <c r="AU5796">
        <v>32</v>
      </c>
    </row>
    <row r="5797" spans="1:56" x14ac:dyDescent="0.25">
      <c r="A5797" s="1" t="s">
        <v>739</v>
      </c>
      <c r="B5797" s="61">
        <v>41891</v>
      </c>
      <c r="V5797"/>
      <c r="AD5797">
        <v>4.5348348757411901E-2</v>
      </c>
    </row>
    <row r="5798" spans="1:56" x14ac:dyDescent="0.25">
      <c r="A5798" s="1" t="s">
        <v>739</v>
      </c>
      <c r="B5798" s="61">
        <v>41908</v>
      </c>
      <c r="V5798"/>
      <c r="AD5798">
        <v>5.3514334389299902E-2</v>
      </c>
      <c r="AI5798">
        <v>12.3157894736842</v>
      </c>
      <c r="AU5798">
        <v>33</v>
      </c>
    </row>
    <row r="5799" spans="1:56" x14ac:dyDescent="0.25">
      <c r="A5799" s="1" t="s">
        <v>739</v>
      </c>
      <c r="B5799" s="61">
        <v>41912</v>
      </c>
      <c r="V5799"/>
      <c r="AD5799">
        <v>5.7313698167628498E-2</v>
      </c>
    </row>
    <row r="5800" spans="1:56" x14ac:dyDescent="0.25">
      <c r="A5800" s="1" t="s">
        <v>739</v>
      </c>
      <c r="B5800" s="61">
        <v>41925</v>
      </c>
      <c r="V5800"/>
      <c r="AD5800">
        <v>6.6106348030773199E-2</v>
      </c>
      <c r="AI5800">
        <v>13.157894736842101</v>
      </c>
      <c r="AU5800">
        <v>33.25</v>
      </c>
    </row>
    <row r="5801" spans="1:56" x14ac:dyDescent="0.25">
      <c r="A5801" s="1" t="s">
        <v>739</v>
      </c>
      <c r="B5801" s="61">
        <v>41947</v>
      </c>
      <c r="V5801"/>
      <c r="AD5801">
        <v>8.1397282253875394E-2</v>
      </c>
      <c r="AI5801">
        <v>15.2222222222222</v>
      </c>
      <c r="AU5801">
        <v>45</v>
      </c>
    </row>
    <row r="5802" spans="1:56" x14ac:dyDescent="0.25">
      <c r="A5802" s="1" t="s">
        <v>739</v>
      </c>
      <c r="B5802" s="61">
        <v>41964</v>
      </c>
      <c r="R5802">
        <v>2391.9685306996398</v>
      </c>
      <c r="S5802">
        <v>305.99704247455099</v>
      </c>
      <c r="V5802"/>
      <c r="AD5802">
        <v>8.3423789601963005E-2</v>
      </c>
      <c r="AG5802">
        <v>204.791730377813</v>
      </c>
      <c r="AM5802">
        <v>353.14785933172402</v>
      </c>
      <c r="AU5802">
        <v>65</v>
      </c>
      <c r="BD5802">
        <v>1528.03189851555</v>
      </c>
    </row>
    <row r="5803" spans="1:56" x14ac:dyDescent="0.25">
      <c r="A5803" s="1" t="s">
        <v>739</v>
      </c>
      <c r="B5803" s="61">
        <v>41969</v>
      </c>
      <c r="V5803"/>
      <c r="AD5803">
        <v>7.82890777444048E-2</v>
      </c>
      <c r="AI5803">
        <v>15.2777777777778</v>
      </c>
      <c r="AU5803">
        <v>70.275000000000006</v>
      </c>
    </row>
    <row r="5804" spans="1:56" x14ac:dyDescent="0.25">
      <c r="A5804" s="1" t="s">
        <v>739</v>
      </c>
      <c r="B5804" s="61">
        <v>41971</v>
      </c>
      <c r="V5804"/>
      <c r="AD5804">
        <v>8.1400833798080205E-2</v>
      </c>
    </row>
    <row r="5805" spans="1:56" x14ac:dyDescent="0.25">
      <c r="A5805" s="1" t="s">
        <v>739</v>
      </c>
      <c r="B5805" s="61">
        <v>41984</v>
      </c>
      <c r="V5805"/>
      <c r="AD5805">
        <v>7.2209947909845099E-2</v>
      </c>
      <c r="AI5805">
        <v>15.2777777777778</v>
      </c>
      <c r="AU5805">
        <v>81</v>
      </c>
    </row>
    <row r="5806" spans="1:56" x14ac:dyDescent="0.25">
      <c r="A5806" s="1" t="s">
        <v>739</v>
      </c>
      <c r="B5806" s="61">
        <v>41996</v>
      </c>
      <c r="V5806"/>
      <c r="AD5806">
        <v>6.4396269537877193E-2</v>
      </c>
      <c r="AI5806">
        <v>15.2777777777778</v>
      </c>
      <c r="AU5806">
        <v>82</v>
      </c>
    </row>
    <row r="5807" spans="1:56" x14ac:dyDescent="0.25">
      <c r="A5807" s="1" t="s">
        <v>739</v>
      </c>
      <c r="B5807" s="61">
        <v>42016</v>
      </c>
      <c r="V5807"/>
      <c r="AD5807">
        <v>4.6335748411777001E-3</v>
      </c>
      <c r="AI5807">
        <v>15.2777777777778</v>
      </c>
      <c r="AU5807">
        <v>87</v>
      </c>
    </row>
    <row r="5808" spans="1:56" x14ac:dyDescent="0.25">
      <c r="A5808" s="1" t="s">
        <v>739</v>
      </c>
      <c r="B5808" s="61">
        <v>42024</v>
      </c>
      <c r="V5808"/>
      <c r="AD5808">
        <v>-4.38048695835709E-4</v>
      </c>
      <c r="AI5808">
        <v>15.2777777777778</v>
      </c>
      <c r="AU5808">
        <v>92</v>
      </c>
    </row>
    <row r="5809" spans="1:57" x14ac:dyDescent="0.25">
      <c r="A5809" s="1" t="s">
        <v>739</v>
      </c>
      <c r="B5809" s="61">
        <v>42027</v>
      </c>
      <c r="R5809">
        <v>2837.86884912499</v>
      </c>
      <c r="S5809">
        <v>1519.53647476724</v>
      </c>
      <c r="V5809"/>
      <c r="W5809">
        <v>4.2705677499999997E-2</v>
      </c>
      <c r="Y5809">
        <v>28532.837492823201</v>
      </c>
      <c r="AA5809">
        <v>1218.1910150000001</v>
      </c>
      <c r="AD5809">
        <v>0</v>
      </c>
      <c r="AO5809">
        <v>288.53645279349001</v>
      </c>
      <c r="AQ5809" t="s">
        <v>925</v>
      </c>
      <c r="AY5809">
        <v>301.34545976723598</v>
      </c>
      <c r="BD5809">
        <v>1029.79592156426</v>
      </c>
      <c r="BE5809">
        <v>585.79287447672596</v>
      </c>
    </row>
    <row r="5810" spans="1:57" x14ac:dyDescent="0.25">
      <c r="A5810" s="1" t="s">
        <v>1040</v>
      </c>
      <c r="B5810" s="61">
        <v>41380</v>
      </c>
      <c r="V5810"/>
      <c r="AU5810">
        <v>11</v>
      </c>
    </row>
    <row r="5811" spans="1:57" x14ac:dyDescent="0.25">
      <c r="A5811" s="1" t="s">
        <v>1040</v>
      </c>
      <c r="B5811" s="61">
        <v>41393</v>
      </c>
      <c r="V5811"/>
      <c r="AD5811">
        <v>1.5664136352527499E-2</v>
      </c>
      <c r="AU5811">
        <v>21.25</v>
      </c>
    </row>
    <row r="5812" spans="1:57" x14ac:dyDescent="0.25">
      <c r="A5812" s="1" t="s">
        <v>1040</v>
      </c>
      <c r="B5812" s="61">
        <v>41409</v>
      </c>
      <c r="V5812"/>
      <c r="AD5812">
        <v>4.0183898692215801E-2</v>
      </c>
      <c r="AU5812">
        <v>23.25</v>
      </c>
    </row>
    <row r="5813" spans="1:57" x14ac:dyDescent="0.25">
      <c r="A5813" s="1" t="s">
        <v>1040</v>
      </c>
      <c r="B5813" s="61">
        <v>41422</v>
      </c>
      <c r="V5813"/>
      <c r="AD5813">
        <v>8.4640140845070405E-2</v>
      </c>
    </row>
    <row r="5814" spans="1:57" x14ac:dyDescent="0.25">
      <c r="A5814" s="1" t="s">
        <v>1040</v>
      </c>
      <c r="B5814" s="61">
        <v>41431</v>
      </c>
      <c r="V5814"/>
      <c r="AU5814">
        <v>26.25</v>
      </c>
    </row>
    <row r="5815" spans="1:57" x14ac:dyDescent="0.25">
      <c r="A5815" s="1" t="s">
        <v>1040</v>
      </c>
      <c r="B5815" s="61">
        <v>41451</v>
      </c>
      <c r="V5815"/>
      <c r="AU5815">
        <v>29</v>
      </c>
    </row>
    <row r="5816" spans="1:57" x14ac:dyDescent="0.25">
      <c r="A5816" s="1" t="s">
        <v>1040</v>
      </c>
      <c r="B5816" s="61">
        <v>41456</v>
      </c>
      <c r="V5816"/>
      <c r="AD5816">
        <v>7.4773437499999998E-2</v>
      </c>
    </row>
    <row r="5817" spans="1:57" x14ac:dyDescent="0.25">
      <c r="A5817" s="1" t="s">
        <v>1040</v>
      </c>
      <c r="B5817" s="61">
        <v>41473</v>
      </c>
      <c r="V5817"/>
      <c r="AU5817">
        <v>29</v>
      </c>
    </row>
    <row r="5818" spans="1:57" x14ac:dyDescent="0.25">
      <c r="A5818" s="1" t="s">
        <v>1040</v>
      </c>
      <c r="B5818" s="61">
        <v>41480</v>
      </c>
      <c r="V5818"/>
      <c r="AD5818">
        <v>8.8927734374999998E-2</v>
      </c>
    </row>
    <row r="5819" spans="1:57" x14ac:dyDescent="0.25">
      <c r="A5819" s="1" t="s">
        <v>1040</v>
      </c>
      <c r="B5819" s="61">
        <v>41501</v>
      </c>
      <c r="V5819"/>
      <c r="AU5819">
        <v>31.25</v>
      </c>
    </row>
    <row r="5820" spans="1:57" x14ac:dyDescent="0.25">
      <c r="A5820" s="1" t="s">
        <v>1040</v>
      </c>
      <c r="B5820" s="61">
        <v>41512</v>
      </c>
      <c r="V5820"/>
      <c r="AD5820">
        <v>6.4441562499999994E-2</v>
      </c>
    </row>
    <row r="5821" spans="1:57" x14ac:dyDescent="0.25">
      <c r="A5821" s="1" t="s">
        <v>1040</v>
      </c>
      <c r="B5821" s="61">
        <v>41520</v>
      </c>
      <c r="V5821"/>
      <c r="AD5821">
        <v>8.2507352941176504E-2</v>
      </c>
    </row>
    <row r="5822" spans="1:57" x14ac:dyDescent="0.25">
      <c r="A5822" s="1" t="s">
        <v>1040</v>
      </c>
      <c r="B5822" s="61">
        <v>41535</v>
      </c>
      <c r="V5822"/>
      <c r="AU5822">
        <v>32</v>
      </c>
    </row>
    <row r="5823" spans="1:57" x14ac:dyDescent="0.25">
      <c r="A5823" s="1" t="s">
        <v>1040</v>
      </c>
      <c r="B5823" s="61">
        <v>41548</v>
      </c>
      <c r="V5823"/>
      <c r="AD5823">
        <v>8.52221830985916E-2</v>
      </c>
    </row>
    <row r="5824" spans="1:57" x14ac:dyDescent="0.25">
      <c r="A5824" s="1" t="s">
        <v>1040</v>
      </c>
      <c r="B5824" s="61">
        <v>41562</v>
      </c>
      <c r="V5824"/>
      <c r="AD5824">
        <v>9.8901819411635006E-2</v>
      </c>
      <c r="AU5824">
        <v>33</v>
      </c>
    </row>
    <row r="5825" spans="1:57" x14ac:dyDescent="0.25">
      <c r="A5825" s="1" t="s">
        <v>1040</v>
      </c>
      <c r="B5825" s="61">
        <v>41576</v>
      </c>
      <c r="V5825"/>
      <c r="AD5825">
        <v>9.7607280050343095E-2</v>
      </c>
      <c r="AU5825">
        <v>40.5</v>
      </c>
    </row>
    <row r="5826" spans="1:57" x14ac:dyDescent="0.25">
      <c r="A5826" s="1" t="s">
        <v>1040</v>
      </c>
      <c r="B5826" s="61">
        <v>41597</v>
      </c>
      <c r="V5826"/>
      <c r="AD5826">
        <v>9.6617907818903795E-2</v>
      </c>
      <c r="AU5826">
        <v>60</v>
      </c>
    </row>
    <row r="5827" spans="1:57" x14ac:dyDescent="0.25">
      <c r="A5827" s="1" t="s">
        <v>1040</v>
      </c>
      <c r="B5827" s="61">
        <v>41600</v>
      </c>
      <c r="R5827">
        <v>2048.9333333333302</v>
      </c>
      <c r="S5827">
        <v>324.67356505497702</v>
      </c>
      <c r="V5827"/>
      <c r="AG5827">
        <v>174.66452593266399</v>
      </c>
      <c r="AM5827">
        <v>337.518620787119</v>
      </c>
      <c r="AO5827">
        <v>512.18314671978203</v>
      </c>
      <c r="AU5827">
        <v>61</v>
      </c>
      <c r="BD5827">
        <v>1212.07662155857</v>
      </c>
    </row>
    <row r="5828" spans="1:57" x14ac:dyDescent="0.25">
      <c r="A5828" s="1" t="s">
        <v>1040</v>
      </c>
      <c r="B5828" s="61">
        <v>41617</v>
      </c>
      <c r="V5828"/>
      <c r="AU5828">
        <v>77.5</v>
      </c>
    </row>
    <row r="5829" spans="1:57" x14ac:dyDescent="0.25">
      <c r="A5829" s="1" t="s">
        <v>1040</v>
      </c>
      <c r="B5829" s="61">
        <v>41631</v>
      </c>
      <c r="V5829"/>
      <c r="AD5829">
        <v>7.9199310493083694E-2</v>
      </c>
      <c r="AU5829">
        <v>83</v>
      </c>
    </row>
    <row r="5830" spans="1:57" x14ac:dyDescent="0.25">
      <c r="A5830" s="1" t="s">
        <v>1040</v>
      </c>
      <c r="B5830" s="61">
        <v>41646</v>
      </c>
      <c r="V5830"/>
      <c r="AD5830">
        <v>6.1545582134554903E-2</v>
      </c>
      <c r="AU5830">
        <v>86.5</v>
      </c>
    </row>
    <row r="5831" spans="1:57" x14ac:dyDescent="0.25">
      <c r="A5831" s="1" t="s">
        <v>1040</v>
      </c>
      <c r="B5831" s="61">
        <v>41656</v>
      </c>
      <c r="V5831"/>
      <c r="AU5831">
        <v>88.5</v>
      </c>
    </row>
    <row r="5832" spans="1:57" x14ac:dyDescent="0.25">
      <c r="A5832" s="1" t="s">
        <v>1040</v>
      </c>
      <c r="B5832" s="61">
        <v>41667</v>
      </c>
      <c r="R5832">
        <v>2793.31827785019</v>
      </c>
      <c r="S5832">
        <v>1530.20597133001</v>
      </c>
      <c r="V5832"/>
      <c r="W5832">
        <v>3.6196739999999998E-2</v>
      </c>
      <c r="Y5832">
        <v>33018.157740306902</v>
      </c>
      <c r="AA5832">
        <v>1194.3126666666701</v>
      </c>
      <c r="AO5832">
        <v>272.13827398842699</v>
      </c>
      <c r="AQ5832" t="s">
        <v>925</v>
      </c>
      <c r="AY5832">
        <v>335.89330466334701</v>
      </c>
      <c r="BD5832">
        <v>990.974032531749</v>
      </c>
      <c r="BE5832">
        <v>668.13786387707796</v>
      </c>
    </row>
    <row r="5833" spans="1:57" x14ac:dyDescent="0.25">
      <c r="A5833" s="1" t="s">
        <v>1041</v>
      </c>
      <c r="B5833" s="61">
        <v>41600</v>
      </c>
      <c r="R5833">
        <v>2116.5</v>
      </c>
      <c r="S5833">
        <v>319.80759661245202</v>
      </c>
      <c r="V5833"/>
      <c r="AG5833">
        <v>165.05043317356501</v>
      </c>
      <c r="AM5833">
        <v>371.61159108271897</v>
      </c>
      <c r="AO5833">
        <v>536.66202425628398</v>
      </c>
      <c r="AU5833">
        <v>61</v>
      </c>
      <c r="BD5833">
        <v>1260.0303791312599</v>
      </c>
    </row>
    <row r="5834" spans="1:57" x14ac:dyDescent="0.25">
      <c r="A5834" s="1" t="s">
        <v>1041</v>
      </c>
      <c r="B5834" s="61">
        <v>41667</v>
      </c>
      <c r="R5834">
        <v>2700.3695400812398</v>
      </c>
      <c r="S5834">
        <v>1493.2694523174</v>
      </c>
      <c r="V5834"/>
      <c r="W5834">
        <v>3.6179587499999999E-2</v>
      </c>
      <c r="Y5834">
        <v>32260.4396487636</v>
      </c>
      <c r="AA5834">
        <v>1163.1614999999999</v>
      </c>
      <c r="AO5834">
        <v>246.585290328394</v>
      </c>
      <c r="AQ5834" t="s">
        <v>925</v>
      </c>
      <c r="AY5834">
        <v>330.10795231740298</v>
      </c>
      <c r="BD5834">
        <v>960.51479743544405</v>
      </c>
      <c r="BE5834">
        <v>587.74089517878804</v>
      </c>
    </row>
    <row r="5835" spans="1:57" x14ac:dyDescent="0.25">
      <c r="A5835" s="1" t="s">
        <v>1042</v>
      </c>
      <c r="B5835" s="61">
        <v>41393</v>
      </c>
      <c r="V5835"/>
      <c r="AD5835">
        <v>-5.8913933668641402E-4</v>
      </c>
      <c r="AI5835">
        <v>0</v>
      </c>
      <c r="AU5835">
        <v>11</v>
      </c>
    </row>
    <row r="5836" spans="1:57" x14ac:dyDescent="0.25">
      <c r="A5836" s="1" t="s">
        <v>1042</v>
      </c>
      <c r="B5836" s="61">
        <v>41409</v>
      </c>
      <c r="V5836"/>
      <c r="AD5836">
        <v>1.41919696297877E-3</v>
      </c>
      <c r="AI5836">
        <v>1</v>
      </c>
      <c r="AU5836">
        <v>12.75</v>
      </c>
    </row>
    <row r="5837" spans="1:57" x14ac:dyDescent="0.25">
      <c r="A5837" s="1" t="s">
        <v>1042</v>
      </c>
      <c r="B5837" s="61">
        <v>41422</v>
      </c>
      <c r="V5837"/>
      <c r="AD5837">
        <v>2.1471830985915498E-3</v>
      </c>
    </row>
    <row r="5838" spans="1:57" x14ac:dyDescent="0.25">
      <c r="A5838" s="1" t="s">
        <v>1042</v>
      </c>
      <c r="B5838" s="61">
        <v>41431</v>
      </c>
      <c r="V5838"/>
      <c r="AI5838">
        <v>3.45</v>
      </c>
      <c r="AU5838">
        <v>22</v>
      </c>
    </row>
    <row r="5839" spans="1:57" x14ac:dyDescent="0.25">
      <c r="A5839" s="1" t="s">
        <v>1042</v>
      </c>
      <c r="B5839" s="61">
        <v>41451</v>
      </c>
      <c r="V5839"/>
      <c r="AI5839">
        <v>4.8</v>
      </c>
      <c r="AU5839">
        <v>23</v>
      </c>
    </row>
    <row r="5840" spans="1:57" x14ac:dyDescent="0.25">
      <c r="A5840" s="1" t="s">
        <v>1042</v>
      </c>
      <c r="B5840" s="61">
        <v>41456</v>
      </c>
      <c r="V5840"/>
      <c r="AD5840">
        <v>3.2975000000000001E-3</v>
      </c>
    </row>
    <row r="5841" spans="1:57" x14ac:dyDescent="0.25">
      <c r="A5841" s="1" t="s">
        <v>1042</v>
      </c>
      <c r="B5841" s="61">
        <v>41473</v>
      </c>
      <c r="V5841"/>
      <c r="AI5841">
        <v>5.5263157894736796</v>
      </c>
      <c r="AU5841">
        <v>26</v>
      </c>
    </row>
    <row r="5842" spans="1:57" x14ac:dyDescent="0.25">
      <c r="A5842" s="1" t="s">
        <v>1042</v>
      </c>
      <c r="B5842" s="61">
        <v>41480</v>
      </c>
      <c r="V5842"/>
      <c r="AD5842">
        <v>2.3348437499999999E-2</v>
      </c>
    </row>
    <row r="5843" spans="1:57" x14ac:dyDescent="0.25">
      <c r="A5843" s="1" t="s">
        <v>1042</v>
      </c>
      <c r="B5843" s="61">
        <v>41501</v>
      </c>
      <c r="V5843"/>
      <c r="AI5843">
        <v>7.4210526315789496</v>
      </c>
      <c r="AU5843">
        <v>29</v>
      </c>
    </row>
    <row r="5844" spans="1:57" x14ac:dyDescent="0.25">
      <c r="A5844" s="1" t="s">
        <v>1042</v>
      </c>
      <c r="B5844" s="61">
        <v>41512</v>
      </c>
      <c r="V5844"/>
      <c r="AD5844">
        <v>4.7308124999999999E-2</v>
      </c>
    </row>
    <row r="5845" spans="1:57" x14ac:dyDescent="0.25">
      <c r="A5845" s="1" t="s">
        <v>1042</v>
      </c>
      <c r="B5845" s="61">
        <v>41520</v>
      </c>
      <c r="V5845"/>
      <c r="AD5845">
        <v>7.2471691176470607E-2</v>
      </c>
    </row>
    <row r="5846" spans="1:57" x14ac:dyDescent="0.25">
      <c r="A5846" s="1" t="s">
        <v>1042</v>
      </c>
      <c r="B5846" s="61">
        <v>41535</v>
      </c>
      <c r="V5846"/>
      <c r="AI5846">
        <v>9.3888888888888893</v>
      </c>
      <c r="AU5846">
        <v>31</v>
      </c>
    </row>
    <row r="5847" spans="1:57" x14ac:dyDescent="0.25">
      <c r="A5847" s="1" t="s">
        <v>1042</v>
      </c>
      <c r="B5847" s="61">
        <v>41548</v>
      </c>
      <c r="V5847"/>
      <c r="AD5847">
        <v>7.1834507042253498E-2</v>
      </c>
    </row>
    <row r="5848" spans="1:57" x14ac:dyDescent="0.25">
      <c r="A5848" s="1" t="s">
        <v>1042</v>
      </c>
      <c r="B5848" s="61">
        <v>41562</v>
      </c>
      <c r="V5848"/>
      <c r="AD5848">
        <v>8.27113957103119E-2</v>
      </c>
      <c r="AI5848">
        <v>11.3333333333333</v>
      </c>
      <c r="AU5848">
        <v>32.75</v>
      </c>
    </row>
    <row r="5849" spans="1:57" x14ac:dyDescent="0.25">
      <c r="A5849" s="1" t="s">
        <v>1042</v>
      </c>
      <c r="B5849" s="61">
        <v>41576</v>
      </c>
      <c r="V5849"/>
      <c r="AD5849">
        <v>8.4724283980784798E-2</v>
      </c>
      <c r="AI5849">
        <v>12.7777777777778</v>
      </c>
      <c r="AU5849">
        <v>38</v>
      </c>
    </row>
    <row r="5850" spans="1:57" x14ac:dyDescent="0.25">
      <c r="A5850" s="1" t="s">
        <v>1042</v>
      </c>
      <c r="B5850" s="61">
        <v>41597</v>
      </c>
      <c r="V5850"/>
      <c r="AD5850">
        <v>8.8240451978114406E-2</v>
      </c>
      <c r="AI5850">
        <v>13.6111111111111</v>
      </c>
      <c r="AU5850">
        <v>58</v>
      </c>
    </row>
    <row r="5851" spans="1:57" x14ac:dyDescent="0.25">
      <c r="A5851" s="1" t="s">
        <v>1042</v>
      </c>
      <c r="B5851" s="61">
        <v>41610</v>
      </c>
      <c r="R5851">
        <v>1807.2</v>
      </c>
      <c r="S5851">
        <v>314.60091913681299</v>
      </c>
      <c r="V5851"/>
      <c r="AG5851">
        <v>69.844530638669497</v>
      </c>
      <c r="AM5851">
        <v>306.82780464573</v>
      </c>
      <c r="AO5851">
        <v>376.67233528439999</v>
      </c>
      <c r="AU5851">
        <v>68</v>
      </c>
      <c r="BD5851">
        <v>1115.9267455787899</v>
      </c>
    </row>
    <row r="5852" spans="1:57" x14ac:dyDescent="0.25">
      <c r="A5852" s="1" t="s">
        <v>1042</v>
      </c>
      <c r="B5852" s="61">
        <v>41617</v>
      </c>
      <c r="V5852"/>
      <c r="AU5852">
        <v>74.875</v>
      </c>
    </row>
    <row r="5853" spans="1:57" x14ac:dyDescent="0.25">
      <c r="A5853" s="1" t="s">
        <v>1042</v>
      </c>
      <c r="B5853" s="61">
        <v>41631</v>
      </c>
      <c r="V5853"/>
      <c r="AD5853">
        <v>6.5547152485604901E-2</v>
      </c>
      <c r="AU5853">
        <v>81.5</v>
      </c>
    </row>
    <row r="5854" spans="1:57" x14ac:dyDescent="0.25">
      <c r="A5854" s="1" t="s">
        <v>1042</v>
      </c>
      <c r="B5854" s="61">
        <v>41646</v>
      </c>
      <c r="V5854"/>
      <c r="AD5854">
        <v>6.9841342881268295E-2</v>
      </c>
      <c r="AU5854">
        <v>85</v>
      </c>
    </row>
    <row r="5855" spans="1:57" x14ac:dyDescent="0.25">
      <c r="A5855" s="1" t="s">
        <v>1042</v>
      </c>
      <c r="B5855" s="61">
        <v>41656</v>
      </c>
      <c r="V5855"/>
      <c r="AU5855">
        <v>88</v>
      </c>
    </row>
    <row r="5856" spans="1:57" x14ac:dyDescent="0.25">
      <c r="A5856" s="1" t="s">
        <v>1042</v>
      </c>
      <c r="B5856" s="61">
        <v>41667</v>
      </c>
      <c r="R5856">
        <v>2422.6624638590802</v>
      </c>
      <c r="S5856">
        <v>1349.18699864521</v>
      </c>
      <c r="V5856"/>
      <c r="W5856">
        <v>3.3349137500000001E-2</v>
      </c>
      <c r="Y5856">
        <v>30176.512261560802</v>
      </c>
      <c r="AA5856">
        <v>1011.83956666667</v>
      </c>
      <c r="AO5856">
        <v>227.15458190010901</v>
      </c>
      <c r="AQ5856" t="s">
        <v>925</v>
      </c>
      <c r="AY5856">
        <v>337.34743197854499</v>
      </c>
      <c r="BD5856">
        <v>846.32088331375803</v>
      </c>
      <c r="BE5856">
        <v>433.708385361691</v>
      </c>
    </row>
    <row r="5857" spans="1:56" x14ac:dyDescent="0.25">
      <c r="A5857" s="1" t="s">
        <v>742</v>
      </c>
      <c r="B5857" s="61">
        <v>41738</v>
      </c>
      <c r="V5857"/>
      <c r="AD5857">
        <v>6.07595675452559E-3</v>
      </c>
      <c r="AI5857">
        <v>0</v>
      </c>
      <c r="AU5857">
        <v>11</v>
      </c>
    </row>
    <row r="5858" spans="1:56" x14ac:dyDescent="0.25">
      <c r="A5858" s="1" t="s">
        <v>742</v>
      </c>
      <c r="B5858" s="61">
        <v>41745</v>
      </c>
      <c r="V5858"/>
      <c r="AI5858">
        <v>1</v>
      </c>
      <c r="AU5858">
        <v>12</v>
      </c>
    </row>
    <row r="5859" spans="1:56" x14ac:dyDescent="0.25">
      <c r="A5859" s="1" t="s">
        <v>742</v>
      </c>
      <c r="B5859" s="61">
        <v>41760</v>
      </c>
      <c r="V5859"/>
      <c r="AD5859">
        <v>1.6748976029543901E-2</v>
      </c>
      <c r="AI5859">
        <v>3</v>
      </c>
      <c r="AU5859">
        <v>21</v>
      </c>
    </row>
    <row r="5860" spans="1:56" x14ac:dyDescent="0.25">
      <c r="A5860" s="1" t="s">
        <v>742</v>
      </c>
      <c r="B5860" s="61">
        <v>41768</v>
      </c>
      <c r="V5860"/>
      <c r="AD5860">
        <v>2.3209435569937601E-2</v>
      </c>
      <c r="AI5860">
        <v>3.95</v>
      </c>
      <c r="AU5860">
        <v>22.25</v>
      </c>
    </row>
    <row r="5861" spans="1:56" x14ac:dyDescent="0.25">
      <c r="A5861" s="1" t="s">
        <v>742</v>
      </c>
      <c r="B5861" s="61">
        <v>41788</v>
      </c>
      <c r="V5861"/>
      <c r="AI5861">
        <v>5.95</v>
      </c>
      <c r="AU5861">
        <v>25.75</v>
      </c>
    </row>
    <row r="5862" spans="1:56" x14ac:dyDescent="0.25">
      <c r="A5862" s="1" t="s">
        <v>742</v>
      </c>
      <c r="B5862" s="61">
        <v>41806</v>
      </c>
      <c r="V5862"/>
      <c r="AI5862">
        <v>6.8888888888888902</v>
      </c>
      <c r="AU5862">
        <v>28.75</v>
      </c>
    </row>
    <row r="5863" spans="1:56" x14ac:dyDescent="0.25">
      <c r="A5863" s="1" t="s">
        <v>742</v>
      </c>
      <c r="B5863" s="61">
        <v>41808</v>
      </c>
      <c r="V5863"/>
      <c r="AD5863">
        <v>7.1120193900491693E-2</v>
      </c>
    </row>
    <row r="5864" spans="1:56" x14ac:dyDescent="0.25">
      <c r="A5864" s="1" t="s">
        <v>742</v>
      </c>
      <c r="B5864" s="61">
        <v>41835</v>
      </c>
      <c r="V5864"/>
      <c r="AD5864">
        <v>8.5850698008840598E-2</v>
      </c>
      <c r="AI5864">
        <v>8.3333333333333304</v>
      </c>
      <c r="AU5864">
        <v>29</v>
      </c>
    </row>
    <row r="5865" spans="1:56" x14ac:dyDescent="0.25">
      <c r="A5865" s="1" t="s">
        <v>742</v>
      </c>
      <c r="B5865" s="61">
        <v>41855</v>
      </c>
      <c r="V5865"/>
      <c r="AD5865">
        <v>8.6479112519482093E-2</v>
      </c>
      <c r="AI5865">
        <v>9</v>
      </c>
      <c r="AU5865">
        <v>30.25</v>
      </c>
    </row>
    <row r="5866" spans="1:56" x14ac:dyDescent="0.25">
      <c r="A5866" s="1" t="s">
        <v>742</v>
      </c>
      <c r="B5866" s="61">
        <v>41870</v>
      </c>
      <c r="V5866"/>
      <c r="AD5866">
        <v>7.1456808134492206E-2</v>
      </c>
    </row>
    <row r="5867" spans="1:56" x14ac:dyDescent="0.25">
      <c r="A5867" s="1" t="s">
        <v>742</v>
      </c>
      <c r="B5867" s="61">
        <v>41883</v>
      </c>
      <c r="V5867"/>
      <c r="AD5867">
        <v>8.20724415404782E-2</v>
      </c>
      <c r="AI5867">
        <v>10.2222222222222</v>
      </c>
      <c r="AU5867">
        <v>31.5</v>
      </c>
    </row>
    <row r="5868" spans="1:56" x14ac:dyDescent="0.25">
      <c r="A5868" s="1" t="s">
        <v>742</v>
      </c>
      <c r="B5868" s="61">
        <v>41891</v>
      </c>
      <c r="R5868">
        <v>533.89393939393904</v>
      </c>
      <c r="V5868"/>
      <c r="AD5868">
        <v>7.9359032428893403E-2</v>
      </c>
      <c r="AG5868">
        <v>30.781198399739498</v>
      </c>
      <c r="AM5868">
        <v>254.12335729115401</v>
      </c>
      <c r="BD5868">
        <v>248.989383703046</v>
      </c>
    </row>
    <row r="5869" spans="1:56" x14ac:dyDescent="0.25">
      <c r="A5869" s="1" t="s">
        <v>742</v>
      </c>
      <c r="B5869" s="61">
        <v>41908</v>
      </c>
      <c r="V5869"/>
      <c r="AD5869">
        <v>7.5967026617307601E-2</v>
      </c>
      <c r="AI5869">
        <v>12</v>
      </c>
      <c r="AU5869">
        <v>32.5</v>
      </c>
    </row>
    <row r="5870" spans="1:56" x14ac:dyDescent="0.25">
      <c r="A5870" s="1" t="s">
        <v>742</v>
      </c>
      <c r="B5870" s="61">
        <v>41912</v>
      </c>
      <c r="V5870"/>
      <c r="AD5870">
        <v>7.5391606979743606E-2</v>
      </c>
    </row>
    <row r="5871" spans="1:56" x14ac:dyDescent="0.25">
      <c r="A5871" s="1" t="s">
        <v>742</v>
      </c>
      <c r="B5871" s="61">
        <v>41925</v>
      </c>
      <c r="V5871"/>
      <c r="AD5871">
        <v>7.4921347381324305E-2</v>
      </c>
      <c r="AI5871">
        <v>12.7777777777778</v>
      </c>
      <c r="AU5871">
        <v>33.25</v>
      </c>
    </row>
    <row r="5872" spans="1:56" x14ac:dyDescent="0.25">
      <c r="A5872" s="1" t="s">
        <v>742</v>
      </c>
      <c r="B5872" s="61">
        <v>41947</v>
      </c>
      <c r="V5872"/>
      <c r="AD5872">
        <v>8.1831988093982497E-2</v>
      </c>
      <c r="AI5872">
        <v>14.8888888888889</v>
      </c>
      <c r="AU5872">
        <v>43.5</v>
      </c>
    </row>
    <row r="5873" spans="1:57" x14ac:dyDescent="0.25">
      <c r="A5873" s="1" t="s">
        <v>742</v>
      </c>
      <c r="B5873" s="61">
        <v>41964</v>
      </c>
      <c r="V5873"/>
      <c r="AD5873">
        <v>8.4933819136416705E-2</v>
      </c>
    </row>
    <row r="5874" spans="1:57" x14ac:dyDescent="0.25">
      <c r="A5874" s="1" t="s">
        <v>742</v>
      </c>
      <c r="B5874" s="61">
        <v>41969</v>
      </c>
      <c r="V5874"/>
      <c r="AD5874">
        <v>7.8531706152404193E-2</v>
      </c>
      <c r="AI5874">
        <v>14.8888888888889</v>
      </c>
      <c r="AU5874">
        <v>70.2</v>
      </c>
    </row>
    <row r="5875" spans="1:57" x14ac:dyDescent="0.25">
      <c r="A5875" s="1" t="s">
        <v>742</v>
      </c>
      <c r="B5875" s="61">
        <v>41971</v>
      </c>
      <c r="R5875">
        <v>2262.7332619274498</v>
      </c>
      <c r="S5875">
        <v>373.32026270795598</v>
      </c>
      <c r="V5875"/>
      <c r="AD5875">
        <v>8.23584882229806E-2</v>
      </c>
      <c r="AG5875">
        <v>54.589979263333198</v>
      </c>
      <c r="AM5875">
        <v>363.579097504576</v>
      </c>
      <c r="AU5875">
        <v>70</v>
      </c>
      <c r="BD5875">
        <v>1471.2439224515799</v>
      </c>
    </row>
    <row r="5876" spans="1:57" x14ac:dyDescent="0.25">
      <c r="A5876" s="1" t="s">
        <v>742</v>
      </c>
      <c r="B5876" s="61">
        <v>41984</v>
      </c>
      <c r="V5876"/>
      <c r="AD5876">
        <v>7.5333064451064094E-2</v>
      </c>
      <c r="AI5876">
        <v>14.8888888888889</v>
      </c>
      <c r="AU5876">
        <v>78</v>
      </c>
    </row>
    <row r="5877" spans="1:57" x14ac:dyDescent="0.25">
      <c r="A5877" s="1" t="s">
        <v>742</v>
      </c>
      <c r="B5877" s="61">
        <v>41996</v>
      </c>
      <c r="V5877"/>
      <c r="AD5877">
        <v>6.8372975258695901E-2</v>
      </c>
      <c r="AI5877">
        <v>14.8888888888889</v>
      </c>
      <c r="AU5877">
        <v>82</v>
      </c>
    </row>
    <row r="5878" spans="1:57" x14ac:dyDescent="0.25">
      <c r="A5878" s="1" t="s">
        <v>742</v>
      </c>
      <c r="B5878" s="61">
        <v>42016</v>
      </c>
      <c r="V5878"/>
      <c r="AD5878">
        <v>6.2058044666389702E-3</v>
      </c>
      <c r="AI5878">
        <v>14.8888888888889</v>
      </c>
      <c r="AU5878">
        <v>86.5</v>
      </c>
    </row>
    <row r="5879" spans="1:57" x14ac:dyDescent="0.25">
      <c r="A5879" s="1" t="s">
        <v>742</v>
      </c>
      <c r="B5879" s="61">
        <v>42024</v>
      </c>
      <c r="V5879"/>
      <c r="AD5879">
        <v>2.84467932453927E-4</v>
      </c>
      <c r="AI5879">
        <v>14.8888888888889</v>
      </c>
      <c r="AU5879">
        <v>92</v>
      </c>
    </row>
    <row r="5880" spans="1:57" x14ac:dyDescent="0.25">
      <c r="A5880" s="1" t="s">
        <v>742</v>
      </c>
      <c r="B5880" s="61">
        <v>42027</v>
      </c>
      <c r="R5880">
        <v>2757.92091859832</v>
      </c>
      <c r="S5880">
        <v>1629.9410099761201</v>
      </c>
      <c r="V5880"/>
      <c r="W5880">
        <v>4.4229640000000001E-2</v>
      </c>
      <c r="Y5880">
        <v>29382.135102893299</v>
      </c>
      <c r="AA5880">
        <v>1301.2325800000001</v>
      </c>
      <c r="AD5880">
        <v>0</v>
      </c>
      <c r="AO5880">
        <v>259.01040421593598</v>
      </c>
      <c r="AQ5880" t="s">
        <v>925</v>
      </c>
      <c r="AY5880">
        <v>328.708429976118</v>
      </c>
      <c r="BD5880">
        <v>868.96950440626904</v>
      </c>
      <c r="BE5880">
        <v>442.093643132811</v>
      </c>
    </row>
    <row r="5881" spans="1:57" x14ac:dyDescent="0.25">
      <c r="A5881" s="1" t="s">
        <v>1043</v>
      </c>
      <c r="B5881" s="61">
        <v>41422</v>
      </c>
      <c r="V5881"/>
      <c r="AD5881">
        <v>8.9661971830985905E-3</v>
      </c>
    </row>
    <row r="5882" spans="1:57" x14ac:dyDescent="0.25">
      <c r="A5882" s="1" t="s">
        <v>1043</v>
      </c>
      <c r="B5882" s="61">
        <v>41456</v>
      </c>
      <c r="V5882"/>
      <c r="AD5882">
        <v>1.29540625E-2</v>
      </c>
    </row>
    <row r="5883" spans="1:57" x14ac:dyDescent="0.25">
      <c r="A5883" s="1" t="s">
        <v>1043</v>
      </c>
      <c r="B5883" s="61">
        <v>41480</v>
      </c>
      <c r="V5883"/>
      <c r="AD5883">
        <v>4.3006640625000002E-2</v>
      </c>
    </row>
    <row r="5884" spans="1:57" x14ac:dyDescent="0.25">
      <c r="A5884" s="1" t="s">
        <v>1043</v>
      </c>
      <c r="B5884" s="61">
        <v>41512</v>
      </c>
      <c r="V5884"/>
      <c r="AD5884">
        <v>5.0378125000000003E-2</v>
      </c>
    </row>
    <row r="5885" spans="1:57" x14ac:dyDescent="0.25">
      <c r="A5885" s="1" t="s">
        <v>1043</v>
      </c>
      <c r="B5885" s="61">
        <v>41520</v>
      </c>
      <c r="V5885"/>
      <c r="AD5885">
        <v>7.4001838235294104E-2</v>
      </c>
    </row>
    <row r="5886" spans="1:57" x14ac:dyDescent="0.25">
      <c r="A5886" s="1" t="s">
        <v>1043</v>
      </c>
      <c r="B5886" s="61">
        <v>41548</v>
      </c>
      <c r="V5886"/>
      <c r="AD5886">
        <v>6.7346126760563396E-2</v>
      </c>
    </row>
    <row r="5887" spans="1:57" x14ac:dyDescent="0.25">
      <c r="A5887" s="1" t="s">
        <v>1043</v>
      </c>
      <c r="B5887" s="61">
        <v>41610</v>
      </c>
      <c r="R5887">
        <v>1640.9166666666699</v>
      </c>
      <c r="S5887">
        <v>291.01534176341698</v>
      </c>
      <c r="V5887"/>
      <c r="AG5887">
        <v>62.6374869450216</v>
      </c>
      <c r="AM5887">
        <v>263.92569075612499</v>
      </c>
      <c r="AO5887">
        <v>326.563177701146</v>
      </c>
      <c r="AU5887">
        <v>68</v>
      </c>
      <c r="BD5887">
        <v>1023.3381472021</v>
      </c>
    </row>
    <row r="5888" spans="1:57" x14ac:dyDescent="0.25">
      <c r="A5888" s="1" t="s">
        <v>1043</v>
      </c>
      <c r="B5888" s="61">
        <v>41667</v>
      </c>
      <c r="R5888">
        <v>2584.6752418452102</v>
      </c>
      <c r="S5888">
        <v>1483.7223033329301</v>
      </c>
      <c r="V5888"/>
      <c r="W5888">
        <v>3.5702165000000001E-2</v>
      </c>
      <c r="Y5888">
        <v>32243.517883520901</v>
      </c>
      <c r="AA5888">
        <v>1150.7997583333299</v>
      </c>
      <c r="AO5888">
        <v>239.36263743953299</v>
      </c>
      <c r="AQ5888" t="s">
        <v>925</v>
      </c>
      <c r="AY5888">
        <v>332.92254499959603</v>
      </c>
      <c r="BD5888">
        <v>861.590301072746</v>
      </c>
      <c r="BE5888">
        <v>509.49774659033301</v>
      </c>
    </row>
    <row r="5889" spans="1:56" x14ac:dyDescent="0.25">
      <c r="A5889" s="1" t="s">
        <v>827</v>
      </c>
      <c r="B5889" s="61">
        <v>41738</v>
      </c>
      <c r="V5889"/>
      <c r="AD5889">
        <v>6.3014287819117797E-3</v>
      </c>
    </row>
    <row r="5890" spans="1:56" x14ac:dyDescent="0.25">
      <c r="A5890" s="1" t="s">
        <v>827</v>
      </c>
      <c r="B5890" s="61">
        <v>41760</v>
      </c>
      <c r="V5890"/>
      <c r="AD5890">
        <v>2.89217497486077E-2</v>
      </c>
    </row>
    <row r="5891" spans="1:56" x14ac:dyDescent="0.25">
      <c r="A5891" s="1" t="s">
        <v>827</v>
      </c>
      <c r="B5891" s="61">
        <v>41768</v>
      </c>
      <c r="V5891"/>
      <c r="AD5891">
        <v>4.3083738008717301E-2</v>
      </c>
    </row>
    <row r="5892" spans="1:56" x14ac:dyDescent="0.25">
      <c r="A5892" s="1" t="s">
        <v>827</v>
      </c>
      <c r="B5892" s="61">
        <v>41808</v>
      </c>
      <c r="V5892"/>
      <c r="AD5892">
        <v>8.7373774765668405E-2</v>
      </c>
    </row>
    <row r="5893" spans="1:56" x14ac:dyDescent="0.25">
      <c r="A5893" s="1" t="s">
        <v>827</v>
      </c>
      <c r="B5893" s="61">
        <v>41835</v>
      </c>
      <c r="V5893"/>
      <c r="AD5893">
        <v>9.4866159666357003E-2</v>
      </c>
    </row>
    <row r="5894" spans="1:56" x14ac:dyDescent="0.25">
      <c r="A5894" s="1" t="s">
        <v>827</v>
      </c>
      <c r="B5894" s="61">
        <v>41855</v>
      </c>
      <c r="V5894"/>
      <c r="AD5894">
        <v>8.9656115729705402E-2</v>
      </c>
    </row>
    <row r="5895" spans="1:56" x14ac:dyDescent="0.25">
      <c r="A5895" s="1" t="s">
        <v>827</v>
      </c>
      <c r="B5895" s="61">
        <v>41870</v>
      </c>
      <c r="V5895"/>
      <c r="AD5895">
        <v>7.4083819686069696E-2</v>
      </c>
    </row>
    <row r="5896" spans="1:56" x14ac:dyDescent="0.25">
      <c r="A5896" s="1" t="s">
        <v>827</v>
      </c>
      <c r="B5896" s="61">
        <v>41883</v>
      </c>
      <c r="V5896"/>
      <c r="AD5896">
        <v>8.1572010643349596E-2</v>
      </c>
    </row>
    <row r="5897" spans="1:56" x14ac:dyDescent="0.25">
      <c r="A5897" s="1" t="s">
        <v>827</v>
      </c>
      <c r="B5897" s="61">
        <v>41891</v>
      </c>
      <c r="R5897">
        <v>524.59090909090901</v>
      </c>
      <c r="V5897"/>
      <c r="AD5897">
        <v>8.0872103803977705E-2</v>
      </c>
      <c r="AG5897">
        <v>47.391741829534297</v>
      </c>
      <c r="AM5897">
        <v>236.4878654812</v>
      </c>
      <c r="BD5897">
        <v>240.71130178017501</v>
      </c>
    </row>
    <row r="5898" spans="1:56" x14ac:dyDescent="0.25">
      <c r="A5898" s="1" t="s">
        <v>827</v>
      </c>
      <c r="B5898" s="61">
        <v>41908</v>
      </c>
      <c r="V5898"/>
      <c r="AD5898">
        <v>7.6655898152888396E-2</v>
      </c>
    </row>
    <row r="5899" spans="1:56" x14ac:dyDescent="0.25">
      <c r="A5899" s="1" t="s">
        <v>827</v>
      </c>
      <c r="B5899" s="61">
        <v>41912</v>
      </c>
      <c r="V5899"/>
      <c r="AD5899">
        <v>7.6611685076826405E-2</v>
      </c>
    </row>
    <row r="5900" spans="1:56" x14ac:dyDescent="0.25">
      <c r="A5900" s="1" t="s">
        <v>827</v>
      </c>
      <c r="B5900" s="61">
        <v>41925</v>
      </c>
      <c r="V5900"/>
      <c r="AD5900">
        <v>7.5060528563949694E-2</v>
      </c>
    </row>
    <row r="5901" spans="1:56" x14ac:dyDescent="0.25">
      <c r="A5901" s="1" t="s">
        <v>827</v>
      </c>
      <c r="B5901" s="61">
        <v>41947</v>
      </c>
      <c r="V5901"/>
      <c r="AD5901">
        <v>8.3825655502885801E-2</v>
      </c>
    </row>
    <row r="5902" spans="1:56" x14ac:dyDescent="0.25">
      <c r="A5902" s="1" t="s">
        <v>827</v>
      </c>
      <c r="B5902" s="61">
        <v>41964</v>
      </c>
      <c r="V5902"/>
      <c r="AD5902">
        <v>8.6034108401992604E-2</v>
      </c>
    </row>
    <row r="5903" spans="1:56" x14ac:dyDescent="0.25">
      <c r="A5903" s="1" t="s">
        <v>827</v>
      </c>
      <c r="B5903" s="61">
        <v>41969</v>
      </c>
      <c r="V5903"/>
      <c r="AD5903">
        <v>7.8357429388767705E-2</v>
      </c>
    </row>
    <row r="5904" spans="1:56" x14ac:dyDescent="0.25">
      <c r="A5904" s="1" t="s">
        <v>827</v>
      </c>
      <c r="B5904" s="61">
        <v>41971</v>
      </c>
      <c r="R5904">
        <v>2303.7981217173301</v>
      </c>
      <c r="S5904">
        <v>370.47291436101398</v>
      </c>
      <c r="V5904"/>
      <c r="AD5904">
        <v>8.2336786789740504E-2</v>
      </c>
      <c r="AG5904">
        <v>68.9414935299923</v>
      </c>
      <c r="AM5904">
        <v>372.256224572701</v>
      </c>
      <c r="AU5904">
        <v>70</v>
      </c>
      <c r="BD5904">
        <v>1492.1274892536301</v>
      </c>
    </row>
    <row r="5905" spans="1:57" x14ac:dyDescent="0.25">
      <c r="A5905" s="1" t="s">
        <v>827</v>
      </c>
      <c r="B5905" s="61">
        <v>41984</v>
      </c>
      <c r="V5905"/>
      <c r="AD5905">
        <v>7.5004734315574501E-2</v>
      </c>
    </row>
    <row r="5906" spans="1:57" x14ac:dyDescent="0.25">
      <c r="A5906" s="1" t="s">
        <v>827</v>
      </c>
      <c r="B5906" s="61">
        <v>41996</v>
      </c>
      <c r="V5906"/>
      <c r="AD5906">
        <v>6.8601906828209894E-2</v>
      </c>
    </row>
    <row r="5907" spans="1:57" x14ac:dyDescent="0.25">
      <c r="A5907" s="1" t="s">
        <v>827</v>
      </c>
      <c r="B5907" s="61">
        <v>42016</v>
      </c>
      <c r="V5907"/>
      <c r="AD5907">
        <v>8.3073750664371202E-3</v>
      </c>
    </row>
    <row r="5908" spans="1:57" x14ac:dyDescent="0.25">
      <c r="A5908" s="1" t="s">
        <v>827</v>
      </c>
      <c r="B5908" s="61">
        <v>42024</v>
      </c>
      <c r="V5908"/>
      <c r="AD5908">
        <v>7.0796356991656201E-4</v>
      </c>
    </row>
    <row r="5909" spans="1:57" x14ac:dyDescent="0.25">
      <c r="A5909" s="1" t="s">
        <v>827</v>
      </c>
      <c r="B5909" s="61">
        <v>42027</v>
      </c>
      <c r="R5909">
        <v>3062.7635767063998</v>
      </c>
      <c r="S5909">
        <v>1786.7498384708599</v>
      </c>
      <c r="V5909"/>
      <c r="W5909">
        <v>4.3176510000000001E-2</v>
      </c>
      <c r="Y5909">
        <v>32969.378939901399</v>
      </c>
      <c r="AA5909">
        <v>1422.615685</v>
      </c>
      <c r="AD5909">
        <v>0</v>
      </c>
      <c r="AO5909">
        <v>325.18692074925701</v>
      </c>
      <c r="AQ5909" t="s">
        <v>925</v>
      </c>
      <c r="AY5909">
        <v>364.13415347085902</v>
      </c>
      <c r="BD5909">
        <v>950.82681748627897</v>
      </c>
      <c r="BE5909">
        <v>568.27934579998498</v>
      </c>
    </row>
    <row r="5910" spans="1:57" x14ac:dyDescent="0.25">
      <c r="A5910" s="1" t="s">
        <v>1044</v>
      </c>
      <c r="B5910" s="61">
        <v>41393</v>
      </c>
      <c r="V5910"/>
      <c r="AD5910">
        <v>-9.26576981490684E-5</v>
      </c>
      <c r="AI5910">
        <v>0</v>
      </c>
    </row>
    <row r="5911" spans="1:57" x14ac:dyDescent="0.25">
      <c r="A5911" s="1" t="s">
        <v>1044</v>
      </c>
      <c r="B5911" s="61">
        <v>41409</v>
      </c>
      <c r="V5911"/>
      <c r="AD5911">
        <v>4.0175534606082799E-3</v>
      </c>
      <c r="AI5911">
        <v>1</v>
      </c>
    </row>
    <row r="5912" spans="1:57" x14ac:dyDescent="0.25">
      <c r="A5912" s="1" t="s">
        <v>1044</v>
      </c>
      <c r="B5912" s="61">
        <v>41422</v>
      </c>
      <c r="V5912"/>
      <c r="AD5912">
        <v>1.2452112676056301E-2</v>
      </c>
    </row>
    <row r="5913" spans="1:57" x14ac:dyDescent="0.25">
      <c r="A5913" s="1" t="s">
        <v>1044</v>
      </c>
      <c r="B5913" s="61">
        <v>41431</v>
      </c>
      <c r="V5913"/>
      <c r="AI5913">
        <v>3.4</v>
      </c>
    </row>
    <row r="5914" spans="1:57" x14ac:dyDescent="0.25">
      <c r="A5914" s="1" t="s">
        <v>1044</v>
      </c>
      <c r="B5914" s="61">
        <v>41451</v>
      </c>
      <c r="V5914"/>
      <c r="AI5914">
        <v>4.6500000000000004</v>
      </c>
    </row>
    <row r="5915" spans="1:57" x14ac:dyDescent="0.25">
      <c r="A5915" s="1" t="s">
        <v>1044</v>
      </c>
      <c r="B5915" s="61">
        <v>41456</v>
      </c>
      <c r="V5915"/>
      <c r="AD5915">
        <v>2.4525000000000002E-2</v>
      </c>
    </row>
    <row r="5916" spans="1:57" x14ac:dyDescent="0.25">
      <c r="A5916" s="1" t="s">
        <v>1044</v>
      </c>
      <c r="B5916" s="61">
        <v>41473</v>
      </c>
      <c r="V5916"/>
      <c r="AI5916">
        <v>5.5263157894736796</v>
      </c>
    </row>
    <row r="5917" spans="1:57" x14ac:dyDescent="0.25">
      <c r="A5917" s="1" t="s">
        <v>1044</v>
      </c>
      <c r="B5917" s="61">
        <v>41480</v>
      </c>
      <c r="V5917"/>
      <c r="AD5917">
        <v>6.0853906249999999E-2</v>
      </c>
    </row>
    <row r="5918" spans="1:57" x14ac:dyDescent="0.25">
      <c r="A5918" s="1" t="s">
        <v>1044</v>
      </c>
      <c r="B5918" s="61">
        <v>41501</v>
      </c>
      <c r="V5918"/>
      <c r="AI5918">
        <v>7.6842105263157903</v>
      </c>
    </row>
    <row r="5919" spans="1:57" x14ac:dyDescent="0.25">
      <c r="A5919" s="1" t="s">
        <v>1044</v>
      </c>
      <c r="B5919" s="61">
        <v>41512</v>
      </c>
      <c r="V5919"/>
      <c r="AD5919">
        <v>5.3859687500000003E-2</v>
      </c>
    </row>
    <row r="5920" spans="1:57" x14ac:dyDescent="0.25">
      <c r="A5920" s="1" t="s">
        <v>1044</v>
      </c>
      <c r="B5920" s="61">
        <v>41520</v>
      </c>
      <c r="V5920"/>
      <c r="AD5920">
        <v>7.7295955882352899E-2</v>
      </c>
    </row>
    <row r="5921" spans="1:57" x14ac:dyDescent="0.25">
      <c r="A5921" s="1" t="s">
        <v>1044</v>
      </c>
      <c r="B5921" s="61">
        <v>41535</v>
      </c>
      <c r="V5921"/>
      <c r="AI5921">
        <v>9.6842105263157894</v>
      </c>
    </row>
    <row r="5922" spans="1:57" x14ac:dyDescent="0.25">
      <c r="A5922" s="1" t="s">
        <v>1044</v>
      </c>
      <c r="B5922" s="61">
        <v>41548</v>
      </c>
      <c r="V5922"/>
      <c r="AD5922">
        <v>6.9176408450704205E-2</v>
      </c>
    </row>
    <row r="5923" spans="1:57" x14ac:dyDescent="0.25">
      <c r="A5923" s="1" t="s">
        <v>1044</v>
      </c>
      <c r="B5923" s="61">
        <v>41562</v>
      </c>
      <c r="V5923"/>
      <c r="AD5923">
        <v>8.9726927612435697E-2</v>
      </c>
      <c r="AI5923">
        <v>11.3684210526316</v>
      </c>
    </row>
    <row r="5924" spans="1:57" x14ac:dyDescent="0.25">
      <c r="A5924" s="1" t="s">
        <v>1044</v>
      </c>
      <c r="B5924" s="61">
        <v>41576</v>
      </c>
      <c r="V5924"/>
      <c r="AD5924">
        <v>9.0826391179976304E-2</v>
      </c>
      <c r="AI5924">
        <v>12.473684210526301</v>
      </c>
    </row>
    <row r="5925" spans="1:57" x14ac:dyDescent="0.25">
      <c r="A5925" s="1" t="s">
        <v>1044</v>
      </c>
      <c r="B5925" s="61">
        <v>41597</v>
      </c>
      <c r="V5925"/>
      <c r="AD5925">
        <v>9.1227435912181201E-2</v>
      </c>
      <c r="AI5925">
        <v>13.6315789473684</v>
      </c>
    </row>
    <row r="5926" spans="1:57" x14ac:dyDescent="0.25">
      <c r="A5926" s="1" t="s">
        <v>1044</v>
      </c>
      <c r="B5926" s="61">
        <v>41610</v>
      </c>
      <c r="R5926">
        <v>2161.3166666666698</v>
      </c>
      <c r="S5926">
        <v>377.586818248089</v>
      </c>
      <c r="V5926"/>
      <c r="AG5926">
        <v>104.133763722884</v>
      </c>
      <c r="AM5926">
        <v>331.43063105597702</v>
      </c>
      <c r="AO5926">
        <v>435.56439477885999</v>
      </c>
      <c r="AU5926">
        <v>68</v>
      </c>
      <c r="BD5926">
        <v>1348.16545363972</v>
      </c>
    </row>
    <row r="5927" spans="1:57" x14ac:dyDescent="0.25">
      <c r="A5927" s="1" t="s">
        <v>1044</v>
      </c>
      <c r="B5927" s="61">
        <v>41631</v>
      </c>
      <c r="V5927"/>
      <c r="AD5927">
        <v>7.6793111357079002E-2</v>
      </c>
    </row>
    <row r="5928" spans="1:57" x14ac:dyDescent="0.25">
      <c r="A5928" s="1" t="s">
        <v>1044</v>
      </c>
      <c r="B5928" s="61">
        <v>41646</v>
      </c>
      <c r="V5928"/>
      <c r="AD5928">
        <v>7.4302570684584499E-2</v>
      </c>
    </row>
    <row r="5929" spans="1:57" x14ac:dyDescent="0.25">
      <c r="A5929" s="1" t="s">
        <v>1044</v>
      </c>
      <c r="B5929" s="61">
        <v>41667</v>
      </c>
      <c r="R5929">
        <v>2504.20029856973</v>
      </c>
      <c r="S5929">
        <v>1433.1820815736</v>
      </c>
      <c r="V5929"/>
      <c r="W5929">
        <v>3.4956272500000003E-2</v>
      </c>
      <c r="Y5929">
        <v>32004.691015052598</v>
      </c>
      <c r="AA5929">
        <v>1118.681525</v>
      </c>
      <c r="AO5929">
        <v>238.93967947895499</v>
      </c>
      <c r="AQ5929" t="s">
        <v>925</v>
      </c>
      <c r="AY5929">
        <v>314.500556573604</v>
      </c>
      <c r="BD5929">
        <v>832.07853751717005</v>
      </c>
      <c r="BE5929">
        <v>535.70019397145802</v>
      </c>
    </row>
    <row r="5930" spans="1:57" x14ac:dyDescent="0.25">
      <c r="A5930" s="1" t="s">
        <v>887</v>
      </c>
      <c r="B5930" s="61">
        <v>41738</v>
      </c>
      <c r="V5930"/>
      <c r="AD5930">
        <v>5.8291025306877603E-3</v>
      </c>
    </row>
    <row r="5931" spans="1:57" x14ac:dyDescent="0.25">
      <c r="A5931" s="1" t="s">
        <v>887</v>
      </c>
      <c r="B5931" s="61">
        <v>41760</v>
      </c>
      <c r="V5931"/>
      <c r="AD5931">
        <v>3.6318294985048398E-2</v>
      </c>
    </row>
    <row r="5932" spans="1:57" x14ac:dyDescent="0.25">
      <c r="A5932" s="1" t="s">
        <v>887</v>
      </c>
      <c r="B5932" s="61">
        <v>41768</v>
      </c>
      <c r="V5932"/>
      <c r="AD5932">
        <v>5.4181410451997397E-2</v>
      </c>
    </row>
    <row r="5933" spans="1:57" x14ac:dyDescent="0.25">
      <c r="A5933" s="1" t="s">
        <v>887</v>
      </c>
      <c r="B5933" s="61">
        <v>41808</v>
      </c>
      <c r="V5933"/>
      <c r="AD5933">
        <v>9.0782579924629306E-2</v>
      </c>
    </row>
    <row r="5934" spans="1:57" x14ac:dyDescent="0.25">
      <c r="A5934" s="1" t="s">
        <v>887</v>
      </c>
      <c r="B5934" s="61">
        <v>41835</v>
      </c>
      <c r="V5934"/>
      <c r="AD5934">
        <v>9.7849202208309505E-2</v>
      </c>
    </row>
    <row r="5935" spans="1:57" x14ac:dyDescent="0.25">
      <c r="A5935" s="1" t="s">
        <v>887</v>
      </c>
      <c r="B5935" s="61">
        <v>41855</v>
      </c>
      <c r="V5935"/>
      <c r="AD5935">
        <v>9.0987016984935595E-2</v>
      </c>
    </row>
    <row r="5936" spans="1:57" x14ac:dyDescent="0.25">
      <c r="A5936" s="1" t="s">
        <v>887</v>
      </c>
      <c r="B5936" s="61">
        <v>41870</v>
      </c>
      <c r="V5936"/>
      <c r="AD5936">
        <v>7.5448749364175893E-2</v>
      </c>
    </row>
    <row r="5937" spans="1:57" x14ac:dyDescent="0.25">
      <c r="A5937" s="1" t="s">
        <v>887</v>
      </c>
      <c r="B5937" s="61">
        <v>41883</v>
      </c>
      <c r="V5937"/>
      <c r="AD5937">
        <v>8.3341293855297899E-2</v>
      </c>
    </row>
    <row r="5938" spans="1:57" x14ac:dyDescent="0.25">
      <c r="A5938" s="1" t="s">
        <v>887</v>
      </c>
      <c r="B5938" s="61">
        <v>41891</v>
      </c>
      <c r="R5938">
        <v>640.86363636363603</v>
      </c>
      <c r="V5938"/>
      <c r="AD5938">
        <v>8.1214854422899302E-2</v>
      </c>
      <c r="AG5938">
        <v>60.748123887942903</v>
      </c>
      <c r="AM5938">
        <v>285.34190710071601</v>
      </c>
      <c r="BD5938">
        <v>294.77360537497702</v>
      </c>
    </row>
    <row r="5939" spans="1:57" x14ac:dyDescent="0.25">
      <c r="A5939" s="1" t="s">
        <v>887</v>
      </c>
      <c r="B5939" s="61">
        <v>41908</v>
      </c>
      <c r="V5939"/>
      <c r="AD5939">
        <v>7.4339923734027299E-2</v>
      </c>
    </row>
    <row r="5940" spans="1:57" x14ac:dyDescent="0.25">
      <c r="A5940" s="1" t="s">
        <v>887</v>
      </c>
      <c r="B5940" s="61">
        <v>41912</v>
      </c>
      <c r="V5940"/>
      <c r="AD5940">
        <v>7.4571168645192198E-2</v>
      </c>
    </row>
    <row r="5941" spans="1:57" x14ac:dyDescent="0.25">
      <c r="A5941" s="1" t="s">
        <v>887</v>
      </c>
      <c r="B5941" s="61">
        <v>41925</v>
      </c>
      <c r="V5941"/>
      <c r="AD5941">
        <v>7.6569890904309504E-2</v>
      </c>
    </row>
    <row r="5942" spans="1:57" x14ac:dyDescent="0.25">
      <c r="A5942" s="1" t="s">
        <v>887</v>
      </c>
      <c r="B5942" s="61">
        <v>41947</v>
      </c>
      <c r="V5942"/>
      <c r="AD5942">
        <v>8.32006285498645E-2</v>
      </c>
    </row>
    <row r="5943" spans="1:57" x14ac:dyDescent="0.25">
      <c r="A5943" s="1" t="s">
        <v>887</v>
      </c>
      <c r="B5943" s="61">
        <v>41964</v>
      </c>
      <c r="V5943"/>
      <c r="AD5943">
        <v>8.5556249264345505E-2</v>
      </c>
    </row>
    <row r="5944" spans="1:57" x14ac:dyDescent="0.25">
      <c r="A5944" s="1" t="s">
        <v>887</v>
      </c>
      <c r="B5944" s="61">
        <v>41969</v>
      </c>
      <c r="V5944"/>
      <c r="AD5944">
        <v>7.8578574400812506E-2</v>
      </c>
    </row>
    <row r="5945" spans="1:57" x14ac:dyDescent="0.25">
      <c r="A5945" s="1" t="s">
        <v>887</v>
      </c>
      <c r="B5945" s="61">
        <v>41971</v>
      </c>
      <c r="R5945">
        <v>2298.4065166147402</v>
      </c>
      <c r="S5945">
        <v>393.63013524891602</v>
      </c>
      <c r="V5945"/>
      <c r="AD5945">
        <v>8.2123773196567995E-2</v>
      </c>
      <c r="AG5945">
        <v>57.272572414834102</v>
      </c>
      <c r="AM5945">
        <v>387.08198953933498</v>
      </c>
      <c r="AU5945">
        <v>70</v>
      </c>
      <c r="BD5945">
        <v>1460.42181941166</v>
      </c>
    </row>
    <row r="5946" spans="1:57" x14ac:dyDescent="0.25">
      <c r="A5946" s="1" t="s">
        <v>887</v>
      </c>
      <c r="B5946" s="61">
        <v>41984</v>
      </c>
      <c r="V5946"/>
      <c r="AD5946">
        <v>7.4586132961906498E-2</v>
      </c>
    </row>
    <row r="5947" spans="1:57" x14ac:dyDescent="0.25">
      <c r="A5947" s="1" t="s">
        <v>887</v>
      </c>
      <c r="B5947" s="61">
        <v>41996</v>
      </c>
      <c r="V5947"/>
      <c r="AD5947">
        <v>6.7984887226110902E-2</v>
      </c>
    </row>
    <row r="5948" spans="1:57" x14ac:dyDescent="0.25">
      <c r="A5948" s="1" t="s">
        <v>887</v>
      </c>
      <c r="B5948" s="61">
        <v>42016</v>
      </c>
      <c r="V5948"/>
      <c r="AD5948">
        <v>7.8213877749017408E-3</v>
      </c>
    </row>
    <row r="5949" spans="1:57" x14ac:dyDescent="0.25">
      <c r="A5949" s="1" t="s">
        <v>887</v>
      </c>
      <c r="B5949" s="61">
        <v>42024</v>
      </c>
      <c r="V5949"/>
      <c r="AD5949">
        <v>5.62760991101149E-4</v>
      </c>
    </row>
    <row r="5950" spans="1:57" x14ac:dyDescent="0.25">
      <c r="A5950" s="1" t="s">
        <v>887</v>
      </c>
      <c r="B5950" s="61">
        <v>42027</v>
      </c>
      <c r="R5950">
        <v>3015.5377863467002</v>
      </c>
      <c r="S5950">
        <v>1751.9464184721201</v>
      </c>
      <c r="V5950"/>
      <c r="W5950">
        <v>4.2866947500000002E-2</v>
      </c>
      <c r="Y5950">
        <v>32998.349138163598</v>
      </c>
      <c r="AA5950">
        <v>1414.31852</v>
      </c>
      <c r="AD5950">
        <v>0</v>
      </c>
      <c r="AO5950">
        <v>328.17454845699001</v>
      </c>
      <c r="AQ5950" t="s">
        <v>925</v>
      </c>
      <c r="AY5950">
        <v>337.62789847211701</v>
      </c>
      <c r="BD5950">
        <v>935.41681941759805</v>
      </c>
      <c r="BE5950">
        <v>646.70651159164299</v>
      </c>
    </row>
    <row r="5951" spans="1:57" x14ac:dyDescent="0.25">
      <c r="A5951" s="1" t="s">
        <v>1045</v>
      </c>
      <c r="B5951" s="61">
        <v>41422</v>
      </c>
      <c r="V5951"/>
      <c r="AD5951">
        <v>1.51841549295775E-2</v>
      </c>
    </row>
    <row r="5952" spans="1:57" x14ac:dyDescent="0.25">
      <c r="A5952" s="1" t="s">
        <v>1045</v>
      </c>
      <c r="B5952" s="61">
        <v>41456</v>
      </c>
      <c r="V5952"/>
      <c r="AD5952">
        <v>2.9606875000000001E-2</v>
      </c>
    </row>
    <row r="5953" spans="1:57" x14ac:dyDescent="0.25">
      <c r="A5953" s="1" t="s">
        <v>1045</v>
      </c>
      <c r="B5953" s="61">
        <v>41480</v>
      </c>
      <c r="V5953"/>
      <c r="AD5953">
        <v>6.0367578125000002E-2</v>
      </c>
    </row>
    <row r="5954" spans="1:57" x14ac:dyDescent="0.25">
      <c r="A5954" s="1" t="s">
        <v>1045</v>
      </c>
      <c r="B5954" s="61">
        <v>41512</v>
      </c>
      <c r="V5954"/>
      <c r="AD5954">
        <v>5.2468750000000001E-2</v>
      </c>
    </row>
    <row r="5955" spans="1:57" x14ac:dyDescent="0.25">
      <c r="A5955" s="1" t="s">
        <v>1045</v>
      </c>
      <c r="B5955" s="61">
        <v>41520</v>
      </c>
      <c r="V5955"/>
      <c r="AD5955">
        <v>7.5274264705882402E-2</v>
      </c>
    </row>
    <row r="5956" spans="1:57" x14ac:dyDescent="0.25">
      <c r="A5956" s="1" t="s">
        <v>1045</v>
      </c>
      <c r="B5956" s="61">
        <v>41548</v>
      </c>
      <c r="V5956"/>
      <c r="AD5956">
        <v>6.7855281690140906E-2</v>
      </c>
    </row>
    <row r="5957" spans="1:57" x14ac:dyDescent="0.25">
      <c r="A5957" s="1" t="s">
        <v>1045</v>
      </c>
      <c r="B5957" s="61">
        <v>41610</v>
      </c>
      <c r="R5957">
        <v>2051.5</v>
      </c>
      <c r="S5957">
        <v>345.70600642736599</v>
      </c>
      <c r="V5957"/>
      <c r="AG5957">
        <v>121.181196137367</v>
      </c>
      <c r="AM5957">
        <v>328.47232681031602</v>
      </c>
      <c r="AO5957">
        <v>449.65352294768297</v>
      </c>
      <c r="AU5957">
        <v>68</v>
      </c>
      <c r="BD5957">
        <v>1256.14047062495</v>
      </c>
    </row>
    <row r="5958" spans="1:57" x14ac:dyDescent="0.25">
      <c r="A5958" s="1" t="s">
        <v>1045</v>
      </c>
      <c r="B5958" s="61">
        <v>41667</v>
      </c>
      <c r="R5958">
        <v>2487.5529363685901</v>
      </c>
      <c r="S5958">
        <v>1398.75114372082</v>
      </c>
      <c r="V5958"/>
      <c r="W5958">
        <v>3.4675014999999997E-2</v>
      </c>
      <c r="Y5958">
        <v>30819.5522279496</v>
      </c>
      <c r="AA5958">
        <v>1074.81859166667</v>
      </c>
      <c r="AO5958">
        <v>249.22708400017601</v>
      </c>
      <c r="AQ5958" t="s">
        <v>925</v>
      </c>
      <c r="AY5958">
        <v>323.93255205414903</v>
      </c>
      <c r="BD5958">
        <v>839.57470864760205</v>
      </c>
      <c r="BE5958">
        <v>540.85356220492201</v>
      </c>
    </row>
    <row r="5959" spans="1:57" x14ac:dyDescent="0.25">
      <c r="A5959" s="1" t="s">
        <v>741</v>
      </c>
      <c r="B5959" s="61">
        <v>41738</v>
      </c>
      <c r="V5959"/>
      <c r="AD5959">
        <v>8.8493585873368596E-3</v>
      </c>
      <c r="AI5959">
        <v>0</v>
      </c>
      <c r="AU5959">
        <v>11</v>
      </c>
    </row>
    <row r="5960" spans="1:57" x14ac:dyDescent="0.25">
      <c r="A5960" s="1" t="s">
        <v>741</v>
      </c>
      <c r="B5960" s="61">
        <v>41745</v>
      </c>
      <c r="V5960"/>
      <c r="AI5960">
        <v>1</v>
      </c>
      <c r="AU5960">
        <v>12</v>
      </c>
    </row>
    <row r="5961" spans="1:57" x14ac:dyDescent="0.25">
      <c r="A5961" s="1" t="s">
        <v>741</v>
      </c>
      <c r="B5961" s="61">
        <v>41760</v>
      </c>
      <c r="V5961"/>
      <c r="AD5961">
        <v>4.52547208460004E-2</v>
      </c>
      <c r="AI5961">
        <v>3.1333333333333302</v>
      </c>
      <c r="AU5961">
        <v>21</v>
      </c>
    </row>
    <row r="5962" spans="1:57" x14ac:dyDescent="0.25">
      <c r="A5962" s="1" t="s">
        <v>741</v>
      </c>
      <c r="B5962" s="61">
        <v>41768</v>
      </c>
      <c r="V5962"/>
      <c r="AD5962">
        <v>6.3676149030978596E-2</v>
      </c>
      <c r="AI5962">
        <v>4.05</v>
      </c>
      <c r="AU5962">
        <v>22.25</v>
      </c>
    </row>
    <row r="5963" spans="1:57" x14ac:dyDescent="0.25">
      <c r="A5963" s="1" t="s">
        <v>741</v>
      </c>
      <c r="B5963" s="61">
        <v>41788</v>
      </c>
      <c r="V5963"/>
      <c r="AI5963">
        <v>5.8</v>
      </c>
      <c r="AU5963">
        <v>25.25</v>
      </c>
    </row>
    <row r="5964" spans="1:57" x14ac:dyDescent="0.25">
      <c r="A5964" s="1" t="s">
        <v>741</v>
      </c>
      <c r="B5964" s="61">
        <v>41806</v>
      </c>
      <c r="V5964"/>
      <c r="AI5964">
        <v>6.7</v>
      </c>
      <c r="AU5964">
        <v>26.75</v>
      </c>
    </row>
    <row r="5965" spans="1:57" x14ac:dyDescent="0.25">
      <c r="A5965" s="1" t="s">
        <v>741</v>
      </c>
      <c r="B5965" s="61">
        <v>41808</v>
      </c>
      <c r="V5965"/>
      <c r="AD5965">
        <v>9.3113612356816394E-2</v>
      </c>
    </row>
    <row r="5966" spans="1:57" x14ac:dyDescent="0.25">
      <c r="A5966" s="1" t="s">
        <v>741</v>
      </c>
      <c r="B5966" s="61">
        <v>41835</v>
      </c>
      <c r="V5966"/>
      <c r="AD5966">
        <v>0.10042789597931</v>
      </c>
      <c r="AI5966">
        <v>8</v>
      </c>
      <c r="AU5966">
        <v>26</v>
      </c>
    </row>
    <row r="5967" spans="1:57" x14ac:dyDescent="0.25">
      <c r="A5967" s="1" t="s">
        <v>741</v>
      </c>
      <c r="B5967" s="61">
        <v>41855</v>
      </c>
      <c r="V5967"/>
      <c r="AD5967">
        <v>9.3417993810385402E-2</v>
      </c>
      <c r="AI5967">
        <v>8.85</v>
      </c>
      <c r="AU5967">
        <v>30.5</v>
      </c>
    </row>
    <row r="5968" spans="1:57" x14ac:dyDescent="0.25">
      <c r="A5968" s="1" t="s">
        <v>741</v>
      </c>
      <c r="B5968" s="61">
        <v>41870</v>
      </c>
      <c r="V5968"/>
      <c r="AD5968">
        <v>7.7879128053070706E-2</v>
      </c>
    </row>
    <row r="5969" spans="1:57" x14ac:dyDescent="0.25">
      <c r="A5969" s="1" t="s">
        <v>741</v>
      </c>
      <c r="B5969" s="61">
        <v>41883</v>
      </c>
      <c r="V5969"/>
      <c r="AD5969">
        <v>8.3801850906680006E-2</v>
      </c>
      <c r="AI5969">
        <v>9.9499999999999993</v>
      </c>
      <c r="AU5969">
        <v>31.5</v>
      </c>
    </row>
    <row r="5970" spans="1:57" x14ac:dyDescent="0.25">
      <c r="A5970" s="1" t="s">
        <v>741</v>
      </c>
      <c r="B5970" s="61">
        <v>41891</v>
      </c>
      <c r="R5970">
        <v>691.40909090909099</v>
      </c>
      <c r="V5970"/>
      <c r="AD5970">
        <v>8.3367359304156799E-2</v>
      </c>
      <c r="AG5970">
        <v>82.628292406392504</v>
      </c>
      <c r="AM5970">
        <v>303.67652400483303</v>
      </c>
      <c r="BD5970">
        <v>305.10427449786499</v>
      </c>
    </row>
    <row r="5971" spans="1:57" x14ac:dyDescent="0.25">
      <c r="A5971" s="1" t="s">
        <v>741</v>
      </c>
      <c r="B5971" s="61">
        <v>41908</v>
      </c>
      <c r="V5971"/>
      <c r="AD5971">
        <v>7.4189239813669705E-2</v>
      </c>
      <c r="AI5971">
        <v>11.25</v>
      </c>
      <c r="AU5971">
        <v>32.75</v>
      </c>
    </row>
    <row r="5972" spans="1:57" x14ac:dyDescent="0.25">
      <c r="A5972" s="1" t="s">
        <v>741</v>
      </c>
      <c r="B5972" s="61">
        <v>41912</v>
      </c>
      <c r="V5972"/>
      <c r="AD5972">
        <v>7.6238483812621397E-2</v>
      </c>
    </row>
    <row r="5973" spans="1:57" x14ac:dyDescent="0.25">
      <c r="A5973" s="1" t="s">
        <v>741</v>
      </c>
      <c r="B5973" s="61">
        <v>41925</v>
      </c>
      <c r="V5973"/>
      <c r="AD5973">
        <v>7.6500291710013602E-2</v>
      </c>
      <c r="AI5973">
        <v>12.45</v>
      </c>
      <c r="AU5973">
        <v>33.25</v>
      </c>
    </row>
    <row r="5974" spans="1:57" x14ac:dyDescent="0.25">
      <c r="A5974" s="1" t="s">
        <v>741</v>
      </c>
      <c r="B5974" s="61">
        <v>41947</v>
      </c>
      <c r="V5974"/>
      <c r="AD5974">
        <v>8.4053580355132704E-2</v>
      </c>
      <c r="AI5974">
        <v>14.45</v>
      </c>
      <c r="AU5974">
        <v>43.5</v>
      </c>
    </row>
    <row r="5975" spans="1:57" x14ac:dyDescent="0.25">
      <c r="A5975" s="1" t="s">
        <v>741</v>
      </c>
      <c r="B5975" s="61">
        <v>41964</v>
      </c>
      <c r="V5975"/>
      <c r="AD5975">
        <v>8.5739942199360306E-2</v>
      </c>
    </row>
    <row r="5976" spans="1:57" x14ac:dyDescent="0.25">
      <c r="A5976" s="1" t="s">
        <v>741</v>
      </c>
      <c r="B5976" s="61">
        <v>41969</v>
      </c>
      <c r="V5976"/>
      <c r="AD5976">
        <v>7.8077633393809603E-2</v>
      </c>
      <c r="AI5976">
        <v>14.45</v>
      </c>
      <c r="AU5976">
        <v>70.2</v>
      </c>
    </row>
    <row r="5977" spans="1:57" x14ac:dyDescent="0.25">
      <c r="A5977" s="1" t="s">
        <v>741</v>
      </c>
      <c r="B5977" s="61">
        <v>41971</v>
      </c>
      <c r="R5977">
        <v>2294.9421191967899</v>
      </c>
      <c r="S5977">
        <v>406.99484092365202</v>
      </c>
      <c r="V5977"/>
      <c r="AD5977">
        <v>8.2249604878565793E-2</v>
      </c>
      <c r="AG5977">
        <v>92.588550939022596</v>
      </c>
      <c r="AM5977">
        <v>354.84198011274998</v>
      </c>
      <c r="AU5977">
        <v>70</v>
      </c>
      <c r="BD5977">
        <v>1440.51674722137</v>
      </c>
    </row>
    <row r="5978" spans="1:57" x14ac:dyDescent="0.25">
      <c r="A5978" s="1" t="s">
        <v>741</v>
      </c>
      <c r="B5978" s="61">
        <v>41984</v>
      </c>
      <c r="V5978"/>
      <c r="AD5978">
        <v>7.5490119151202004E-2</v>
      </c>
      <c r="AI5978">
        <v>14.45</v>
      </c>
      <c r="AU5978">
        <v>78</v>
      </c>
    </row>
    <row r="5979" spans="1:57" x14ac:dyDescent="0.25">
      <c r="A5979" s="1" t="s">
        <v>741</v>
      </c>
      <c r="B5979" s="61">
        <v>41996</v>
      </c>
      <c r="V5979"/>
      <c r="AD5979">
        <v>6.8711885050863203E-2</v>
      </c>
      <c r="AI5979">
        <v>14.45</v>
      </c>
      <c r="AU5979">
        <v>82</v>
      </c>
    </row>
    <row r="5980" spans="1:57" x14ac:dyDescent="0.25">
      <c r="A5980" s="1" t="s">
        <v>741</v>
      </c>
      <c r="B5980" s="61">
        <v>42016</v>
      </c>
      <c r="V5980"/>
      <c r="AD5980">
        <v>7.3546019245444303E-3</v>
      </c>
      <c r="AI5980">
        <v>14.45</v>
      </c>
      <c r="AU5980">
        <v>86</v>
      </c>
    </row>
    <row r="5981" spans="1:57" x14ac:dyDescent="0.25">
      <c r="A5981" s="1" t="s">
        <v>741</v>
      </c>
      <c r="B5981" s="61">
        <v>42024</v>
      </c>
      <c r="V5981"/>
      <c r="AD5981">
        <v>4.5029179597711399E-4</v>
      </c>
      <c r="AI5981">
        <v>14.45</v>
      </c>
      <c r="AU5981">
        <v>92</v>
      </c>
    </row>
    <row r="5982" spans="1:57" x14ac:dyDescent="0.25">
      <c r="A5982" s="1" t="s">
        <v>741</v>
      </c>
      <c r="B5982" s="61">
        <v>42027</v>
      </c>
      <c r="R5982">
        <v>3036.0845989142599</v>
      </c>
      <c r="S5982">
        <v>1739.83282875085</v>
      </c>
      <c r="V5982"/>
      <c r="W5982">
        <v>4.3086955000000003E-2</v>
      </c>
      <c r="Y5982">
        <v>32316.074494562199</v>
      </c>
      <c r="AA5982">
        <v>1391.8841399999999</v>
      </c>
      <c r="AD5982">
        <v>0</v>
      </c>
      <c r="AO5982">
        <v>338.289162779989</v>
      </c>
      <c r="AQ5982" t="s">
        <v>925</v>
      </c>
      <c r="AY5982">
        <v>347.94868875085001</v>
      </c>
      <c r="BD5982">
        <v>957.96260738342403</v>
      </c>
      <c r="BE5982">
        <v>658.89292409939299</v>
      </c>
    </row>
    <row r="5983" spans="1:57" x14ac:dyDescent="0.25">
      <c r="A5983" s="1" t="s">
        <v>1046</v>
      </c>
      <c r="B5983" s="61">
        <v>41393</v>
      </c>
      <c r="V5983"/>
      <c r="AD5983">
        <v>-1.4066410774835E-3</v>
      </c>
      <c r="AU5983">
        <v>11</v>
      </c>
    </row>
    <row r="5984" spans="1:57" x14ac:dyDescent="0.25">
      <c r="A5984" s="1" t="s">
        <v>1046</v>
      </c>
      <c r="B5984" s="61">
        <v>41409</v>
      </c>
      <c r="V5984"/>
      <c r="AD5984">
        <v>5.7772031081275797E-3</v>
      </c>
      <c r="AU5984">
        <v>13</v>
      </c>
    </row>
    <row r="5985" spans="1:56" x14ac:dyDescent="0.25">
      <c r="A5985" s="1" t="s">
        <v>1046</v>
      </c>
      <c r="B5985" s="61">
        <v>41422</v>
      </c>
      <c r="V5985"/>
      <c r="AD5985">
        <v>2.35257042253521E-2</v>
      </c>
    </row>
    <row r="5986" spans="1:56" x14ac:dyDescent="0.25">
      <c r="A5986" s="1" t="s">
        <v>1046</v>
      </c>
      <c r="B5986" s="61">
        <v>41431</v>
      </c>
      <c r="V5986"/>
      <c r="AU5986">
        <v>22.25</v>
      </c>
    </row>
    <row r="5987" spans="1:56" x14ac:dyDescent="0.25">
      <c r="A5987" s="1" t="s">
        <v>1046</v>
      </c>
      <c r="B5987" s="61">
        <v>41451</v>
      </c>
      <c r="V5987"/>
      <c r="AU5987">
        <v>23</v>
      </c>
    </row>
    <row r="5988" spans="1:56" x14ac:dyDescent="0.25">
      <c r="A5988" s="1" t="s">
        <v>1046</v>
      </c>
      <c r="B5988" s="61">
        <v>41456</v>
      </c>
      <c r="V5988"/>
      <c r="AD5988">
        <v>3.6125937499999997E-2</v>
      </c>
    </row>
    <row r="5989" spans="1:56" x14ac:dyDescent="0.25">
      <c r="A5989" s="1" t="s">
        <v>1046</v>
      </c>
      <c r="B5989" s="61">
        <v>41473</v>
      </c>
      <c r="V5989"/>
      <c r="AU5989">
        <v>26.5</v>
      </c>
    </row>
    <row r="5990" spans="1:56" x14ac:dyDescent="0.25">
      <c r="A5990" s="1" t="s">
        <v>1046</v>
      </c>
      <c r="B5990" s="61">
        <v>41480</v>
      </c>
      <c r="V5990"/>
      <c r="AD5990">
        <v>6.7797656250000005E-2</v>
      </c>
    </row>
    <row r="5991" spans="1:56" x14ac:dyDescent="0.25">
      <c r="A5991" s="1" t="s">
        <v>1046</v>
      </c>
      <c r="B5991" s="61">
        <v>41501</v>
      </c>
      <c r="V5991"/>
      <c r="AU5991">
        <v>28.25</v>
      </c>
    </row>
    <row r="5992" spans="1:56" x14ac:dyDescent="0.25">
      <c r="A5992" s="1" t="s">
        <v>1046</v>
      </c>
      <c r="B5992" s="61">
        <v>41512</v>
      </c>
      <c r="V5992"/>
      <c r="AD5992">
        <v>5.5100000000000003E-2</v>
      </c>
    </row>
    <row r="5993" spans="1:56" x14ac:dyDescent="0.25">
      <c r="A5993" s="1" t="s">
        <v>1046</v>
      </c>
      <c r="B5993" s="61">
        <v>41520</v>
      </c>
      <c r="V5993"/>
      <c r="AD5993">
        <v>7.7240073529411798E-2</v>
      </c>
    </row>
    <row r="5994" spans="1:56" x14ac:dyDescent="0.25">
      <c r="A5994" s="1" t="s">
        <v>1046</v>
      </c>
      <c r="B5994" s="61">
        <v>41535</v>
      </c>
      <c r="V5994"/>
      <c r="AU5994">
        <v>31</v>
      </c>
    </row>
    <row r="5995" spans="1:56" x14ac:dyDescent="0.25">
      <c r="A5995" s="1" t="s">
        <v>1046</v>
      </c>
      <c r="B5995" s="61">
        <v>41548</v>
      </c>
      <c r="V5995"/>
      <c r="AD5995">
        <v>7.08985915492958E-2</v>
      </c>
    </row>
    <row r="5996" spans="1:56" x14ac:dyDescent="0.25">
      <c r="A5996" s="1" t="s">
        <v>1046</v>
      </c>
      <c r="B5996" s="61">
        <v>41562</v>
      </c>
      <c r="V5996"/>
      <c r="AD5996">
        <v>9.5227108046558498E-2</v>
      </c>
      <c r="AU5996">
        <v>33</v>
      </c>
    </row>
    <row r="5997" spans="1:56" x14ac:dyDescent="0.25">
      <c r="A5997" s="1" t="s">
        <v>1046</v>
      </c>
      <c r="B5997" s="61">
        <v>41576</v>
      </c>
      <c r="V5997"/>
      <c r="AD5997">
        <v>9.5678343633158705E-2</v>
      </c>
      <c r="AU5997">
        <v>38</v>
      </c>
    </row>
    <row r="5998" spans="1:56" x14ac:dyDescent="0.25">
      <c r="A5998" s="1" t="s">
        <v>1046</v>
      </c>
      <c r="B5998" s="61">
        <v>41597</v>
      </c>
      <c r="V5998"/>
      <c r="AD5998">
        <v>9.4883563369165896E-2</v>
      </c>
      <c r="AU5998">
        <v>60</v>
      </c>
    </row>
    <row r="5999" spans="1:56" x14ac:dyDescent="0.25">
      <c r="A5999" s="1" t="s">
        <v>1046</v>
      </c>
      <c r="B5999" s="61">
        <v>41610</v>
      </c>
      <c r="R5999">
        <v>1891.36666666667</v>
      </c>
      <c r="S5999">
        <v>323.38100479585802</v>
      </c>
      <c r="V5999"/>
      <c r="AG5999">
        <v>144.45709192558999</v>
      </c>
      <c r="AM5999">
        <v>254.10719464449301</v>
      </c>
      <c r="AO5999">
        <v>398.56428657008303</v>
      </c>
      <c r="AU5999">
        <v>68</v>
      </c>
      <c r="BD5999">
        <v>1169.42137530073</v>
      </c>
    </row>
    <row r="6000" spans="1:56" x14ac:dyDescent="0.25">
      <c r="A6000" s="1" t="s">
        <v>1046</v>
      </c>
      <c r="B6000" s="61">
        <v>41617</v>
      </c>
      <c r="V6000"/>
      <c r="AU6000">
        <v>75</v>
      </c>
    </row>
    <row r="6001" spans="1:57" x14ac:dyDescent="0.25">
      <c r="A6001" s="1" t="s">
        <v>1046</v>
      </c>
      <c r="B6001" s="61">
        <v>41631</v>
      </c>
      <c r="V6001"/>
      <c r="AD6001">
        <v>7.9370174144595795E-2</v>
      </c>
      <c r="AU6001">
        <v>81.5</v>
      </c>
    </row>
    <row r="6002" spans="1:57" x14ac:dyDescent="0.25">
      <c r="A6002" s="1" t="s">
        <v>1046</v>
      </c>
      <c r="B6002" s="61">
        <v>41646</v>
      </c>
      <c r="V6002"/>
      <c r="AD6002">
        <v>7.4940002697138505E-2</v>
      </c>
      <c r="AU6002">
        <v>85.5</v>
      </c>
    </row>
    <row r="6003" spans="1:57" x14ac:dyDescent="0.25">
      <c r="A6003" s="1" t="s">
        <v>1046</v>
      </c>
      <c r="B6003" s="61">
        <v>41656</v>
      </c>
      <c r="V6003"/>
      <c r="AU6003">
        <v>89.5</v>
      </c>
    </row>
    <row r="6004" spans="1:57" x14ac:dyDescent="0.25">
      <c r="A6004" s="1" t="s">
        <v>1046</v>
      </c>
      <c r="B6004" s="61">
        <v>41667</v>
      </c>
      <c r="R6004">
        <v>2692.67491476751</v>
      </c>
      <c r="S6004">
        <v>1504.5158754496099</v>
      </c>
      <c r="V6004"/>
      <c r="W6004">
        <v>3.6657624999999999E-2</v>
      </c>
      <c r="Y6004">
        <v>32120.871128085499</v>
      </c>
      <c r="AA6004">
        <v>1176.5447833333301</v>
      </c>
      <c r="AO6004">
        <v>285.74297950729698</v>
      </c>
      <c r="AQ6004" t="s">
        <v>925</v>
      </c>
      <c r="AY6004">
        <v>327.97109211627401</v>
      </c>
      <c r="BD6004">
        <v>902.41605981060798</v>
      </c>
      <c r="BE6004">
        <v>600.242872508407</v>
      </c>
    </row>
    <row r="6005" spans="1:57" x14ac:dyDescent="0.25">
      <c r="A6005" s="1" t="s">
        <v>744</v>
      </c>
      <c r="B6005" s="61">
        <v>41760</v>
      </c>
      <c r="V6005"/>
      <c r="AD6005">
        <v>9.9831016215819208E-3</v>
      </c>
    </row>
    <row r="6006" spans="1:57" x14ac:dyDescent="0.25">
      <c r="A6006" s="1" t="s">
        <v>744</v>
      </c>
      <c r="B6006" s="61">
        <v>41768</v>
      </c>
      <c r="V6006"/>
      <c r="AD6006">
        <v>2.05156811487341E-3</v>
      </c>
    </row>
    <row r="6007" spans="1:57" x14ac:dyDescent="0.25">
      <c r="A6007" s="1" t="s">
        <v>744</v>
      </c>
      <c r="B6007" s="61">
        <v>41788</v>
      </c>
      <c r="V6007"/>
      <c r="AI6007">
        <v>1.7</v>
      </c>
      <c r="AU6007">
        <v>12</v>
      </c>
    </row>
    <row r="6008" spans="1:57" x14ac:dyDescent="0.25">
      <c r="A6008" s="1" t="s">
        <v>744</v>
      </c>
      <c r="B6008" s="61">
        <v>41806</v>
      </c>
      <c r="V6008"/>
      <c r="AI6008">
        <v>3</v>
      </c>
      <c r="AU6008">
        <v>13.25</v>
      </c>
    </row>
    <row r="6009" spans="1:57" x14ac:dyDescent="0.25">
      <c r="A6009" s="1" t="s">
        <v>744</v>
      </c>
      <c r="B6009" s="61">
        <v>41808</v>
      </c>
      <c r="V6009"/>
      <c r="AD6009">
        <v>1.5577956575088E-2</v>
      </c>
    </row>
    <row r="6010" spans="1:57" x14ac:dyDescent="0.25">
      <c r="A6010" s="1" t="s">
        <v>744</v>
      </c>
      <c r="B6010" s="61">
        <v>41835</v>
      </c>
      <c r="V6010"/>
      <c r="AD6010">
        <v>1.56888410247981E-2</v>
      </c>
      <c r="AI6010">
        <v>4.5999999999999996</v>
      </c>
      <c r="AU6010">
        <v>22.75</v>
      </c>
    </row>
    <row r="6011" spans="1:57" x14ac:dyDescent="0.25">
      <c r="A6011" s="1" t="s">
        <v>744</v>
      </c>
      <c r="B6011" s="61">
        <v>41855</v>
      </c>
      <c r="V6011"/>
      <c r="AD6011">
        <v>2.0417665615674398E-2</v>
      </c>
      <c r="AI6011">
        <v>5.65</v>
      </c>
      <c r="AU6011">
        <v>26</v>
      </c>
    </row>
    <row r="6012" spans="1:57" x14ac:dyDescent="0.25">
      <c r="A6012" s="1" t="s">
        <v>744</v>
      </c>
      <c r="B6012" s="61">
        <v>41870</v>
      </c>
      <c r="V6012"/>
      <c r="AD6012">
        <v>3.6118866976349598E-2</v>
      </c>
    </row>
    <row r="6013" spans="1:57" x14ac:dyDescent="0.25">
      <c r="A6013" s="1" t="s">
        <v>744</v>
      </c>
      <c r="B6013" s="61">
        <v>41883</v>
      </c>
      <c r="V6013"/>
      <c r="AD6013">
        <v>4.5362429579966501E-2</v>
      </c>
      <c r="AI6013">
        <v>7.3</v>
      </c>
      <c r="AU6013">
        <v>29</v>
      </c>
    </row>
    <row r="6014" spans="1:57" x14ac:dyDescent="0.25">
      <c r="A6014" s="1" t="s">
        <v>744</v>
      </c>
      <c r="B6014" s="61">
        <v>41891</v>
      </c>
      <c r="V6014"/>
      <c r="AD6014">
        <v>5.9746633635467498E-2</v>
      </c>
    </row>
    <row r="6015" spans="1:57" x14ac:dyDescent="0.25">
      <c r="A6015" s="1" t="s">
        <v>744</v>
      </c>
      <c r="B6015" s="61">
        <v>41908</v>
      </c>
      <c r="V6015"/>
      <c r="AD6015">
        <v>7.3347725750375597E-2</v>
      </c>
      <c r="AI6015">
        <v>9.35</v>
      </c>
      <c r="AU6015">
        <v>31.25</v>
      </c>
    </row>
    <row r="6016" spans="1:57" x14ac:dyDescent="0.25">
      <c r="A6016" s="1" t="s">
        <v>744</v>
      </c>
      <c r="B6016" s="61">
        <v>41912</v>
      </c>
      <c r="R6016">
        <v>223.34848484848499</v>
      </c>
      <c r="V6016"/>
      <c r="AD6016">
        <v>7.6670654421032394E-2</v>
      </c>
      <c r="AG6016">
        <v>5.5197401242574298</v>
      </c>
      <c r="AM6016">
        <v>125.436704187076</v>
      </c>
      <c r="BD6016">
        <v>92.392040537151303</v>
      </c>
    </row>
    <row r="6017" spans="1:57" x14ac:dyDescent="0.25">
      <c r="A6017" s="1" t="s">
        <v>744</v>
      </c>
      <c r="B6017" s="61">
        <v>41925</v>
      </c>
      <c r="V6017"/>
      <c r="AD6017">
        <v>8.1608567843865498E-2</v>
      </c>
      <c r="AI6017">
        <v>10.3</v>
      </c>
      <c r="AU6017">
        <v>32.5</v>
      </c>
    </row>
    <row r="6018" spans="1:57" x14ac:dyDescent="0.25">
      <c r="A6018" s="1" t="s">
        <v>744</v>
      </c>
      <c r="B6018" s="61">
        <v>41947</v>
      </c>
      <c r="V6018"/>
      <c r="AD6018">
        <v>8.7476334374466197E-2</v>
      </c>
      <c r="AI6018">
        <v>12.35</v>
      </c>
      <c r="AU6018">
        <v>38</v>
      </c>
    </row>
    <row r="6019" spans="1:57" x14ac:dyDescent="0.25">
      <c r="A6019" s="1" t="s">
        <v>744</v>
      </c>
      <c r="B6019" s="61">
        <v>41964</v>
      </c>
      <c r="V6019"/>
      <c r="AD6019">
        <v>8.7280580931649698E-2</v>
      </c>
    </row>
    <row r="6020" spans="1:57" x14ac:dyDescent="0.25">
      <c r="A6020" s="1" t="s">
        <v>744</v>
      </c>
      <c r="B6020" s="61">
        <v>41969</v>
      </c>
      <c r="V6020"/>
      <c r="AD6020">
        <v>8.4265586880722304E-2</v>
      </c>
      <c r="AI6020">
        <v>13.25</v>
      </c>
      <c r="AU6020">
        <v>60</v>
      </c>
    </row>
    <row r="6021" spans="1:57" x14ac:dyDescent="0.25">
      <c r="A6021" s="1" t="s">
        <v>744</v>
      </c>
      <c r="B6021" s="61">
        <v>41971</v>
      </c>
      <c r="R6021">
        <v>1515.4609430407399</v>
      </c>
      <c r="S6021">
        <v>276.19338935303102</v>
      </c>
      <c r="V6021"/>
      <c r="AD6021">
        <v>8.6944040110518303E-2</v>
      </c>
      <c r="AG6021">
        <v>17.231021498889898</v>
      </c>
      <c r="AM6021">
        <v>290.57571514217</v>
      </c>
      <c r="AU6021">
        <v>65</v>
      </c>
      <c r="BD6021">
        <v>931.46081704664698</v>
      </c>
    </row>
    <row r="6022" spans="1:57" x14ac:dyDescent="0.25">
      <c r="A6022" s="1" t="s">
        <v>744</v>
      </c>
      <c r="B6022" s="61">
        <v>41984</v>
      </c>
      <c r="V6022"/>
      <c r="AD6022">
        <v>7.7610566397589204E-2</v>
      </c>
      <c r="AI6022">
        <v>13.25</v>
      </c>
      <c r="AU6022">
        <v>70.650000000000006</v>
      </c>
    </row>
    <row r="6023" spans="1:57" x14ac:dyDescent="0.25">
      <c r="A6023" s="1" t="s">
        <v>744</v>
      </c>
      <c r="B6023" s="61">
        <v>41996</v>
      </c>
      <c r="V6023"/>
      <c r="AD6023">
        <v>7.3066354807929099E-2</v>
      </c>
      <c r="AI6023">
        <v>13.25</v>
      </c>
      <c r="AU6023">
        <v>81</v>
      </c>
    </row>
    <row r="6024" spans="1:57" x14ac:dyDescent="0.25">
      <c r="A6024" s="1" t="s">
        <v>744</v>
      </c>
      <c r="B6024" s="61">
        <v>42016</v>
      </c>
      <c r="V6024"/>
      <c r="AD6024">
        <v>2.8073832441016199E-2</v>
      </c>
      <c r="AI6024">
        <v>13.25</v>
      </c>
      <c r="AU6024">
        <v>85</v>
      </c>
    </row>
    <row r="6025" spans="1:57" x14ac:dyDescent="0.25">
      <c r="A6025" s="1" t="s">
        <v>744</v>
      </c>
      <c r="B6025" s="61">
        <v>42024</v>
      </c>
      <c r="V6025"/>
      <c r="AD6025">
        <v>5.3794672757055701E-3</v>
      </c>
      <c r="AI6025">
        <v>13.25</v>
      </c>
      <c r="AU6025">
        <v>89</v>
      </c>
    </row>
    <row r="6026" spans="1:57" x14ac:dyDescent="0.25">
      <c r="A6026" s="1" t="s">
        <v>744</v>
      </c>
      <c r="B6026" s="61">
        <v>42037</v>
      </c>
      <c r="R6026">
        <v>2628.4971780647102</v>
      </c>
      <c r="S6026">
        <v>1560.10372154223</v>
      </c>
      <c r="V6026"/>
      <c r="W6026">
        <v>3.9929292499999998E-2</v>
      </c>
      <c r="Y6026">
        <v>30860.866898502401</v>
      </c>
      <c r="AA6026">
        <v>1232.0482</v>
      </c>
      <c r="AD6026">
        <v>0</v>
      </c>
      <c r="AO6026">
        <v>193.21083179665601</v>
      </c>
      <c r="AQ6026" t="s">
        <v>925</v>
      </c>
      <c r="AY6026">
        <v>328.05552154223301</v>
      </c>
      <c r="BD6026">
        <v>875.18262472582296</v>
      </c>
      <c r="BE6026">
        <v>538.61329794923597</v>
      </c>
    </row>
    <row r="6027" spans="1:57" x14ac:dyDescent="0.25">
      <c r="A6027" s="1" t="s">
        <v>828</v>
      </c>
      <c r="B6027" s="61">
        <v>41760</v>
      </c>
      <c r="V6027"/>
      <c r="AD6027">
        <v>9.9149851409748805E-3</v>
      </c>
    </row>
    <row r="6028" spans="1:57" x14ac:dyDescent="0.25">
      <c r="A6028" s="1" t="s">
        <v>828</v>
      </c>
      <c r="B6028" s="61">
        <v>41768</v>
      </c>
      <c r="V6028"/>
      <c r="AD6028">
        <v>1.87194778662912E-3</v>
      </c>
    </row>
    <row r="6029" spans="1:57" x14ac:dyDescent="0.25">
      <c r="A6029" s="1" t="s">
        <v>828</v>
      </c>
      <c r="B6029" s="61">
        <v>41808</v>
      </c>
      <c r="V6029"/>
      <c r="AD6029">
        <v>1.69416064907871E-2</v>
      </c>
    </row>
    <row r="6030" spans="1:57" x14ac:dyDescent="0.25">
      <c r="A6030" s="1" t="s">
        <v>828</v>
      </c>
      <c r="B6030" s="61">
        <v>41835</v>
      </c>
      <c r="V6030"/>
      <c r="AD6030">
        <v>2.8021794717186101E-2</v>
      </c>
    </row>
    <row r="6031" spans="1:57" x14ac:dyDescent="0.25">
      <c r="A6031" s="1" t="s">
        <v>828</v>
      </c>
      <c r="B6031" s="61">
        <v>41855</v>
      </c>
      <c r="V6031"/>
      <c r="AD6031">
        <v>4.4485138511971598E-2</v>
      </c>
    </row>
    <row r="6032" spans="1:57" x14ac:dyDescent="0.25">
      <c r="A6032" s="1" t="s">
        <v>828</v>
      </c>
      <c r="B6032" s="61">
        <v>41870</v>
      </c>
      <c r="V6032"/>
      <c r="AD6032">
        <v>5.1137326247405503E-2</v>
      </c>
    </row>
    <row r="6033" spans="1:57" x14ac:dyDescent="0.25">
      <c r="A6033" s="1" t="s">
        <v>828</v>
      </c>
      <c r="B6033" s="61">
        <v>41883</v>
      </c>
      <c r="V6033"/>
      <c r="AD6033">
        <v>6.6581753019657797E-2</v>
      </c>
    </row>
    <row r="6034" spans="1:57" x14ac:dyDescent="0.25">
      <c r="A6034" s="1" t="s">
        <v>828</v>
      </c>
      <c r="B6034" s="61">
        <v>41891</v>
      </c>
      <c r="V6034"/>
      <c r="AD6034">
        <v>7.5042988218780804E-2</v>
      </c>
    </row>
    <row r="6035" spans="1:57" x14ac:dyDescent="0.25">
      <c r="A6035" s="1" t="s">
        <v>828</v>
      </c>
      <c r="B6035" s="61">
        <v>41908</v>
      </c>
      <c r="V6035"/>
      <c r="AD6035">
        <v>7.8910604058275602E-2</v>
      </c>
    </row>
    <row r="6036" spans="1:57" x14ac:dyDescent="0.25">
      <c r="A6036" s="1" t="s">
        <v>828</v>
      </c>
      <c r="B6036" s="61">
        <v>41912</v>
      </c>
      <c r="R6036">
        <v>370.54545454545502</v>
      </c>
      <c r="V6036"/>
      <c r="AD6036">
        <v>7.6490269553194004E-2</v>
      </c>
      <c r="AG6036">
        <v>17.306808057412201</v>
      </c>
      <c r="AM6036">
        <v>191.97231377524</v>
      </c>
      <c r="BD6036">
        <v>161.26633271280201</v>
      </c>
    </row>
    <row r="6037" spans="1:57" x14ac:dyDescent="0.25">
      <c r="A6037" s="1" t="s">
        <v>828</v>
      </c>
      <c r="B6037" s="61">
        <v>41925</v>
      </c>
      <c r="V6037"/>
      <c r="AD6037">
        <v>7.90394435807385E-2</v>
      </c>
    </row>
    <row r="6038" spans="1:57" x14ac:dyDescent="0.25">
      <c r="A6038" s="1" t="s">
        <v>828</v>
      </c>
      <c r="B6038" s="61">
        <v>41947</v>
      </c>
      <c r="V6038"/>
      <c r="AD6038">
        <v>8.6920441561529893E-2</v>
      </c>
    </row>
    <row r="6039" spans="1:57" x14ac:dyDescent="0.25">
      <c r="A6039" s="1" t="s">
        <v>828</v>
      </c>
      <c r="B6039" s="61">
        <v>41964</v>
      </c>
      <c r="V6039"/>
      <c r="AD6039">
        <v>8.7720099092730805E-2</v>
      </c>
    </row>
    <row r="6040" spans="1:57" x14ac:dyDescent="0.25">
      <c r="A6040" s="1" t="s">
        <v>828</v>
      </c>
      <c r="B6040" s="61">
        <v>41969</v>
      </c>
      <c r="V6040"/>
      <c r="AD6040">
        <v>8.4493154372423898E-2</v>
      </c>
    </row>
    <row r="6041" spans="1:57" x14ac:dyDescent="0.25">
      <c r="A6041" s="1" t="s">
        <v>828</v>
      </c>
      <c r="B6041" s="61">
        <v>41971</v>
      </c>
      <c r="R6041">
        <v>2010.7613991697999</v>
      </c>
      <c r="S6041">
        <v>337.41358639952398</v>
      </c>
      <c r="V6041"/>
      <c r="AD6041">
        <v>8.6819773657090205E-2</v>
      </c>
      <c r="AG6041">
        <v>36.797830086861801</v>
      </c>
      <c r="AM6041">
        <v>401.50049568800898</v>
      </c>
      <c r="AU6041">
        <v>65</v>
      </c>
      <c r="BD6041">
        <v>1235.04948699541</v>
      </c>
    </row>
    <row r="6042" spans="1:57" x14ac:dyDescent="0.25">
      <c r="A6042" s="1" t="s">
        <v>828</v>
      </c>
      <c r="B6042" s="61">
        <v>41984</v>
      </c>
      <c r="V6042"/>
      <c r="AD6042">
        <v>7.89256662661625E-2</v>
      </c>
    </row>
    <row r="6043" spans="1:57" x14ac:dyDescent="0.25">
      <c r="A6043" s="1" t="s">
        <v>828</v>
      </c>
      <c r="B6043" s="61">
        <v>41996</v>
      </c>
      <c r="V6043"/>
      <c r="AD6043">
        <v>7.4364578240698503E-2</v>
      </c>
    </row>
    <row r="6044" spans="1:57" x14ac:dyDescent="0.25">
      <c r="A6044" s="1" t="s">
        <v>828</v>
      </c>
      <c r="B6044" s="61">
        <v>42016</v>
      </c>
      <c r="V6044"/>
      <c r="AD6044">
        <v>2.7632773859370099E-2</v>
      </c>
    </row>
    <row r="6045" spans="1:57" x14ac:dyDescent="0.25">
      <c r="A6045" s="1" t="s">
        <v>828</v>
      </c>
      <c r="B6045" s="61">
        <v>42024</v>
      </c>
      <c r="V6045"/>
      <c r="AD6045">
        <v>4.6881598398256898E-3</v>
      </c>
    </row>
    <row r="6046" spans="1:57" x14ac:dyDescent="0.25">
      <c r="A6046" s="1" t="s">
        <v>828</v>
      </c>
      <c r="B6046" s="61">
        <v>42037</v>
      </c>
      <c r="R6046">
        <v>2980.6783009982801</v>
      </c>
      <c r="S6046">
        <v>1803.02281239888</v>
      </c>
      <c r="V6046"/>
      <c r="W6046">
        <v>4.2141125000000001E-2</v>
      </c>
      <c r="Y6046">
        <v>33742.836027969897</v>
      </c>
      <c r="AA6046">
        <v>1420.9378099999999</v>
      </c>
      <c r="AD6046">
        <v>0</v>
      </c>
      <c r="AO6046">
        <v>224.86951974916599</v>
      </c>
      <c r="AQ6046" t="s">
        <v>925</v>
      </c>
      <c r="AY6046">
        <v>382.08500239888298</v>
      </c>
      <c r="BD6046">
        <v>952.78596885023398</v>
      </c>
      <c r="BE6046">
        <v>588.06631766452597</v>
      </c>
    </row>
    <row r="6047" spans="1:57" x14ac:dyDescent="0.25">
      <c r="A6047" s="1" t="s">
        <v>888</v>
      </c>
      <c r="B6047" s="61">
        <v>41760</v>
      </c>
      <c r="V6047"/>
      <c r="AD6047">
        <v>1.14732336096613E-2</v>
      </c>
    </row>
    <row r="6048" spans="1:57" x14ac:dyDescent="0.25">
      <c r="A6048" s="1" t="s">
        <v>888</v>
      </c>
      <c r="B6048" s="61">
        <v>41768</v>
      </c>
      <c r="V6048"/>
      <c r="AD6048">
        <v>2.9020307874636701E-3</v>
      </c>
    </row>
    <row r="6049" spans="1:56" x14ac:dyDescent="0.25">
      <c r="A6049" s="1" t="s">
        <v>888</v>
      </c>
      <c r="B6049" s="61">
        <v>41808</v>
      </c>
      <c r="V6049"/>
      <c r="AD6049">
        <v>2.2416339015180999E-2</v>
      </c>
    </row>
    <row r="6050" spans="1:56" x14ac:dyDescent="0.25">
      <c r="A6050" s="1" t="s">
        <v>888</v>
      </c>
      <c r="B6050" s="61">
        <v>41835</v>
      </c>
      <c r="V6050"/>
      <c r="AD6050">
        <v>3.9351210816276898E-2</v>
      </c>
    </row>
    <row r="6051" spans="1:56" x14ac:dyDescent="0.25">
      <c r="A6051" s="1" t="s">
        <v>888</v>
      </c>
      <c r="B6051" s="61">
        <v>41855</v>
      </c>
      <c r="V6051"/>
      <c r="AD6051">
        <v>5.66850597536393E-2</v>
      </c>
    </row>
    <row r="6052" spans="1:56" x14ac:dyDescent="0.25">
      <c r="A6052" s="1" t="s">
        <v>888</v>
      </c>
      <c r="B6052" s="61">
        <v>41870</v>
      </c>
      <c r="V6052"/>
      <c r="AD6052">
        <v>5.8783923971323301E-2</v>
      </c>
    </row>
    <row r="6053" spans="1:56" x14ac:dyDescent="0.25">
      <c r="A6053" s="1" t="s">
        <v>888</v>
      </c>
      <c r="B6053" s="61">
        <v>41883</v>
      </c>
      <c r="V6053"/>
      <c r="AD6053">
        <v>7.5723023854039603E-2</v>
      </c>
    </row>
    <row r="6054" spans="1:56" x14ac:dyDescent="0.25">
      <c r="A6054" s="1" t="s">
        <v>888</v>
      </c>
      <c r="B6054" s="61">
        <v>41891</v>
      </c>
      <c r="V6054"/>
      <c r="AD6054">
        <v>7.9375692478397805E-2</v>
      </c>
    </row>
    <row r="6055" spans="1:56" x14ac:dyDescent="0.25">
      <c r="A6055" s="1" t="s">
        <v>888</v>
      </c>
      <c r="B6055" s="61">
        <v>41908</v>
      </c>
      <c r="V6055"/>
      <c r="AD6055">
        <v>7.4643111961758796E-2</v>
      </c>
    </row>
    <row r="6056" spans="1:56" x14ac:dyDescent="0.25">
      <c r="A6056" s="1" t="s">
        <v>888</v>
      </c>
      <c r="B6056" s="61">
        <v>41912</v>
      </c>
      <c r="R6056">
        <v>429.69696969696997</v>
      </c>
      <c r="V6056"/>
      <c r="AD6056">
        <v>7.3245172834852407E-2</v>
      </c>
      <c r="AG6056">
        <v>34.920665414069603</v>
      </c>
      <c r="AM6056">
        <v>212.562854785235</v>
      </c>
      <c r="BD6056">
        <v>182.21344949766601</v>
      </c>
    </row>
    <row r="6057" spans="1:56" x14ac:dyDescent="0.25">
      <c r="A6057" s="1" t="s">
        <v>888</v>
      </c>
      <c r="B6057" s="61">
        <v>41925</v>
      </c>
      <c r="V6057"/>
      <c r="AD6057">
        <v>7.5047803673555999E-2</v>
      </c>
    </row>
    <row r="6058" spans="1:56" x14ac:dyDescent="0.25">
      <c r="A6058" s="1" t="s">
        <v>888</v>
      </c>
      <c r="B6058" s="61">
        <v>41947</v>
      </c>
      <c r="V6058"/>
      <c r="AD6058">
        <v>8.7116955362537996E-2</v>
      </c>
    </row>
    <row r="6059" spans="1:56" x14ac:dyDescent="0.25">
      <c r="A6059" s="1" t="s">
        <v>888</v>
      </c>
      <c r="B6059" s="61">
        <v>41964</v>
      </c>
      <c r="V6059"/>
      <c r="AD6059">
        <v>8.8510663912053006E-2</v>
      </c>
    </row>
    <row r="6060" spans="1:56" x14ac:dyDescent="0.25">
      <c r="A6060" s="1" t="s">
        <v>888</v>
      </c>
      <c r="B6060" s="61">
        <v>41969</v>
      </c>
      <c r="V6060"/>
      <c r="AD6060">
        <v>8.4244793778715105E-2</v>
      </c>
    </row>
    <row r="6061" spans="1:56" x14ac:dyDescent="0.25">
      <c r="A6061" s="1" t="s">
        <v>888</v>
      </c>
      <c r="B6061" s="61">
        <v>41971</v>
      </c>
      <c r="R6061">
        <v>1998.7773969825</v>
      </c>
      <c r="S6061">
        <v>343.525557909496</v>
      </c>
      <c r="V6061"/>
      <c r="AD6061">
        <v>8.6287769931849098E-2</v>
      </c>
      <c r="AG6061">
        <v>51.553299915594401</v>
      </c>
      <c r="AM6061">
        <v>388.892878631977</v>
      </c>
      <c r="AU6061">
        <v>65</v>
      </c>
      <c r="BD6061">
        <v>1214.8056605254301</v>
      </c>
    </row>
    <row r="6062" spans="1:56" x14ac:dyDescent="0.25">
      <c r="A6062" s="1" t="s">
        <v>888</v>
      </c>
      <c r="B6062" s="61">
        <v>41984</v>
      </c>
      <c r="V6062"/>
      <c r="AD6062">
        <v>7.8857816850017096E-2</v>
      </c>
    </row>
    <row r="6063" spans="1:56" x14ac:dyDescent="0.25">
      <c r="A6063" s="1" t="s">
        <v>888</v>
      </c>
      <c r="B6063" s="61">
        <v>41996</v>
      </c>
      <c r="V6063"/>
      <c r="AD6063">
        <v>7.39747364453575E-2</v>
      </c>
    </row>
    <row r="6064" spans="1:56" x14ac:dyDescent="0.25">
      <c r="A6064" s="1" t="s">
        <v>888</v>
      </c>
      <c r="B6064" s="61">
        <v>42016</v>
      </c>
      <c r="V6064"/>
      <c r="AD6064">
        <v>2.7420713531059598E-2</v>
      </c>
    </row>
    <row r="6065" spans="1:57" x14ac:dyDescent="0.25">
      <c r="A6065" s="1" t="s">
        <v>888</v>
      </c>
      <c r="B6065" s="61">
        <v>42024</v>
      </c>
      <c r="V6065"/>
      <c r="AD6065">
        <v>4.5121232253882296E-3</v>
      </c>
    </row>
    <row r="6066" spans="1:57" x14ac:dyDescent="0.25">
      <c r="A6066" s="1" t="s">
        <v>888</v>
      </c>
      <c r="B6066" s="61">
        <v>42037</v>
      </c>
      <c r="R6066">
        <v>3067.1805174924102</v>
      </c>
      <c r="S6066">
        <v>1839.11721795323</v>
      </c>
      <c r="V6066"/>
      <c r="W6066">
        <v>4.1933280000000003E-2</v>
      </c>
      <c r="Y6066">
        <v>34981.613592389403</v>
      </c>
      <c r="AA6066">
        <v>1466.6185499999999</v>
      </c>
      <c r="AD6066">
        <v>0</v>
      </c>
      <c r="AO6066">
        <v>261.98631542138497</v>
      </c>
      <c r="AQ6066" t="s">
        <v>925</v>
      </c>
      <c r="AY6066">
        <v>372.49866795323197</v>
      </c>
      <c r="BD6066">
        <v>966.076984117797</v>
      </c>
      <c r="BE6066">
        <v>632.931227698827</v>
      </c>
    </row>
    <row r="6067" spans="1:57" x14ac:dyDescent="0.25">
      <c r="A6067" s="1" t="s">
        <v>743</v>
      </c>
      <c r="B6067" s="61">
        <v>41760</v>
      </c>
      <c r="V6067"/>
      <c r="AD6067">
        <v>1.1571752508580901E-2</v>
      </c>
    </row>
    <row r="6068" spans="1:57" x14ac:dyDescent="0.25">
      <c r="A6068" s="1" t="s">
        <v>743</v>
      </c>
      <c r="B6068" s="61">
        <v>41768</v>
      </c>
      <c r="V6068"/>
      <c r="AD6068">
        <v>4.2046924456970404E-3</v>
      </c>
    </row>
    <row r="6069" spans="1:57" x14ac:dyDescent="0.25">
      <c r="A6069" s="1" t="s">
        <v>743</v>
      </c>
      <c r="B6069" s="61">
        <v>41788</v>
      </c>
      <c r="V6069"/>
      <c r="AI6069">
        <v>1.6</v>
      </c>
      <c r="AU6069">
        <v>12</v>
      </c>
    </row>
    <row r="6070" spans="1:57" x14ac:dyDescent="0.25">
      <c r="A6070" s="1" t="s">
        <v>743</v>
      </c>
      <c r="B6070" s="61">
        <v>41806</v>
      </c>
      <c r="V6070"/>
      <c r="AI6070">
        <v>2.95</v>
      </c>
      <c r="AU6070">
        <v>13.5</v>
      </c>
    </row>
    <row r="6071" spans="1:57" x14ac:dyDescent="0.25">
      <c r="A6071" s="1" t="s">
        <v>743</v>
      </c>
      <c r="B6071" s="61">
        <v>41808</v>
      </c>
      <c r="V6071"/>
      <c r="AD6071">
        <v>2.62853942279355E-2</v>
      </c>
    </row>
    <row r="6072" spans="1:57" x14ac:dyDescent="0.25">
      <c r="A6072" s="1" t="s">
        <v>743</v>
      </c>
      <c r="B6072" s="61">
        <v>41835</v>
      </c>
      <c r="V6072"/>
      <c r="AD6072">
        <v>4.6274165441529097E-2</v>
      </c>
      <c r="AI6072">
        <v>4.8499999999999996</v>
      </c>
      <c r="AU6072">
        <v>23.5</v>
      </c>
    </row>
    <row r="6073" spans="1:57" x14ac:dyDescent="0.25">
      <c r="A6073" s="1" t="s">
        <v>743</v>
      </c>
      <c r="B6073" s="61">
        <v>41855</v>
      </c>
      <c r="V6073"/>
      <c r="AD6073">
        <v>6.5865042803718896E-2</v>
      </c>
      <c r="AI6073">
        <v>5.85</v>
      </c>
      <c r="AU6073">
        <v>25</v>
      </c>
    </row>
    <row r="6074" spans="1:57" x14ac:dyDescent="0.25">
      <c r="A6074" s="1" t="s">
        <v>743</v>
      </c>
      <c r="B6074" s="61">
        <v>41870</v>
      </c>
      <c r="V6074"/>
      <c r="AD6074">
        <v>6.3607393360660194E-2</v>
      </c>
    </row>
    <row r="6075" spans="1:57" x14ac:dyDescent="0.25">
      <c r="A6075" s="1" t="s">
        <v>743</v>
      </c>
      <c r="B6075" s="61">
        <v>41883</v>
      </c>
      <c r="V6075"/>
      <c r="AD6075">
        <v>8.0350518768642298E-2</v>
      </c>
      <c r="AI6075">
        <v>7.1</v>
      </c>
      <c r="AU6075">
        <v>27</v>
      </c>
    </row>
    <row r="6076" spans="1:57" x14ac:dyDescent="0.25">
      <c r="A6076" s="1" t="s">
        <v>743</v>
      </c>
      <c r="B6076" s="61">
        <v>41891</v>
      </c>
      <c r="V6076"/>
      <c r="AD6076">
        <v>8.2692892594143905E-2</v>
      </c>
    </row>
    <row r="6077" spans="1:57" x14ac:dyDescent="0.25">
      <c r="A6077" s="1" t="s">
        <v>743</v>
      </c>
      <c r="B6077" s="61">
        <v>41908</v>
      </c>
      <c r="V6077"/>
      <c r="AD6077">
        <v>7.7257541532942897E-2</v>
      </c>
      <c r="AI6077">
        <v>8.9499999999999993</v>
      </c>
      <c r="AU6077">
        <v>31.75</v>
      </c>
    </row>
    <row r="6078" spans="1:57" x14ac:dyDescent="0.25">
      <c r="A6078" s="1" t="s">
        <v>743</v>
      </c>
      <c r="B6078" s="61">
        <v>41912</v>
      </c>
      <c r="R6078">
        <v>410.40909090909099</v>
      </c>
      <c r="V6078"/>
      <c r="AD6078">
        <v>7.5537345018354504E-2</v>
      </c>
      <c r="AG6078">
        <v>31.7706349371112</v>
      </c>
      <c r="AM6078">
        <v>194.047761366884</v>
      </c>
      <c r="BD6078">
        <v>184.59069460509599</v>
      </c>
    </row>
    <row r="6079" spans="1:57" x14ac:dyDescent="0.25">
      <c r="A6079" s="1" t="s">
        <v>743</v>
      </c>
      <c r="B6079" s="61">
        <v>41925</v>
      </c>
      <c r="V6079"/>
      <c r="AD6079">
        <v>7.6787826142759794E-2</v>
      </c>
      <c r="AI6079">
        <v>10</v>
      </c>
      <c r="AU6079">
        <v>32.25</v>
      </c>
    </row>
    <row r="6080" spans="1:57" x14ac:dyDescent="0.25">
      <c r="A6080" s="1" t="s">
        <v>743</v>
      </c>
      <c r="B6080" s="61">
        <v>41947</v>
      </c>
      <c r="V6080"/>
      <c r="AD6080">
        <v>8.8038199745072904E-2</v>
      </c>
      <c r="AI6080">
        <v>12.05</v>
      </c>
      <c r="AU6080">
        <v>38</v>
      </c>
    </row>
    <row r="6081" spans="1:57" x14ac:dyDescent="0.25">
      <c r="A6081" s="1" t="s">
        <v>743</v>
      </c>
      <c r="B6081" s="61">
        <v>41964</v>
      </c>
      <c r="V6081"/>
      <c r="AD6081">
        <v>8.9226551924292893E-2</v>
      </c>
    </row>
    <row r="6082" spans="1:57" x14ac:dyDescent="0.25">
      <c r="A6082" s="1" t="s">
        <v>743</v>
      </c>
      <c r="B6082" s="61">
        <v>41969</v>
      </c>
      <c r="V6082"/>
      <c r="AD6082">
        <v>8.4364422120762506E-2</v>
      </c>
      <c r="AI6082">
        <v>12.95</v>
      </c>
      <c r="AU6082">
        <v>60</v>
      </c>
    </row>
    <row r="6083" spans="1:57" x14ac:dyDescent="0.25">
      <c r="A6083" s="1" t="s">
        <v>743</v>
      </c>
      <c r="B6083" s="61">
        <v>41971</v>
      </c>
      <c r="R6083">
        <v>1944.5915398772299</v>
      </c>
      <c r="S6083">
        <v>333.77765190324499</v>
      </c>
      <c r="V6083"/>
      <c r="AD6083">
        <v>8.7405348684151493E-2</v>
      </c>
      <c r="AG6083">
        <v>57.181739147178</v>
      </c>
      <c r="AM6083">
        <v>380.27514199300799</v>
      </c>
      <c r="AU6083">
        <v>65</v>
      </c>
      <c r="BD6083">
        <v>1173.3570068337999</v>
      </c>
    </row>
    <row r="6084" spans="1:57" x14ac:dyDescent="0.25">
      <c r="A6084" s="1" t="s">
        <v>743</v>
      </c>
      <c r="B6084" s="61">
        <v>41984</v>
      </c>
      <c r="V6084"/>
      <c r="AD6084">
        <v>7.9268403883044194E-2</v>
      </c>
      <c r="AI6084">
        <v>12.95</v>
      </c>
      <c r="AU6084">
        <v>70.724999999999994</v>
      </c>
    </row>
    <row r="6085" spans="1:57" x14ac:dyDescent="0.25">
      <c r="A6085" s="1" t="s">
        <v>743</v>
      </c>
      <c r="B6085" s="61">
        <v>41996</v>
      </c>
      <c r="V6085"/>
      <c r="AD6085">
        <v>7.3891531063820903E-2</v>
      </c>
      <c r="AI6085">
        <v>12.95</v>
      </c>
      <c r="AU6085">
        <v>81</v>
      </c>
    </row>
    <row r="6086" spans="1:57" x14ac:dyDescent="0.25">
      <c r="A6086" s="1" t="s">
        <v>743</v>
      </c>
      <c r="B6086" s="61">
        <v>42016</v>
      </c>
      <c r="V6086"/>
      <c r="AD6086">
        <v>2.56129406190196E-2</v>
      </c>
      <c r="AI6086">
        <v>12.95</v>
      </c>
      <c r="AU6086">
        <v>85</v>
      </c>
    </row>
    <row r="6087" spans="1:57" x14ac:dyDescent="0.25">
      <c r="A6087" s="1" t="s">
        <v>743</v>
      </c>
      <c r="B6087" s="61">
        <v>42024</v>
      </c>
      <c r="V6087"/>
      <c r="AD6087">
        <v>3.44788102038773E-3</v>
      </c>
      <c r="AI6087">
        <v>12.95</v>
      </c>
      <c r="AU6087">
        <v>89</v>
      </c>
    </row>
    <row r="6088" spans="1:57" x14ac:dyDescent="0.25">
      <c r="A6088" s="1" t="s">
        <v>743</v>
      </c>
      <c r="B6088" s="61">
        <v>42037</v>
      </c>
      <c r="R6088">
        <v>2832.8489813897099</v>
      </c>
      <c r="S6088">
        <v>1698.06882472295</v>
      </c>
      <c r="V6088"/>
      <c r="W6088">
        <v>4.1032834999999997E-2</v>
      </c>
      <c r="Y6088">
        <v>33122.616210577202</v>
      </c>
      <c r="AA6088">
        <v>1356.9197750000001</v>
      </c>
      <c r="AD6088">
        <v>0</v>
      </c>
      <c r="AO6088">
        <v>250.950951404156</v>
      </c>
      <c r="AQ6088" t="s">
        <v>925</v>
      </c>
      <c r="AY6088">
        <v>341.14904972295102</v>
      </c>
      <c r="BD6088">
        <v>883.82920526259898</v>
      </c>
      <c r="BE6088">
        <v>597.76562025549094</v>
      </c>
    </row>
    <row r="6089" spans="1:57" x14ac:dyDescent="0.25">
      <c r="A6089" s="1" t="s">
        <v>1047</v>
      </c>
      <c r="B6089" s="61">
        <v>42067</v>
      </c>
      <c r="V6089"/>
      <c r="AD6089">
        <v>5.9089648396097605E-4</v>
      </c>
    </row>
    <row r="6090" spans="1:57" x14ac:dyDescent="0.25">
      <c r="A6090" s="1" t="s">
        <v>1047</v>
      </c>
      <c r="B6090" s="61">
        <v>42076</v>
      </c>
      <c r="V6090"/>
      <c r="AD6090">
        <v>1.4220794122667401E-2</v>
      </c>
      <c r="AI6090">
        <v>2.7</v>
      </c>
    </row>
    <row r="6091" spans="1:57" x14ac:dyDescent="0.25">
      <c r="A6091" s="1" t="s">
        <v>1047</v>
      </c>
      <c r="B6091" s="61">
        <v>42087</v>
      </c>
      <c r="V6091"/>
      <c r="AD6091">
        <v>6.7479327349900003E-2</v>
      </c>
      <c r="AI6091">
        <v>4.2</v>
      </c>
    </row>
    <row r="6092" spans="1:57" x14ac:dyDescent="0.25">
      <c r="A6092" s="1" t="s">
        <v>1047</v>
      </c>
      <c r="B6092" s="61">
        <v>42096</v>
      </c>
      <c r="V6092"/>
      <c r="AD6092">
        <v>8.3734539640878694E-2</v>
      </c>
      <c r="AI6092">
        <v>5.75</v>
      </c>
    </row>
    <row r="6093" spans="1:57" x14ac:dyDescent="0.25">
      <c r="A6093" s="1" t="s">
        <v>1047</v>
      </c>
      <c r="B6093" s="61">
        <v>42102</v>
      </c>
      <c r="V6093"/>
      <c r="AD6093">
        <v>9.3497895287111096E-2</v>
      </c>
      <c r="AI6093">
        <v>6.1</v>
      </c>
    </row>
    <row r="6094" spans="1:57" x14ac:dyDescent="0.25">
      <c r="A6094" s="1" t="s">
        <v>1047</v>
      </c>
      <c r="B6094" s="61">
        <v>42118</v>
      </c>
      <c r="V6094"/>
      <c r="AD6094">
        <v>9.5639807829612095E-2</v>
      </c>
      <c r="AI6094">
        <v>7.25</v>
      </c>
    </row>
    <row r="6095" spans="1:57" x14ac:dyDescent="0.25">
      <c r="A6095" s="1" t="s">
        <v>1047</v>
      </c>
      <c r="B6095" s="61">
        <v>42135</v>
      </c>
      <c r="V6095"/>
      <c r="AD6095">
        <v>9.2510496828986502E-2</v>
      </c>
      <c r="AI6095">
        <v>8.7647058823529402</v>
      </c>
    </row>
    <row r="6096" spans="1:57" x14ac:dyDescent="0.25">
      <c r="A6096" s="1" t="s">
        <v>1047</v>
      </c>
      <c r="B6096" s="61">
        <v>42151</v>
      </c>
      <c r="V6096"/>
      <c r="AD6096">
        <v>8.6671443109322802E-2</v>
      </c>
      <c r="AI6096">
        <v>9.375</v>
      </c>
    </row>
    <row r="6097" spans="1:57" x14ac:dyDescent="0.25">
      <c r="A6097" s="1" t="s">
        <v>1047</v>
      </c>
      <c r="B6097" s="61">
        <v>42172</v>
      </c>
      <c r="V6097"/>
      <c r="AD6097">
        <v>7.7110731980625596E-2</v>
      </c>
      <c r="AI6097">
        <v>9.625</v>
      </c>
    </row>
    <row r="6098" spans="1:57" x14ac:dyDescent="0.25">
      <c r="A6098" s="1" t="s">
        <v>1047</v>
      </c>
      <c r="B6098" s="61">
        <v>42202</v>
      </c>
      <c r="V6098"/>
      <c r="AD6098">
        <v>7.1845930770393807E-2</v>
      </c>
      <c r="AI6098">
        <v>10.4375</v>
      </c>
    </row>
    <row r="6099" spans="1:57" x14ac:dyDescent="0.25">
      <c r="A6099" s="1" t="s">
        <v>1047</v>
      </c>
      <c r="B6099" s="61">
        <v>42215</v>
      </c>
      <c r="R6099">
        <v>542.43939393939399</v>
      </c>
      <c r="V6099"/>
      <c r="AD6099">
        <v>7.1023030728451203E-2</v>
      </c>
      <c r="AG6099">
        <v>179.37110322823801</v>
      </c>
      <c r="AM6099">
        <v>218.45729361022001</v>
      </c>
      <c r="AU6099">
        <v>32</v>
      </c>
      <c r="BD6099">
        <v>144.610997100936</v>
      </c>
    </row>
    <row r="6100" spans="1:57" x14ac:dyDescent="0.25">
      <c r="A6100" s="1" t="s">
        <v>1047</v>
      </c>
      <c r="B6100" s="61">
        <v>42235</v>
      </c>
      <c r="V6100"/>
      <c r="AD6100">
        <v>6.0195259086827997E-2</v>
      </c>
      <c r="AI6100">
        <v>11.875</v>
      </c>
    </row>
    <row r="6101" spans="1:57" x14ac:dyDescent="0.25">
      <c r="A6101" s="1" t="s">
        <v>1047</v>
      </c>
      <c r="B6101" s="61">
        <v>42255</v>
      </c>
      <c r="V6101"/>
      <c r="AD6101">
        <v>5.2570133279873602E-2</v>
      </c>
      <c r="AI6101">
        <v>12.5</v>
      </c>
    </row>
    <row r="6102" spans="1:57" x14ac:dyDescent="0.25">
      <c r="A6102" s="1" t="s">
        <v>1047</v>
      </c>
      <c r="B6102" s="61">
        <v>42268</v>
      </c>
      <c r="V6102"/>
      <c r="AD6102">
        <v>5.18501493252468E-2</v>
      </c>
    </row>
    <row r="6103" spans="1:57" x14ac:dyDescent="0.25">
      <c r="A6103" s="1" t="s">
        <v>1047</v>
      </c>
      <c r="B6103" s="61">
        <v>42276</v>
      </c>
      <c r="V6103"/>
      <c r="AD6103">
        <v>5.2263127567764397E-2</v>
      </c>
    </row>
    <row r="6104" spans="1:57" x14ac:dyDescent="0.25">
      <c r="A6104" s="1" t="s">
        <v>1047</v>
      </c>
      <c r="B6104" s="61">
        <v>42278</v>
      </c>
      <c r="V6104"/>
      <c r="AD6104">
        <v>5.2947063268673301E-2</v>
      </c>
      <c r="AI6104">
        <v>13.8</v>
      </c>
    </row>
    <row r="6105" spans="1:57" x14ac:dyDescent="0.25">
      <c r="A6105" s="1" t="s">
        <v>1047</v>
      </c>
      <c r="B6105" s="61">
        <v>42298</v>
      </c>
      <c r="V6105"/>
      <c r="AD6105">
        <v>7.4135365309026105E-2</v>
      </c>
      <c r="AI6105">
        <v>15.466666666666701</v>
      </c>
    </row>
    <row r="6106" spans="1:57" x14ac:dyDescent="0.25">
      <c r="A6106" s="1" t="s">
        <v>1047</v>
      </c>
      <c r="B6106" s="61">
        <v>42320</v>
      </c>
      <c r="V6106"/>
      <c r="AD6106">
        <v>8.5330259453700402E-2</v>
      </c>
      <c r="AI6106">
        <v>16.6428571428571</v>
      </c>
    </row>
    <row r="6107" spans="1:57" x14ac:dyDescent="0.25">
      <c r="A6107" s="1" t="s">
        <v>1047</v>
      </c>
      <c r="B6107" s="61">
        <v>42332</v>
      </c>
      <c r="R6107">
        <v>2205.2590394437102</v>
      </c>
      <c r="S6107">
        <v>329.90413530718598</v>
      </c>
      <c r="V6107"/>
      <c r="AD6107">
        <v>8.0285555142600107E-2</v>
      </c>
      <c r="AG6107">
        <v>118.943756523747</v>
      </c>
      <c r="AM6107">
        <v>332.77309871322899</v>
      </c>
      <c r="AU6107">
        <v>67</v>
      </c>
      <c r="BD6107">
        <v>1423.6380488995501</v>
      </c>
    </row>
    <row r="6108" spans="1:57" x14ac:dyDescent="0.25">
      <c r="A6108" s="1" t="s">
        <v>1047</v>
      </c>
      <c r="B6108" s="61">
        <v>42339</v>
      </c>
      <c r="V6108"/>
      <c r="AD6108">
        <v>8.0300054641247801E-2</v>
      </c>
    </row>
    <row r="6109" spans="1:57" x14ac:dyDescent="0.25">
      <c r="A6109" s="1" t="s">
        <v>1047</v>
      </c>
      <c r="B6109" s="61">
        <v>42346</v>
      </c>
      <c r="V6109"/>
      <c r="AD6109">
        <v>7.7467691318484896E-2</v>
      </c>
      <c r="AI6109">
        <v>16.769230769230798</v>
      </c>
    </row>
    <row r="6110" spans="1:57" x14ac:dyDescent="0.25">
      <c r="A6110" s="1" t="s">
        <v>1047</v>
      </c>
      <c r="B6110" s="61">
        <v>42374</v>
      </c>
      <c r="V6110"/>
      <c r="AI6110">
        <v>16.769230769230798</v>
      </c>
    </row>
    <row r="6111" spans="1:57" x14ac:dyDescent="0.25">
      <c r="A6111" s="1" t="s">
        <v>1047</v>
      </c>
      <c r="B6111" s="61">
        <v>42394</v>
      </c>
      <c r="V6111"/>
      <c r="AI6111">
        <v>16.769230769230798</v>
      </c>
    </row>
    <row r="6112" spans="1:57" x14ac:dyDescent="0.25">
      <c r="A6112" s="1" t="s">
        <v>1047</v>
      </c>
      <c r="B6112" s="61">
        <v>42404</v>
      </c>
      <c r="R6112">
        <v>3019.3067355123299</v>
      </c>
      <c r="S6112">
        <v>1713.7818540681501</v>
      </c>
      <c r="V6112"/>
      <c r="W6112">
        <v>4.1271497499999997E-2</v>
      </c>
      <c r="Y6112">
        <v>33625.581432419996</v>
      </c>
      <c r="AA6112">
        <v>1386.6024833333299</v>
      </c>
      <c r="AO6112">
        <v>147.891521831132</v>
      </c>
      <c r="AQ6112" t="s">
        <v>925</v>
      </c>
      <c r="AY6112">
        <v>327.17937073481698</v>
      </c>
      <c r="BD6112">
        <v>1157.6333596130501</v>
      </c>
      <c r="BE6112">
        <v>588.041321408155</v>
      </c>
    </row>
    <row r="6113" spans="1:56" x14ac:dyDescent="0.25">
      <c r="A6113" s="1" t="s">
        <v>1048</v>
      </c>
      <c r="B6113" s="61">
        <v>42447</v>
      </c>
      <c r="V6113"/>
      <c r="AD6113">
        <v>1.36787865988284E-2</v>
      </c>
      <c r="AI6113">
        <v>2.15</v>
      </c>
    </row>
    <row r="6114" spans="1:56" x14ac:dyDescent="0.25">
      <c r="A6114" s="1" t="s">
        <v>1048</v>
      </c>
      <c r="B6114" s="61">
        <v>42466</v>
      </c>
      <c r="V6114"/>
      <c r="AD6114">
        <v>8.1270080235474704E-2</v>
      </c>
      <c r="AI6114">
        <v>5.0999999999999996</v>
      </c>
    </row>
    <row r="6115" spans="1:56" x14ac:dyDescent="0.25">
      <c r="A6115" s="1" t="s">
        <v>1048</v>
      </c>
      <c r="B6115" s="61">
        <v>42478</v>
      </c>
      <c r="V6115"/>
      <c r="AD6115">
        <v>9.2955004875919595E-2</v>
      </c>
      <c r="AI6115">
        <v>6.15</v>
      </c>
    </row>
    <row r="6116" spans="1:56" x14ac:dyDescent="0.25">
      <c r="A6116" s="1" t="s">
        <v>1048</v>
      </c>
      <c r="B6116" s="61">
        <v>42487</v>
      </c>
      <c r="V6116"/>
      <c r="AD6116">
        <v>8.4087950009937795E-2</v>
      </c>
    </row>
    <row r="6117" spans="1:56" x14ac:dyDescent="0.25">
      <c r="A6117" s="1" t="s">
        <v>1048</v>
      </c>
      <c r="B6117" s="61">
        <v>42488</v>
      </c>
      <c r="V6117"/>
      <c r="AD6117">
        <v>9.5463367626435799E-2</v>
      </c>
    </row>
    <row r="6118" spans="1:56" x14ac:dyDescent="0.25">
      <c r="A6118" s="1" t="s">
        <v>1048</v>
      </c>
      <c r="B6118" s="61">
        <v>42500</v>
      </c>
      <c r="V6118"/>
      <c r="AD6118">
        <v>9.9541359689700501E-2</v>
      </c>
    </row>
    <row r="6119" spans="1:56" x14ac:dyDescent="0.25">
      <c r="A6119" s="1" t="s">
        <v>1048</v>
      </c>
      <c r="B6119" s="61">
        <v>42501</v>
      </c>
      <c r="V6119"/>
      <c r="AD6119">
        <v>9.9524318282809193E-2</v>
      </c>
      <c r="AI6119">
        <v>8.0500000000000007</v>
      </c>
    </row>
    <row r="6120" spans="1:56" x14ac:dyDescent="0.25">
      <c r="A6120" s="1" t="s">
        <v>1048</v>
      </c>
      <c r="B6120" s="61">
        <v>42521</v>
      </c>
      <c r="V6120"/>
      <c r="AI6120">
        <v>9.4117647058823497</v>
      </c>
    </row>
    <row r="6121" spans="1:56" x14ac:dyDescent="0.25">
      <c r="A6121" s="1" t="s">
        <v>1048</v>
      </c>
      <c r="B6121" s="61">
        <v>42544</v>
      </c>
      <c r="V6121"/>
      <c r="AD6121">
        <v>8.7977121469675207E-2</v>
      </c>
      <c r="AI6121">
        <v>9.9411764705882408</v>
      </c>
    </row>
    <row r="6122" spans="1:56" x14ac:dyDescent="0.25">
      <c r="A6122" s="1" t="s">
        <v>1048</v>
      </c>
      <c r="B6122" s="61">
        <v>42558</v>
      </c>
      <c r="V6122"/>
      <c r="AD6122">
        <v>8.6290729700410199E-2</v>
      </c>
    </row>
    <row r="6123" spans="1:56" x14ac:dyDescent="0.25">
      <c r="A6123" s="1" t="s">
        <v>1048</v>
      </c>
      <c r="B6123" s="61">
        <v>42565</v>
      </c>
      <c r="V6123"/>
      <c r="AD6123">
        <v>9.0024830469166303E-2</v>
      </c>
      <c r="AI6123">
        <v>10.764705882352899</v>
      </c>
    </row>
    <row r="6124" spans="1:56" x14ac:dyDescent="0.25">
      <c r="A6124" s="1" t="s">
        <v>1048</v>
      </c>
      <c r="B6124" s="61">
        <v>42579</v>
      </c>
      <c r="R6124">
        <v>560.72727272727298</v>
      </c>
      <c r="V6124"/>
      <c r="AG6124">
        <v>149.501020416285</v>
      </c>
      <c r="AM6124">
        <v>224.25303495589199</v>
      </c>
      <c r="AU6124">
        <v>32</v>
      </c>
      <c r="BD6124">
        <v>186.97321735509601</v>
      </c>
    </row>
    <row r="6125" spans="1:56" x14ac:dyDescent="0.25">
      <c r="A6125" s="1" t="s">
        <v>1048</v>
      </c>
      <c r="B6125" s="61">
        <v>42590</v>
      </c>
      <c r="V6125"/>
      <c r="AD6125">
        <v>8.6460141848203401E-2</v>
      </c>
      <c r="AI6125">
        <v>11.352941176470599</v>
      </c>
    </row>
    <row r="6126" spans="1:56" x14ac:dyDescent="0.25">
      <c r="A6126" s="1" t="s">
        <v>1048</v>
      </c>
      <c r="B6126" s="61">
        <v>42611</v>
      </c>
      <c r="V6126"/>
      <c r="AD6126">
        <v>7.6057530751506494E-2</v>
      </c>
    </row>
    <row r="6127" spans="1:56" x14ac:dyDescent="0.25">
      <c r="A6127" s="1" t="s">
        <v>1048</v>
      </c>
      <c r="B6127" s="61">
        <v>42612</v>
      </c>
      <c r="V6127"/>
      <c r="AD6127">
        <v>7.6057530751506494E-2</v>
      </c>
      <c r="AI6127">
        <v>12.4375</v>
      </c>
    </row>
    <row r="6128" spans="1:56" x14ac:dyDescent="0.25">
      <c r="A6128" s="1" t="s">
        <v>1048</v>
      </c>
      <c r="B6128" s="61">
        <v>42626</v>
      </c>
      <c r="V6128"/>
      <c r="AD6128">
        <v>8.1523426709535496E-2</v>
      </c>
    </row>
    <row r="6129" spans="1:57" x14ac:dyDescent="0.25">
      <c r="A6129" s="1" t="s">
        <v>1048</v>
      </c>
      <c r="B6129" s="61">
        <v>42641</v>
      </c>
      <c r="V6129"/>
      <c r="AD6129">
        <v>8.1561203878647695E-2</v>
      </c>
      <c r="AI6129">
        <v>14.2</v>
      </c>
    </row>
    <row r="6130" spans="1:57" x14ac:dyDescent="0.25">
      <c r="A6130" s="1" t="s">
        <v>1048</v>
      </c>
      <c r="B6130" s="61">
        <v>42646</v>
      </c>
      <c r="V6130"/>
      <c r="AD6130">
        <v>8.0917413535339502E-2</v>
      </c>
    </row>
    <row r="6131" spans="1:57" x14ac:dyDescent="0.25">
      <c r="A6131" s="1" t="s">
        <v>1048</v>
      </c>
      <c r="B6131" s="61">
        <v>42663</v>
      </c>
      <c r="V6131"/>
      <c r="AI6131">
        <v>15.692307692307701</v>
      </c>
    </row>
    <row r="6132" spans="1:57" x14ac:dyDescent="0.25">
      <c r="A6132" s="1" t="s">
        <v>1048</v>
      </c>
      <c r="B6132" s="61">
        <v>42689</v>
      </c>
      <c r="V6132"/>
      <c r="AD6132">
        <v>9.4697008984523198E-2</v>
      </c>
      <c r="AI6132">
        <v>17</v>
      </c>
    </row>
    <row r="6133" spans="1:57" x14ac:dyDescent="0.25">
      <c r="A6133" s="1" t="s">
        <v>1048</v>
      </c>
      <c r="B6133" s="61">
        <v>42697</v>
      </c>
      <c r="V6133"/>
      <c r="AD6133">
        <v>8.7475054723484505E-2</v>
      </c>
    </row>
    <row r="6134" spans="1:57" x14ac:dyDescent="0.25">
      <c r="A6134" s="1" t="s">
        <v>1048</v>
      </c>
      <c r="B6134" s="61">
        <v>42702</v>
      </c>
      <c r="R6134">
        <v>1907.8711967302299</v>
      </c>
      <c r="S6134">
        <v>323.75104412386099</v>
      </c>
      <c r="V6134"/>
      <c r="AG6134">
        <v>115.42268617111399</v>
      </c>
      <c r="AM6134">
        <v>252.31807551827799</v>
      </c>
      <c r="AU6134">
        <v>70.2</v>
      </c>
      <c r="BD6134">
        <v>1216.3793909169799</v>
      </c>
    </row>
    <row r="6135" spans="1:57" x14ac:dyDescent="0.25">
      <c r="A6135" s="1" t="s">
        <v>1048</v>
      </c>
      <c r="B6135" s="61">
        <v>42709</v>
      </c>
      <c r="V6135"/>
      <c r="AD6135">
        <v>7.9440045831247696E-2</v>
      </c>
      <c r="AI6135">
        <v>17</v>
      </c>
    </row>
    <row r="6136" spans="1:57" x14ac:dyDescent="0.25">
      <c r="A6136" s="1" t="s">
        <v>1048</v>
      </c>
      <c r="B6136" s="61">
        <v>42726</v>
      </c>
      <c r="V6136"/>
      <c r="AI6136">
        <v>17</v>
      </c>
    </row>
    <row r="6137" spans="1:57" x14ac:dyDescent="0.25">
      <c r="A6137" s="1" t="s">
        <v>1048</v>
      </c>
      <c r="B6137" s="61">
        <v>42747</v>
      </c>
      <c r="V6137"/>
      <c r="AI6137">
        <v>17</v>
      </c>
    </row>
    <row r="6138" spans="1:57" x14ac:dyDescent="0.25">
      <c r="A6138" s="1" t="s">
        <v>1048</v>
      </c>
      <c r="B6138" s="61">
        <v>42765</v>
      </c>
      <c r="V6138"/>
      <c r="AD6138">
        <v>-3.2308876266460198E-3</v>
      </c>
    </row>
    <row r="6139" spans="1:57" x14ac:dyDescent="0.25">
      <c r="A6139" s="1" t="s">
        <v>1048</v>
      </c>
      <c r="B6139" s="61">
        <v>42766</v>
      </c>
      <c r="V6139"/>
      <c r="AI6139">
        <v>17</v>
      </c>
    </row>
    <row r="6140" spans="1:57" x14ac:dyDescent="0.25">
      <c r="A6140" s="1" t="s">
        <v>1048</v>
      </c>
      <c r="B6140" s="61">
        <v>42776</v>
      </c>
      <c r="R6140">
        <v>2476.8616135208099</v>
      </c>
      <c r="S6140">
        <v>1333.07616163135</v>
      </c>
      <c r="V6140"/>
      <c r="W6140">
        <v>3.6807975E-2</v>
      </c>
      <c r="Y6140">
        <v>27878.911527936601</v>
      </c>
      <c r="AA6140">
        <v>1030.4207916666701</v>
      </c>
      <c r="AO6140">
        <v>182.64243488243201</v>
      </c>
      <c r="AQ6140" t="s">
        <v>925</v>
      </c>
      <c r="AY6140">
        <v>302.65536996468597</v>
      </c>
      <c r="BD6140">
        <v>961.14301700702197</v>
      </c>
      <c r="BE6140">
        <v>601.80749581485304</v>
      </c>
    </row>
    <row r="6141" spans="1:57" x14ac:dyDescent="0.25">
      <c r="A6141" s="1" t="s">
        <v>1049</v>
      </c>
      <c r="B6141" s="61">
        <v>42818</v>
      </c>
      <c r="V6141"/>
      <c r="AD6141">
        <v>-1.6026081758791599E-3</v>
      </c>
      <c r="AI6141">
        <v>1</v>
      </c>
      <c r="AU6141">
        <v>11</v>
      </c>
    </row>
    <row r="6142" spans="1:57" x14ac:dyDescent="0.25">
      <c r="A6142" s="1" t="s">
        <v>1049</v>
      </c>
      <c r="B6142" s="61">
        <v>42835</v>
      </c>
      <c r="V6142"/>
      <c r="AD6142">
        <v>2.75529744149898E-2</v>
      </c>
      <c r="AI6142">
        <v>3.05</v>
      </c>
      <c r="AU6142">
        <v>21</v>
      </c>
    </row>
    <row r="6143" spans="1:57" x14ac:dyDescent="0.25">
      <c r="A6143" s="1" t="s">
        <v>1049</v>
      </c>
      <c r="B6143" s="61">
        <v>42858</v>
      </c>
      <c r="V6143"/>
      <c r="AI6143">
        <v>5.3</v>
      </c>
      <c r="AU6143">
        <v>23</v>
      </c>
    </row>
    <row r="6144" spans="1:57" x14ac:dyDescent="0.25">
      <c r="A6144" s="1" t="s">
        <v>1049</v>
      </c>
      <c r="B6144" s="61">
        <v>42863</v>
      </c>
      <c r="V6144"/>
      <c r="AD6144">
        <v>5.61085236514643E-2</v>
      </c>
    </row>
    <row r="6145" spans="1:57" x14ac:dyDescent="0.25">
      <c r="A6145" s="1" t="s">
        <v>1049</v>
      </c>
      <c r="B6145" s="61">
        <v>42880</v>
      </c>
      <c r="V6145"/>
      <c r="AD6145">
        <v>6.6081176907506298E-2</v>
      </c>
      <c r="AI6145">
        <v>6.85</v>
      </c>
      <c r="AU6145">
        <v>29</v>
      </c>
    </row>
    <row r="6146" spans="1:57" x14ac:dyDescent="0.25">
      <c r="A6146" s="1" t="s">
        <v>1049</v>
      </c>
      <c r="B6146" s="61">
        <v>42898</v>
      </c>
      <c r="V6146"/>
      <c r="AD6146">
        <v>6.67498135031203E-2</v>
      </c>
      <c r="AI6146">
        <v>7.75</v>
      </c>
      <c r="AU6146">
        <v>29</v>
      </c>
    </row>
    <row r="6147" spans="1:57" x14ac:dyDescent="0.25">
      <c r="A6147" s="1" t="s">
        <v>1049</v>
      </c>
      <c r="B6147" s="61">
        <v>42919</v>
      </c>
      <c r="V6147"/>
      <c r="AD6147">
        <v>6.6454153331782007E-2</v>
      </c>
      <c r="AI6147">
        <v>8.6</v>
      </c>
      <c r="AU6147">
        <v>30</v>
      </c>
    </row>
    <row r="6148" spans="1:57" x14ac:dyDescent="0.25">
      <c r="A6148" s="1" t="s">
        <v>1049</v>
      </c>
      <c r="B6148" s="61">
        <v>42934</v>
      </c>
      <c r="V6148"/>
      <c r="AD6148">
        <v>6.5477564620702394E-2</v>
      </c>
    </row>
    <row r="6149" spans="1:57" x14ac:dyDescent="0.25">
      <c r="A6149" s="1" t="s">
        <v>1049</v>
      </c>
      <c r="B6149" s="61">
        <v>42947</v>
      </c>
      <c r="V6149"/>
      <c r="AI6149">
        <v>9.35</v>
      </c>
      <c r="AU6149">
        <v>31</v>
      </c>
    </row>
    <row r="6150" spans="1:57" x14ac:dyDescent="0.25">
      <c r="A6150" s="1" t="s">
        <v>1049</v>
      </c>
      <c r="B6150" s="61">
        <v>42964</v>
      </c>
      <c r="R6150">
        <v>381.01365746628801</v>
      </c>
      <c r="V6150"/>
      <c r="AD6150">
        <v>4.1238825438233699E-2</v>
      </c>
      <c r="AG6150">
        <v>112.240081952761</v>
      </c>
      <c r="AI6150">
        <v>9.9</v>
      </c>
      <c r="AM6150">
        <v>160.52498378286299</v>
      </c>
      <c r="AO6150">
        <v>272.76506573562398</v>
      </c>
      <c r="AU6150">
        <v>31.6</v>
      </c>
      <c r="BD6150">
        <v>108.248591730664</v>
      </c>
    </row>
    <row r="6151" spans="1:57" x14ac:dyDescent="0.25">
      <c r="A6151" s="1" t="s">
        <v>1049</v>
      </c>
      <c r="B6151" s="61">
        <v>42986</v>
      </c>
      <c r="V6151"/>
      <c r="AD6151">
        <v>4.6511694301783799E-2</v>
      </c>
      <c r="AI6151">
        <v>11.15</v>
      </c>
      <c r="AU6151">
        <v>32</v>
      </c>
    </row>
    <row r="6152" spans="1:57" x14ac:dyDescent="0.25">
      <c r="A6152" s="1" t="s">
        <v>1049</v>
      </c>
      <c r="B6152" s="61">
        <v>43013</v>
      </c>
      <c r="V6152"/>
      <c r="AD6152">
        <v>7.0235755387686893E-2</v>
      </c>
      <c r="AI6152">
        <v>12.85</v>
      </c>
      <c r="AU6152">
        <v>33</v>
      </c>
    </row>
    <row r="6153" spans="1:57" x14ac:dyDescent="0.25">
      <c r="A6153" s="1" t="s">
        <v>1049</v>
      </c>
      <c r="B6153" s="61">
        <v>43028</v>
      </c>
      <c r="V6153"/>
      <c r="AD6153">
        <v>7.9998238020262194E-2</v>
      </c>
      <c r="AI6153">
        <v>13.75</v>
      </c>
      <c r="AU6153">
        <v>37</v>
      </c>
    </row>
    <row r="6154" spans="1:57" x14ac:dyDescent="0.25">
      <c r="A6154" s="1" t="s">
        <v>1049</v>
      </c>
      <c r="B6154" s="61">
        <v>43046</v>
      </c>
      <c r="V6154"/>
      <c r="AD6154">
        <v>8.6165052835059194E-2</v>
      </c>
      <c r="AI6154">
        <v>14.9473684210526</v>
      </c>
      <c r="AU6154">
        <v>57</v>
      </c>
    </row>
    <row r="6155" spans="1:57" x14ac:dyDescent="0.25">
      <c r="A6155" s="1" t="s">
        <v>1049</v>
      </c>
      <c r="B6155" s="61">
        <v>43059</v>
      </c>
      <c r="R6155">
        <v>1834.0474867027699</v>
      </c>
      <c r="S6155">
        <v>286.42207592513802</v>
      </c>
      <c r="V6155"/>
      <c r="AG6155">
        <v>193.34524456222499</v>
      </c>
      <c r="AM6155">
        <v>234.667781284603</v>
      </c>
      <c r="AO6155">
        <v>428.01302584682799</v>
      </c>
      <c r="AU6155">
        <v>68</v>
      </c>
      <c r="BD6155">
        <v>1119.6123849308101</v>
      </c>
    </row>
    <row r="6156" spans="1:57" x14ac:dyDescent="0.25">
      <c r="A6156" s="1" t="s">
        <v>1049</v>
      </c>
      <c r="B6156" s="61">
        <v>43070</v>
      </c>
      <c r="V6156"/>
      <c r="AI6156">
        <v>14.9473684210526</v>
      </c>
      <c r="AU6156">
        <v>70.8</v>
      </c>
    </row>
    <row r="6157" spans="1:57" x14ac:dyDescent="0.25">
      <c r="A6157" s="1" t="s">
        <v>1049</v>
      </c>
      <c r="B6157" s="61">
        <v>43090</v>
      </c>
      <c r="V6157"/>
      <c r="AD6157">
        <v>6.8726658990624301E-2</v>
      </c>
      <c r="AI6157">
        <v>14.9473684210526</v>
      </c>
      <c r="AU6157">
        <v>82</v>
      </c>
    </row>
    <row r="6158" spans="1:57" x14ac:dyDescent="0.25">
      <c r="A6158" s="1" t="s">
        <v>1049</v>
      </c>
      <c r="B6158" s="61">
        <v>43117</v>
      </c>
      <c r="V6158"/>
      <c r="AD6158">
        <v>5.3926279209957004E-3</v>
      </c>
      <c r="AI6158">
        <v>14.9473684210526</v>
      </c>
      <c r="AU6158">
        <v>93</v>
      </c>
    </row>
    <row r="6159" spans="1:57" x14ac:dyDescent="0.25">
      <c r="A6159" s="1" t="s">
        <v>1049</v>
      </c>
      <c r="B6159" s="61">
        <v>43123</v>
      </c>
      <c r="R6159">
        <v>2227.81264635969</v>
      </c>
      <c r="S6159">
        <v>1426.58314772576</v>
      </c>
      <c r="V6159"/>
      <c r="W6159">
        <v>4.4049959999999999E-2</v>
      </c>
      <c r="Y6159">
        <v>24417.591804888802</v>
      </c>
      <c r="AA6159">
        <v>1075.9474</v>
      </c>
      <c r="AG6159">
        <v>141.24381105504901</v>
      </c>
      <c r="AO6159">
        <v>141.24381105504901</v>
      </c>
      <c r="AQ6159" t="s">
        <v>925</v>
      </c>
      <c r="AY6159">
        <v>257.73185517291199</v>
      </c>
      <c r="BD6159">
        <v>659.98568757887404</v>
      </c>
      <c r="BE6159">
        <v>466.42188217476399</v>
      </c>
    </row>
    <row r="6160" spans="1:57" x14ac:dyDescent="0.25">
      <c r="A6160" s="1" t="s">
        <v>1050</v>
      </c>
      <c r="B6160" s="61">
        <v>42067</v>
      </c>
      <c r="V6160"/>
      <c r="AD6160">
        <v>4.5588536883524398E-4</v>
      </c>
    </row>
    <row r="6161" spans="1:56" x14ac:dyDescent="0.25">
      <c r="A6161" s="1" t="s">
        <v>1050</v>
      </c>
      <c r="B6161" s="61">
        <v>42076</v>
      </c>
      <c r="V6161"/>
      <c r="AD6161">
        <v>1.29353818354782E-2</v>
      </c>
      <c r="AI6161">
        <v>2.7</v>
      </c>
    </row>
    <row r="6162" spans="1:56" x14ac:dyDescent="0.25">
      <c r="A6162" s="1" t="s">
        <v>1050</v>
      </c>
      <c r="B6162" s="61">
        <v>42087</v>
      </c>
      <c r="V6162"/>
      <c r="AD6162">
        <v>6.5776033143977203E-2</v>
      </c>
      <c r="AI6162">
        <v>4.25</v>
      </c>
    </row>
    <row r="6163" spans="1:56" x14ac:dyDescent="0.25">
      <c r="A6163" s="1" t="s">
        <v>1050</v>
      </c>
      <c r="B6163" s="61">
        <v>42096</v>
      </c>
      <c r="V6163"/>
      <c r="AD6163">
        <v>8.3687853569844706E-2</v>
      </c>
      <c r="AI6163">
        <v>5.8</v>
      </c>
    </row>
    <row r="6164" spans="1:56" x14ac:dyDescent="0.25">
      <c r="A6164" s="1" t="s">
        <v>1050</v>
      </c>
      <c r="B6164" s="61">
        <v>42102</v>
      </c>
      <c r="V6164"/>
      <c r="AD6164">
        <v>9.33572370945258E-2</v>
      </c>
      <c r="AI6164">
        <v>6.3</v>
      </c>
    </row>
    <row r="6165" spans="1:56" x14ac:dyDescent="0.25">
      <c r="A6165" s="1" t="s">
        <v>1050</v>
      </c>
      <c r="B6165" s="61">
        <v>42118</v>
      </c>
      <c r="V6165"/>
      <c r="AD6165">
        <v>9.4714801777218999E-2</v>
      </c>
      <c r="AI6165">
        <v>7.2</v>
      </c>
    </row>
    <row r="6166" spans="1:56" x14ac:dyDescent="0.25">
      <c r="A6166" s="1" t="s">
        <v>1050</v>
      </c>
      <c r="B6166" s="61">
        <v>42135</v>
      </c>
      <c r="V6166"/>
      <c r="AD6166">
        <v>9.0521020705489702E-2</v>
      </c>
      <c r="AI6166">
        <v>8.25</v>
      </c>
    </row>
    <row r="6167" spans="1:56" x14ac:dyDescent="0.25">
      <c r="A6167" s="1" t="s">
        <v>1050</v>
      </c>
      <c r="B6167" s="61">
        <v>42151</v>
      </c>
      <c r="V6167"/>
      <c r="AD6167">
        <v>8.4849740583785804E-2</v>
      </c>
      <c r="AI6167">
        <v>9.4444444444444393</v>
      </c>
    </row>
    <row r="6168" spans="1:56" x14ac:dyDescent="0.25">
      <c r="A6168" s="1" t="s">
        <v>1050</v>
      </c>
      <c r="B6168" s="61">
        <v>42172</v>
      </c>
      <c r="V6168"/>
      <c r="AD6168">
        <v>7.2656241629348597E-2</v>
      </c>
      <c r="AI6168">
        <v>9.7777777777777803</v>
      </c>
    </row>
    <row r="6169" spans="1:56" x14ac:dyDescent="0.25">
      <c r="A6169" s="1" t="s">
        <v>1050</v>
      </c>
      <c r="B6169" s="61">
        <v>42202</v>
      </c>
      <c r="V6169"/>
      <c r="AD6169">
        <v>6.9004594964990298E-2</v>
      </c>
      <c r="AI6169">
        <v>10.6111111111111</v>
      </c>
    </row>
    <row r="6170" spans="1:56" x14ac:dyDescent="0.25">
      <c r="A6170" s="1" t="s">
        <v>1050</v>
      </c>
      <c r="B6170" s="61">
        <v>42215</v>
      </c>
      <c r="R6170">
        <v>533.36363636363603</v>
      </c>
      <c r="V6170"/>
      <c r="AD6170">
        <v>6.3995401200432803E-2</v>
      </c>
      <c r="AG6170">
        <v>176.270302813738</v>
      </c>
      <c r="AM6170">
        <v>231.84187056385301</v>
      </c>
      <c r="AU6170">
        <v>32</v>
      </c>
      <c r="BD6170">
        <v>125.25146298604599</v>
      </c>
    </row>
    <row r="6171" spans="1:56" x14ac:dyDescent="0.25">
      <c r="A6171" s="1" t="s">
        <v>1050</v>
      </c>
      <c r="B6171" s="61">
        <v>42235</v>
      </c>
      <c r="V6171"/>
      <c r="AD6171">
        <v>5.5517137150972999E-2</v>
      </c>
      <c r="AI6171">
        <v>11.9444444444444</v>
      </c>
    </row>
    <row r="6172" spans="1:56" x14ac:dyDescent="0.25">
      <c r="A6172" s="1" t="s">
        <v>1050</v>
      </c>
      <c r="B6172" s="61">
        <v>42255</v>
      </c>
      <c r="V6172"/>
      <c r="AD6172">
        <v>4.5014704738548801E-2</v>
      </c>
      <c r="AI6172">
        <v>12.625</v>
      </c>
    </row>
    <row r="6173" spans="1:56" x14ac:dyDescent="0.25">
      <c r="A6173" s="1" t="s">
        <v>1050</v>
      </c>
      <c r="B6173" s="61">
        <v>42268</v>
      </c>
      <c r="V6173"/>
      <c r="AD6173">
        <v>4.4446617565739199E-2</v>
      </c>
    </row>
    <row r="6174" spans="1:56" x14ac:dyDescent="0.25">
      <c r="A6174" s="1" t="s">
        <v>1050</v>
      </c>
      <c r="B6174" s="61">
        <v>42276</v>
      </c>
      <c r="V6174"/>
      <c r="AD6174">
        <v>4.4238362256037903E-2</v>
      </c>
    </row>
    <row r="6175" spans="1:56" x14ac:dyDescent="0.25">
      <c r="A6175" s="1" t="s">
        <v>1050</v>
      </c>
      <c r="B6175" s="61">
        <v>42278</v>
      </c>
      <c r="V6175"/>
      <c r="AD6175">
        <v>4.8540342546538003E-2</v>
      </c>
      <c r="AI6175">
        <v>14.25</v>
      </c>
    </row>
    <row r="6176" spans="1:56" x14ac:dyDescent="0.25">
      <c r="A6176" s="1" t="s">
        <v>1050</v>
      </c>
      <c r="B6176" s="61">
        <v>42298</v>
      </c>
      <c r="V6176"/>
      <c r="AD6176">
        <v>7.6056377159302496E-2</v>
      </c>
      <c r="AI6176">
        <v>16.0625</v>
      </c>
    </row>
    <row r="6177" spans="1:57" x14ac:dyDescent="0.25">
      <c r="A6177" s="1" t="s">
        <v>1050</v>
      </c>
      <c r="B6177" s="61">
        <v>42320</v>
      </c>
      <c r="V6177"/>
      <c r="AD6177">
        <v>8.5572003930047602E-2</v>
      </c>
      <c r="AI6177">
        <v>17.2</v>
      </c>
    </row>
    <row r="6178" spans="1:57" x14ac:dyDescent="0.25">
      <c r="A6178" s="1" t="s">
        <v>1050</v>
      </c>
      <c r="B6178" s="61">
        <v>42332</v>
      </c>
      <c r="R6178">
        <v>2327.6559913852702</v>
      </c>
      <c r="S6178">
        <v>331.74448986328002</v>
      </c>
      <c r="V6178"/>
      <c r="AD6178">
        <v>8.0294512587782599E-2</v>
      </c>
      <c r="AG6178">
        <v>135.085427529621</v>
      </c>
      <c r="AM6178">
        <v>374.35605023404497</v>
      </c>
      <c r="AU6178">
        <v>67</v>
      </c>
      <c r="BD6178">
        <v>1486.4700237583299</v>
      </c>
    </row>
    <row r="6179" spans="1:57" x14ac:dyDescent="0.25">
      <c r="A6179" s="1" t="s">
        <v>1050</v>
      </c>
      <c r="B6179" s="61">
        <v>42339</v>
      </c>
      <c r="V6179"/>
      <c r="AD6179">
        <v>8.0125086772114607E-2</v>
      </c>
    </row>
    <row r="6180" spans="1:57" x14ac:dyDescent="0.25">
      <c r="A6180" s="1" t="s">
        <v>1050</v>
      </c>
      <c r="B6180" s="61">
        <v>42346</v>
      </c>
      <c r="V6180"/>
      <c r="AD6180">
        <v>7.7472705601229805E-2</v>
      </c>
      <c r="AI6180">
        <v>17.2</v>
      </c>
    </row>
    <row r="6181" spans="1:57" x14ac:dyDescent="0.25">
      <c r="A6181" s="1" t="s">
        <v>1050</v>
      </c>
      <c r="B6181" s="61">
        <v>42374</v>
      </c>
      <c r="V6181"/>
      <c r="AI6181">
        <v>17.2</v>
      </c>
    </row>
    <row r="6182" spans="1:57" x14ac:dyDescent="0.25">
      <c r="A6182" s="1" t="s">
        <v>1050</v>
      </c>
      <c r="B6182" s="61">
        <v>42394</v>
      </c>
      <c r="V6182"/>
      <c r="AI6182">
        <v>17.2</v>
      </c>
    </row>
    <row r="6183" spans="1:57" x14ac:dyDescent="0.25">
      <c r="A6183" s="1" t="s">
        <v>1050</v>
      </c>
      <c r="B6183" s="61">
        <v>42404</v>
      </c>
      <c r="R6183">
        <v>2770.04708715162</v>
      </c>
      <c r="S6183">
        <v>1575.05248077581</v>
      </c>
      <c r="V6183"/>
      <c r="W6183">
        <v>4.2113955000000002E-2</v>
      </c>
      <c r="Y6183">
        <v>30376.938176762102</v>
      </c>
      <c r="AA6183">
        <v>1279.85004166667</v>
      </c>
      <c r="AO6183">
        <v>140.025566509898</v>
      </c>
      <c r="AQ6183" t="s">
        <v>925</v>
      </c>
      <c r="AY6183">
        <v>295.20243910914598</v>
      </c>
      <c r="BD6183">
        <v>1054.9690398659</v>
      </c>
      <c r="BE6183">
        <v>591.03951867508897</v>
      </c>
    </row>
    <row r="6184" spans="1:57" x14ac:dyDescent="0.25">
      <c r="A6184" s="1" t="s">
        <v>1051</v>
      </c>
      <c r="B6184" s="61">
        <v>42447</v>
      </c>
      <c r="V6184"/>
      <c r="AD6184">
        <v>1.30146368647551E-2</v>
      </c>
      <c r="AI6184">
        <v>2.15</v>
      </c>
    </row>
    <row r="6185" spans="1:57" x14ac:dyDescent="0.25">
      <c r="A6185" s="1" t="s">
        <v>1051</v>
      </c>
      <c r="B6185" s="61">
        <v>42466</v>
      </c>
      <c r="V6185"/>
      <c r="AD6185">
        <v>8.1832974667385497E-2</v>
      </c>
      <c r="AI6185">
        <v>5.15</v>
      </c>
    </row>
    <row r="6186" spans="1:57" x14ac:dyDescent="0.25">
      <c r="A6186" s="1" t="s">
        <v>1051</v>
      </c>
      <c r="B6186" s="61">
        <v>42478</v>
      </c>
      <c r="V6186"/>
      <c r="AD6186">
        <v>9.2033902969268402E-2</v>
      </c>
      <c r="AI6186">
        <v>6.25</v>
      </c>
    </row>
    <row r="6187" spans="1:57" x14ac:dyDescent="0.25">
      <c r="A6187" s="1" t="s">
        <v>1051</v>
      </c>
      <c r="B6187" s="61">
        <v>42487</v>
      </c>
      <c r="V6187"/>
      <c r="AD6187">
        <v>8.33573525402726E-2</v>
      </c>
    </row>
    <row r="6188" spans="1:57" x14ac:dyDescent="0.25">
      <c r="A6188" s="1" t="s">
        <v>1051</v>
      </c>
      <c r="B6188" s="61">
        <v>42488</v>
      </c>
      <c r="V6188"/>
      <c r="AD6188">
        <v>6.4582059740107195E-2</v>
      </c>
    </row>
    <row r="6189" spans="1:57" x14ac:dyDescent="0.25">
      <c r="A6189" s="1" t="s">
        <v>1051</v>
      </c>
      <c r="B6189" s="61">
        <v>42500</v>
      </c>
      <c r="V6189"/>
      <c r="AD6189">
        <v>7.7294872227393396E-2</v>
      </c>
    </row>
    <row r="6190" spans="1:57" x14ac:dyDescent="0.25">
      <c r="A6190" s="1" t="s">
        <v>1051</v>
      </c>
      <c r="B6190" s="61">
        <v>42501</v>
      </c>
      <c r="V6190"/>
      <c r="AD6190">
        <v>8.1615287547357404E-2</v>
      </c>
      <c r="AI6190">
        <v>0</v>
      </c>
    </row>
    <row r="6191" spans="1:57" x14ac:dyDescent="0.25">
      <c r="A6191" s="1" t="s">
        <v>1051</v>
      </c>
      <c r="B6191" s="61">
        <v>42521</v>
      </c>
      <c r="V6191"/>
      <c r="AI6191">
        <v>0.5</v>
      </c>
    </row>
    <row r="6192" spans="1:57" x14ac:dyDescent="0.25">
      <c r="A6192" s="1" t="s">
        <v>1051</v>
      </c>
      <c r="B6192" s="61">
        <v>42544</v>
      </c>
      <c r="V6192"/>
      <c r="AD6192">
        <v>4.9421104491296802E-2</v>
      </c>
      <c r="AI6192">
        <v>0</v>
      </c>
    </row>
    <row r="6193" spans="1:56" x14ac:dyDescent="0.25">
      <c r="A6193" s="1" t="s">
        <v>1051</v>
      </c>
      <c r="B6193" s="61">
        <v>42558</v>
      </c>
      <c r="V6193"/>
      <c r="AD6193">
        <v>5.72886286958392E-2</v>
      </c>
    </row>
    <row r="6194" spans="1:56" x14ac:dyDescent="0.25">
      <c r="A6194" s="1" t="s">
        <v>1051</v>
      </c>
      <c r="B6194" s="61">
        <v>42565</v>
      </c>
      <c r="V6194"/>
      <c r="AD6194">
        <v>7.0688599167482005E-2</v>
      </c>
      <c r="AI6194">
        <v>0</v>
      </c>
    </row>
    <row r="6195" spans="1:56" x14ac:dyDescent="0.25">
      <c r="A6195" s="1" t="s">
        <v>1051</v>
      </c>
      <c r="B6195" s="61">
        <v>42590</v>
      </c>
      <c r="V6195"/>
      <c r="AD6195">
        <v>8.1454600375377703E-2</v>
      </c>
      <c r="AI6195">
        <v>0.3</v>
      </c>
    </row>
    <row r="6196" spans="1:56" x14ac:dyDescent="0.25">
      <c r="A6196" s="1" t="s">
        <v>1051</v>
      </c>
      <c r="B6196" s="61">
        <v>42611</v>
      </c>
      <c r="V6196"/>
      <c r="AD6196">
        <v>9.0297254195200294E-2</v>
      </c>
    </row>
    <row r="6197" spans="1:56" x14ac:dyDescent="0.25">
      <c r="A6197" s="1" t="s">
        <v>1051</v>
      </c>
      <c r="B6197" s="61">
        <v>42612</v>
      </c>
      <c r="R6197">
        <v>356.43939393939399</v>
      </c>
      <c r="V6197"/>
      <c r="AD6197">
        <v>9.0297254195200294E-2</v>
      </c>
      <c r="AG6197">
        <v>15.070097348477599</v>
      </c>
      <c r="AI6197">
        <v>1</v>
      </c>
      <c r="AM6197">
        <v>200.295837382527</v>
      </c>
      <c r="AU6197">
        <v>32</v>
      </c>
      <c r="BD6197">
        <v>141.07345920838901</v>
      </c>
    </row>
    <row r="6198" spans="1:56" x14ac:dyDescent="0.25">
      <c r="A6198" s="1" t="s">
        <v>1051</v>
      </c>
      <c r="B6198" s="61">
        <v>42626</v>
      </c>
      <c r="V6198"/>
      <c r="AD6198">
        <v>9.4827286233221106E-2</v>
      </c>
    </row>
    <row r="6199" spans="1:56" x14ac:dyDescent="0.25">
      <c r="A6199" s="1" t="s">
        <v>1051</v>
      </c>
      <c r="B6199" s="61">
        <v>42641</v>
      </c>
      <c r="V6199"/>
      <c r="AD6199">
        <v>9.7082630988913607E-2</v>
      </c>
      <c r="AI6199">
        <v>2.8421052631578898</v>
      </c>
    </row>
    <row r="6200" spans="1:56" x14ac:dyDescent="0.25">
      <c r="A6200" s="1" t="s">
        <v>1051</v>
      </c>
      <c r="B6200" s="61">
        <v>42646</v>
      </c>
      <c r="V6200"/>
      <c r="AD6200">
        <v>9.4784487196373696E-2</v>
      </c>
    </row>
    <row r="6201" spans="1:56" x14ac:dyDescent="0.25">
      <c r="A6201" s="1" t="s">
        <v>1051</v>
      </c>
      <c r="B6201" s="61">
        <v>42663</v>
      </c>
      <c r="V6201"/>
      <c r="AI6201">
        <v>4.6842105263157903</v>
      </c>
    </row>
    <row r="6202" spans="1:56" x14ac:dyDescent="0.25">
      <c r="A6202" s="1" t="s">
        <v>1051</v>
      </c>
      <c r="B6202" s="61">
        <v>42689</v>
      </c>
      <c r="V6202"/>
      <c r="AD6202">
        <v>9.6599011041133595E-2</v>
      </c>
      <c r="AI6202">
        <v>5.8421052631578902</v>
      </c>
    </row>
    <row r="6203" spans="1:56" x14ac:dyDescent="0.25">
      <c r="A6203" s="1" t="s">
        <v>1051</v>
      </c>
      <c r="B6203" s="61">
        <v>42697</v>
      </c>
      <c r="V6203"/>
      <c r="AD6203">
        <v>8.8636852108393296E-2</v>
      </c>
    </row>
    <row r="6204" spans="1:56" x14ac:dyDescent="0.25">
      <c r="A6204" s="1" t="s">
        <v>1051</v>
      </c>
      <c r="B6204" s="61">
        <v>42702</v>
      </c>
      <c r="R6204">
        <v>2412.5568285153099</v>
      </c>
      <c r="S6204">
        <v>418.04504529081697</v>
      </c>
      <c r="V6204"/>
      <c r="AG6204">
        <v>152.93671250849701</v>
      </c>
      <c r="AM6204">
        <v>335.26283979255402</v>
      </c>
      <c r="AU6204">
        <v>70.2</v>
      </c>
      <c r="BD6204">
        <v>1506.31223092344</v>
      </c>
    </row>
    <row r="6205" spans="1:56" x14ac:dyDescent="0.25">
      <c r="A6205" s="1" t="s">
        <v>1051</v>
      </c>
      <c r="B6205" s="61">
        <v>42709</v>
      </c>
      <c r="V6205"/>
      <c r="AD6205">
        <v>7.9623223230773602E-2</v>
      </c>
      <c r="AI6205">
        <v>5.8421052631578902</v>
      </c>
    </row>
    <row r="6206" spans="1:56" x14ac:dyDescent="0.25">
      <c r="A6206" s="1" t="s">
        <v>1051</v>
      </c>
      <c r="B6206" s="61">
        <v>42726</v>
      </c>
      <c r="V6206"/>
      <c r="AI6206">
        <v>5.8421052631578902</v>
      </c>
    </row>
    <row r="6207" spans="1:56" x14ac:dyDescent="0.25">
      <c r="A6207" s="1" t="s">
        <v>1051</v>
      </c>
      <c r="B6207" s="61">
        <v>42747</v>
      </c>
      <c r="V6207"/>
      <c r="AI6207">
        <v>5.8421052631578902</v>
      </c>
    </row>
    <row r="6208" spans="1:56" x14ac:dyDescent="0.25">
      <c r="A6208" s="1" t="s">
        <v>1051</v>
      </c>
      <c r="B6208" s="61">
        <v>42765</v>
      </c>
      <c r="V6208"/>
      <c r="AD6208">
        <v>-6.25620467575062E-3</v>
      </c>
    </row>
    <row r="6209" spans="1:57" x14ac:dyDescent="0.25">
      <c r="A6209" s="1" t="s">
        <v>1051</v>
      </c>
      <c r="B6209" s="61">
        <v>42766</v>
      </c>
      <c r="V6209"/>
      <c r="AI6209">
        <v>5.8421052631578902</v>
      </c>
    </row>
    <row r="6210" spans="1:57" x14ac:dyDescent="0.25">
      <c r="A6210" s="1" t="s">
        <v>1051</v>
      </c>
      <c r="B6210" s="61">
        <v>42776</v>
      </c>
      <c r="R6210">
        <v>2669.8141324181001</v>
      </c>
      <c r="S6210">
        <v>1464.9851139658999</v>
      </c>
      <c r="V6210"/>
      <c r="W6210">
        <v>3.8439602500000003E-2</v>
      </c>
      <c r="Y6210">
        <v>30278.066386358299</v>
      </c>
      <c r="AA6210">
        <v>1166.657375</v>
      </c>
      <c r="AO6210">
        <v>215.10617038759599</v>
      </c>
      <c r="AQ6210" t="s">
        <v>925</v>
      </c>
      <c r="AY6210">
        <v>298.32773896589498</v>
      </c>
      <c r="BD6210">
        <v>989.72284806461198</v>
      </c>
      <c r="BE6210">
        <v>646.32063551133797</v>
      </c>
    </row>
    <row r="6211" spans="1:57" x14ac:dyDescent="0.25">
      <c r="A6211" s="1" t="s">
        <v>1052</v>
      </c>
      <c r="B6211" s="61">
        <v>42818</v>
      </c>
      <c r="V6211"/>
      <c r="AD6211">
        <v>-1.7811091727888101E-3</v>
      </c>
      <c r="AU6211">
        <v>11</v>
      </c>
    </row>
    <row r="6212" spans="1:57" x14ac:dyDescent="0.25">
      <c r="A6212" s="1" t="s">
        <v>1052</v>
      </c>
      <c r="B6212" s="61">
        <v>42835</v>
      </c>
      <c r="V6212"/>
      <c r="AD6212">
        <v>2.5560810164425799E-2</v>
      </c>
      <c r="AU6212">
        <v>21</v>
      </c>
    </row>
    <row r="6213" spans="1:57" x14ac:dyDescent="0.25">
      <c r="A6213" s="1" t="s">
        <v>1052</v>
      </c>
      <c r="B6213" s="61">
        <v>42858</v>
      </c>
      <c r="V6213"/>
      <c r="AU6213">
        <v>24</v>
      </c>
    </row>
    <row r="6214" spans="1:57" x14ac:dyDescent="0.25">
      <c r="A6214" s="1" t="s">
        <v>1052</v>
      </c>
      <c r="B6214" s="61">
        <v>42863</v>
      </c>
      <c r="V6214"/>
      <c r="AD6214">
        <v>5.5085438437229302E-2</v>
      </c>
    </row>
    <row r="6215" spans="1:57" x14ac:dyDescent="0.25">
      <c r="A6215" s="1" t="s">
        <v>1052</v>
      </c>
      <c r="B6215" s="61">
        <v>42880</v>
      </c>
      <c r="V6215"/>
      <c r="AD6215">
        <v>6.5111970771113498E-2</v>
      </c>
      <c r="AU6215">
        <v>27</v>
      </c>
    </row>
    <row r="6216" spans="1:57" x14ac:dyDescent="0.25">
      <c r="A6216" s="1" t="s">
        <v>1052</v>
      </c>
      <c r="B6216" s="61">
        <v>42898</v>
      </c>
      <c r="V6216"/>
      <c r="AD6216">
        <v>3.9291183850434099E-2</v>
      </c>
      <c r="AU6216">
        <v>29</v>
      </c>
    </row>
    <row r="6217" spans="1:57" x14ac:dyDescent="0.25">
      <c r="A6217" s="1" t="s">
        <v>1052</v>
      </c>
      <c r="B6217" s="61">
        <v>42919</v>
      </c>
      <c r="V6217"/>
      <c r="AD6217">
        <v>5.8584951919198401E-2</v>
      </c>
      <c r="AU6217">
        <v>29</v>
      </c>
    </row>
    <row r="6218" spans="1:57" x14ac:dyDescent="0.25">
      <c r="A6218" s="1" t="s">
        <v>1052</v>
      </c>
      <c r="B6218" s="61">
        <v>42934</v>
      </c>
      <c r="V6218"/>
      <c r="AD6218">
        <v>5.9633586064271299E-2</v>
      </c>
    </row>
    <row r="6219" spans="1:57" x14ac:dyDescent="0.25">
      <c r="A6219" s="1" t="s">
        <v>1052</v>
      </c>
      <c r="B6219" s="61">
        <v>42947</v>
      </c>
      <c r="V6219"/>
      <c r="AU6219">
        <v>30</v>
      </c>
    </row>
    <row r="6220" spans="1:57" x14ac:dyDescent="0.25">
      <c r="A6220" s="1" t="s">
        <v>1052</v>
      </c>
      <c r="B6220" s="61">
        <v>42964</v>
      </c>
      <c r="R6220">
        <v>169.46022342459599</v>
      </c>
      <c r="V6220"/>
      <c r="AD6220">
        <v>4.7986145472538301E-2</v>
      </c>
      <c r="AG6220">
        <v>41.949765719419098</v>
      </c>
      <c r="AM6220">
        <v>76.030675961109495</v>
      </c>
      <c r="AO6220">
        <v>117.980441680529</v>
      </c>
      <c r="AU6220">
        <v>31.4</v>
      </c>
      <c r="BD6220">
        <v>51.4797817440678</v>
      </c>
    </row>
    <row r="6221" spans="1:57" x14ac:dyDescent="0.25">
      <c r="A6221" s="1" t="s">
        <v>1052</v>
      </c>
      <c r="B6221" s="61">
        <v>42986</v>
      </c>
      <c r="V6221"/>
      <c r="AD6221">
        <v>6.7027551128017906E-2</v>
      </c>
      <c r="AU6221">
        <v>32</v>
      </c>
    </row>
    <row r="6222" spans="1:57" x14ac:dyDescent="0.25">
      <c r="A6222" s="1" t="s">
        <v>1052</v>
      </c>
      <c r="B6222" s="61">
        <v>43013</v>
      </c>
      <c r="V6222"/>
      <c r="AD6222">
        <v>8.4846983707617799E-2</v>
      </c>
      <c r="AU6222">
        <v>32</v>
      </c>
    </row>
    <row r="6223" spans="1:57" x14ac:dyDescent="0.25">
      <c r="A6223" s="1" t="s">
        <v>1052</v>
      </c>
      <c r="B6223" s="61">
        <v>43028</v>
      </c>
      <c r="V6223"/>
      <c r="AD6223">
        <v>8.9539444057586001E-2</v>
      </c>
      <c r="AU6223">
        <v>33</v>
      </c>
    </row>
    <row r="6224" spans="1:57" x14ac:dyDescent="0.25">
      <c r="A6224" s="1" t="s">
        <v>1052</v>
      </c>
      <c r="B6224" s="61">
        <v>43046</v>
      </c>
      <c r="V6224"/>
      <c r="AD6224">
        <v>9.05348410252452E-2</v>
      </c>
      <c r="AU6224">
        <v>43</v>
      </c>
    </row>
    <row r="6225" spans="1:57" x14ac:dyDescent="0.25">
      <c r="A6225" s="1" t="s">
        <v>1052</v>
      </c>
      <c r="B6225" s="61">
        <v>43059</v>
      </c>
      <c r="R6225">
        <v>1626.31957528251</v>
      </c>
      <c r="S6225">
        <v>252.890325851613</v>
      </c>
      <c r="V6225"/>
      <c r="AG6225">
        <v>86.111476825209294</v>
      </c>
      <c r="AM6225">
        <v>298.21798088723</v>
      </c>
      <c r="AO6225">
        <v>384.32945771243902</v>
      </c>
      <c r="AU6225">
        <v>60</v>
      </c>
      <c r="BD6225">
        <v>989.099791718456</v>
      </c>
    </row>
    <row r="6226" spans="1:57" x14ac:dyDescent="0.25">
      <c r="A6226" s="1" t="s">
        <v>1052</v>
      </c>
      <c r="B6226" s="61">
        <v>43070</v>
      </c>
      <c r="V6226"/>
      <c r="AU6226">
        <v>70.5</v>
      </c>
    </row>
    <row r="6227" spans="1:57" x14ac:dyDescent="0.25">
      <c r="A6227" s="1" t="s">
        <v>1052</v>
      </c>
      <c r="B6227" s="61">
        <v>43090</v>
      </c>
      <c r="V6227"/>
      <c r="AD6227">
        <v>7.0810854586069394E-2</v>
      </c>
      <c r="AU6227">
        <v>82</v>
      </c>
    </row>
    <row r="6228" spans="1:57" x14ac:dyDescent="0.25">
      <c r="A6228" s="1" t="s">
        <v>1052</v>
      </c>
      <c r="B6228" s="61">
        <v>43117</v>
      </c>
      <c r="V6228"/>
      <c r="AD6228">
        <v>5.0941516077984902E-3</v>
      </c>
      <c r="AU6228">
        <v>93</v>
      </c>
    </row>
    <row r="6229" spans="1:57" x14ac:dyDescent="0.25">
      <c r="A6229" s="1" t="s">
        <v>1052</v>
      </c>
      <c r="B6229" s="61">
        <v>43123</v>
      </c>
      <c r="R6229">
        <v>2396.4676304254299</v>
      </c>
      <c r="S6229">
        <v>1513.4540658666101</v>
      </c>
      <c r="V6229"/>
      <c r="W6229">
        <v>4.3569392499999998E-2</v>
      </c>
      <c r="Y6229">
        <v>26278.824922159602</v>
      </c>
      <c r="AA6229">
        <v>1145.5816299999999</v>
      </c>
      <c r="AG6229">
        <v>158.46049522090999</v>
      </c>
      <c r="AO6229">
        <v>158.46049522090999</v>
      </c>
      <c r="AQ6229" t="s">
        <v>925</v>
      </c>
      <c r="AY6229">
        <v>272.04844660964602</v>
      </c>
      <c r="BD6229">
        <v>724.55306933790598</v>
      </c>
      <c r="BE6229">
        <v>445.62982413655197</v>
      </c>
    </row>
    <row r="6230" spans="1:57" x14ac:dyDescent="0.25">
      <c r="A6230" s="1" t="s">
        <v>1047</v>
      </c>
      <c r="B6230" s="61">
        <v>42067</v>
      </c>
      <c r="V6230"/>
      <c r="AD6230">
        <v>8.81181200563573E-4</v>
      </c>
    </row>
    <row r="6231" spans="1:57" x14ac:dyDescent="0.25">
      <c r="A6231" s="1" t="s">
        <v>1047</v>
      </c>
      <c r="B6231" s="61">
        <v>42076</v>
      </c>
      <c r="V6231"/>
      <c r="AD6231">
        <v>1.4213602653119699E-2</v>
      </c>
      <c r="AI6231">
        <v>2.9</v>
      </c>
    </row>
    <row r="6232" spans="1:57" x14ac:dyDescent="0.25">
      <c r="A6232" s="1" t="s">
        <v>1047</v>
      </c>
      <c r="B6232" s="61">
        <v>42087</v>
      </c>
      <c r="V6232"/>
      <c r="AD6232">
        <v>6.7434647316547303E-2</v>
      </c>
      <c r="AI6232">
        <v>4.6500000000000004</v>
      </c>
    </row>
    <row r="6233" spans="1:57" x14ac:dyDescent="0.25">
      <c r="A6233" s="1" t="s">
        <v>1047</v>
      </c>
      <c r="B6233" s="61">
        <v>42096</v>
      </c>
      <c r="V6233"/>
      <c r="AD6233">
        <v>8.5527006637334799E-2</v>
      </c>
      <c r="AI6233">
        <v>5.85</v>
      </c>
    </row>
    <row r="6234" spans="1:57" x14ac:dyDescent="0.25">
      <c r="A6234" s="1" t="s">
        <v>1047</v>
      </c>
      <c r="B6234" s="61">
        <v>42102</v>
      </c>
      <c r="V6234"/>
      <c r="AD6234">
        <v>9.6034995881624494E-2</v>
      </c>
      <c r="AI6234">
        <v>6.5</v>
      </c>
    </row>
    <row r="6235" spans="1:57" x14ac:dyDescent="0.25">
      <c r="A6235" s="1" t="s">
        <v>1047</v>
      </c>
      <c r="B6235" s="61">
        <v>42118</v>
      </c>
      <c r="V6235"/>
      <c r="AD6235">
        <v>9.6994306540452602E-2</v>
      </c>
      <c r="AI6235">
        <v>7.5263157894736796</v>
      </c>
    </row>
    <row r="6236" spans="1:57" x14ac:dyDescent="0.25">
      <c r="A6236" s="1" t="s">
        <v>1047</v>
      </c>
      <c r="B6236" s="61">
        <v>42135</v>
      </c>
      <c r="V6236"/>
      <c r="AD6236">
        <v>9.2701957810076896E-2</v>
      </c>
      <c r="AI6236">
        <v>9.0555555555555607</v>
      </c>
    </row>
    <row r="6237" spans="1:57" x14ac:dyDescent="0.25">
      <c r="A6237" s="1" t="s">
        <v>1047</v>
      </c>
      <c r="B6237" s="61">
        <v>42151</v>
      </c>
      <c r="V6237"/>
      <c r="AD6237">
        <v>8.6899401205383905E-2</v>
      </c>
      <c r="AI6237">
        <v>9.6875</v>
      </c>
    </row>
    <row r="6238" spans="1:57" x14ac:dyDescent="0.25">
      <c r="A6238" s="1" t="s">
        <v>1047</v>
      </c>
      <c r="B6238" s="61">
        <v>42172</v>
      </c>
      <c r="V6238"/>
      <c r="AD6238">
        <v>8.3225263826276694E-2</v>
      </c>
    </row>
    <row r="6239" spans="1:57" x14ac:dyDescent="0.25">
      <c r="A6239" s="1" t="s">
        <v>1047</v>
      </c>
      <c r="B6239" s="61">
        <v>42202</v>
      </c>
      <c r="V6239"/>
      <c r="AD6239">
        <v>7.7565279501548803E-2</v>
      </c>
    </row>
    <row r="6240" spans="1:57" x14ac:dyDescent="0.25">
      <c r="A6240" s="1" t="s">
        <v>1047</v>
      </c>
      <c r="B6240" s="61">
        <v>42215</v>
      </c>
      <c r="R6240">
        <v>485.01515151515201</v>
      </c>
      <c r="V6240"/>
      <c r="AD6240">
        <v>7.5995879675428604E-2</v>
      </c>
      <c r="AG6240">
        <v>71.270522453540707</v>
      </c>
      <c r="AM6240">
        <v>289.62028963873598</v>
      </c>
      <c r="AU6240">
        <v>32</v>
      </c>
      <c r="BD6240">
        <v>124.124339422875</v>
      </c>
    </row>
    <row r="6241" spans="1:57" x14ac:dyDescent="0.25">
      <c r="A6241" s="1" t="s">
        <v>1047</v>
      </c>
      <c r="B6241" s="61">
        <v>42235</v>
      </c>
      <c r="V6241"/>
      <c r="AD6241">
        <v>7.2570771994269007E-2</v>
      </c>
    </row>
    <row r="6242" spans="1:57" x14ac:dyDescent="0.25">
      <c r="A6242" s="1" t="s">
        <v>1047</v>
      </c>
      <c r="B6242" s="61">
        <v>42255</v>
      </c>
      <c r="V6242"/>
      <c r="AD6242">
        <v>6.4852416175590705E-2</v>
      </c>
    </row>
    <row r="6243" spans="1:57" x14ac:dyDescent="0.25">
      <c r="A6243" s="1" t="s">
        <v>1047</v>
      </c>
      <c r="B6243" s="61">
        <v>42268</v>
      </c>
      <c r="V6243"/>
      <c r="AD6243">
        <v>6.3575644793746E-2</v>
      </c>
    </row>
    <row r="6244" spans="1:57" x14ac:dyDescent="0.25">
      <c r="A6244" s="1" t="s">
        <v>1047</v>
      </c>
      <c r="B6244" s="61">
        <v>42276</v>
      </c>
      <c r="V6244"/>
      <c r="AD6244">
        <v>6.3131840148209994E-2</v>
      </c>
    </row>
    <row r="6245" spans="1:57" x14ac:dyDescent="0.25">
      <c r="A6245" s="1" t="s">
        <v>1047</v>
      </c>
      <c r="B6245" s="61">
        <v>42278</v>
      </c>
      <c r="V6245"/>
      <c r="AD6245">
        <v>6.6594169999813102E-2</v>
      </c>
    </row>
    <row r="6246" spans="1:57" x14ac:dyDescent="0.25">
      <c r="A6246" s="1" t="s">
        <v>1047</v>
      </c>
      <c r="B6246" s="61">
        <v>42298</v>
      </c>
      <c r="V6246"/>
      <c r="AD6246">
        <v>8.2060764082676596E-2</v>
      </c>
    </row>
    <row r="6247" spans="1:57" x14ac:dyDescent="0.25">
      <c r="A6247" s="1" t="s">
        <v>1047</v>
      </c>
      <c r="B6247" s="61">
        <v>42320</v>
      </c>
      <c r="V6247"/>
      <c r="AD6247">
        <v>8.7516124831213404E-2</v>
      </c>
    </row>
    <row r="6248" spans="1:57" x14ac:dyDescent="0.25">
      <c r="A6248" s="1" t="s">
        <v>1047</v>
      </c>
      <c r="B6248" s="61">
        <v>42332</v>
      </c>
      <c r="R6248">
        <v>1851.9718166514999</v>
      </c>
      <c r="S6248">
        <v>332.578343586421</v>
      </c>
      <c r="V6248"/>
      <c r="AD6248">
        <v>7.8017583802269405E-2</v>
      </c>
      <c r="AG6248">
        <v>69.016046750086801</v>
      </c>
      <c r="AM6248">
        <v>307.11257240862801</v>
      </c>
      <c r="BD6248">
        <v>1143.26485390636</v>
      </c>
    </row>
    <row r="6249" spans="1:57" x14ac:dyDescent="0.25">
      <c r="A6249" s="1" t="s">
        <v>1047</v>
      </c>
      <c r="B6249" s="61">
        <v>42339</v>
      </c>
      <c r="V6249"/>
      <c r="AD6249">
        <v>8.0228003439650697E-2</v>
      </c>
    </row>
    <row r="6250" spans="1:57" x14ac:dyDescent="0.25">
      <c r="A6250" s="1" t="s">
        <v>1047</v>
      </c>
      <c r="B6250" s="61">
        <v>42346</v>
      </c>
      <c r="V6250"/>
      <c r="AD6250">
        <v>7.5865887903043897E-2</v>
      </c>
    </row>
    <row r="6251" spans="1:57" x14ac:dyDescent="0.25">
      <c r="A6251" s="1" t="s">
        <v>1047</v>
      </c>
      <c r="B6251" s="61">
        <v>42404</v>
      </c>
      <c r="R6251">
        <v>2555.7684485087302</v>
      </c>
      <c r="S6251">
        <v>1554.93138085179</v>
      </c>
      <c r="V6251"/>
      <c r="W6251">
        <v>4.4319332500000003E-2</v>
      </c>
      <c r="Y6251">
        <v>29202.246864339799</v>
      </c>
      <c r="AA6251">
        <v>1294.1722416666701</v>
      </c>
      <c r="AO6251">
        <v>146.86590802455601</v>
      </c>
      <c r="AQ6251" t="s">
        <v>925</v>
      </c>
      <c r="AY6251">
        <v>260.759139185126</v>
      </c>
      <c r="BD6251">
        <v>853.97115963238105</v>
      </c>
      <c r="BE6251">
        <v>516.92050841639104</v>
      </c>
    </row>
    <row r="6252" spans="1:57" x14ac:dyDescent="0.25">
      <c r="A6252" s="1" t="s">
        <v>1048</v>
      </c>
      <c r="B6252" s="61">
        <v>42447</v>
      </c>
      <c r="V6252"/>
      <c r="AD6252">
        <v>1.3151592199615E-2</v>
      </c>
    </row>
    <row r="6253" spans="1:57" x14ac:dyDescent="0.25">
      <c r="A6253" s="1" t="s">
        <v>1048</v>
      </c>
      <c r="B6253" s="61">
        <v>42466</v>
      </c>
      <c r="V6253"/>
      <c r="AD6253">
        <v>7.70783832162074E-2</v>
      </c>
    </row>
    <row r="6254" spans="1:57" x14ac:dyDescent="0.25">
      <c r="A6254" s="1" t="s">
        <v>1048</v>
      </c>
      <c r="B6254" s="61">
        <v>42478</v>
      </c>
      <c r="V6254"/>
      <c r="AD6254">
        <v>9.2085233894390703E-2</v>
      </c>
    </row>
    <row r="6255" spans="1:57" x14ac:dyDescent="0.25">
      <c r="A6255" s="1" t="s">
        <v>1048</v>
      </c>
      <c r="B6255" s="61">
        <v>42487</v>
      </c>
      <c r="V6255"/>
      <c r="AD6255">
        <v>8.4755341585537505E-2</v>
      </c>
    </row>
    <row r="6256" spans="1:57" x14ac:dyDescent="0.25">
      <c r="A6256" s="1" t="s">
        <v>1048</v>
      </c>
      <c r="B6256" s="61">
        <v>42488</v>
      </c>
      <c r="V6256"/>
      <c r="AD6256">
        <v>9.6566088211190795E-2</v>
      </c>
    </row>
    <row r="6257" spans="1:56" x14ac:dyDescent="0.25">
      <c r="A6257" s="1" t="s">
        <v>1048</v>
      </c>
      <c r="B6257" s="61">
        <v>42500</v>
      </c>
      <c r="V6257"/>
      <c r="AD6257">
        <v>0.101135852972385</v>
      </c>
    </row>
    <row r="6258" spans="1:56" x14ac:dyDescent="0.25">
      <c r="A6258" s="1" t="s">
        <v>1048</v>
      </c>
      <c r="B6258" s="61">
        <v>42501</v>
      </c>
      <c r="V6258"/>
      <c r="AD6258">
        <v>0.101139876802175</v>
      </c>
    </row>
    <row r="6259" spans="1:56" x14ac:dyDescent="0.25">
      <c r="A6259" s="1" t="s">
        <v>1048</v>
      </c>
      <c r="B6259" s="61">
        <v>42544</v>
      </c>
      <c r="V6259"/>
      <c r="AD6259">
        <v>0.100685759284704</v>
      </c>
    </row>
    <row r="6260" spans="1:56" x14ac:dyDescent="0.25">
      <c r="A6260" s="1" t="s">
        <v>1048</v>
      </c>
      <c r="B6260" s="61">
        <v>42558</v>
      </c>
      <c r="V6260"/>
      <c r="AD6260">
        <v>9.6440329628945207E-2</v>
      </c>
    </row>
    <row r="6261" spans="1:56" x14ac:dyDescent="0.25">
      <c r="A6261" s="1" t="s">
        <v>1048</v>
      </c>
      <c r="B6261" s="61">
        <v>42565</v>
      </c>
      <c r="V6261"/>
      <c r="AD6261">
        <v>9.6959539773696493E-2</v>
      </c>
    </row>
    <row r="6262" spans="1:56" x14ac:dyDescent="0.25">
      <c r="A6262" s="1" t="s">
        <v>1048</v>
      </c>
      <c r="B6262" s="61">
        <v>42579</v>
      </c>
      <c r="R6262">
        <v>558.62121212121201</v>
      </c>
      <c r="V6262"/>
      <c r="AG6262">
        <v>61.198997639969399</v>
      </c>
      <c r="AM6262">
        <v>331.57198570824397</v>
      </c>
      <c r="AU6262">
        <v>32</v>
      </c>
      <c r="BD6262">
        <v>165.850228772999</v>
      </c>
    </row>
    <row r="6263" spans="1:56" x14ac:dyDescent="0.25">
      <c r="A6263" s="1" t="s">
        <v>1048</v>
      </c>
      <c r="B6263" s="61">
        <v>42590</v>
      </c>
      <c r="V6263"/>
      <c r="AD6263">
        <v>8.6901767646055797E-2</v>
      </c>
    </row>
    <row r="6264" spans="1:56" x14ac:dyDescent="0.25">
      <c r="A6264" s="1" t="s">
        <v>1048</v>
      </c>
      <c r="B6264" s="61">
        <v>42611</v>
      </c>
      <c r="V6264"/>
      <c r="AD6264">
        <v>8.0670845930905594E-2</v>
      </c>
    </row>
    <row r="6265" spans="1:56" x14ac:dyDescent="0.25">
      <c r="A6265" s="1" t="s">
        <v>1048</v>
      </c>
      <c r="B6265" s="61">
        <v>42612</v>
      </c>
      <c r="V6265"/>
      <c r="AD6265">
        <v>8.0670845930905496E-2</v>
      </c>
    </row>
    <row r="6266" spans="1:56" x14ac:dyDescent="0.25">
      <c r="A6266" s="1" t="s">
        <v>1048</v>
      </c>
      <c r="B6266" s="61">
        <v>42626</v>
      </c>
      <c r="V6266"/>
      <c r="AD6266">
        <v>8.2794519795886007E-2</v>
      </c>
    </row>
    <row r="6267" spans="1:56" x14ac:dyDescent="0.25">
      <c r="A6267" s="1" t="s">
        <v>1048</v>
      </c>
      <c r="B6267" s="61">
        <v>42641</v>
      </c>
      <c r="V6267"/>
      <c r="AD6267">
        <v>8.7652546339064302E-2</v>
      </c>
    </row>
    <row r="6268" spans="1:56" x14ac:dyDescent="0.25">
      <c r="A6268" s="1" t="s">
        <v>1048</v>
      </c>
      <c r="B6268" s="61">
        <v>42646</v>
      </c>
      <c r="V6268"/>
      <c r="AD6268">
        <v>8.7302760926035894E-2</v>
      </c>
    </row>
    <row r="6269" spans="1:56" x14ac:dyDescent="0.25">
      <c r="A6269" s="1" t="s">
        <v>1048</v>
      </c>
      <c r="B6269" s="61">
        <v>42689</v>
      </c>
      <c r="V6269"/>
      <c r="AD6269">
        <v>9.3614409489542402E-2</v>
      </c>
    </row>
    <row r="6270" spans="1:56" x14ac:dyDescent="0.25">
      <c r="A6270" s="1" t="s">
        <v>1048</v>
      </c>
      <c r="B6270" s="61">
        <v>42697</v>
      </c>
      <c r="R6270">
        <v>2243.83603577035</v>
      </c>
      <c r="S6270">
        <v>425.46433358419603</v>
      </c>
      <c r="V6270"/>
      <c r="AD6270">
        <v>8.5839011762880099E-2</v>
      </c>
      <c r="AG6270">
        <v>136.03146489891799</v>
      </c>
      <c r="AM6270">
        <v>296.00866922506702</v>
      </c>
      <c r="AU6270">
        <v>69</v>
      </c>
      <c r="BD6270">
        <v>1386.3315680621699</v>
      </c>
    </row>
    <row r="6271" spans="1:56" x14ac:dyDescent="0.25">
      <c r="A6271" s="1" t="s">
        <v>1048</v>
      </c>
      <c r="B6271" s="61">
        <v>42709</v>
      </c>
      <c r="V6271"/>
      <c r="AD6271">
        <v>7.7927380464544796E-2</v>
      </c>
    </row>
    <row r="6272" spans="1:56" x14ac:dyDescent="0.25">
      <c r="A6272" s="1" t="s">
        <v>1048</v>
      </c>
      <c r="B6272" s="61">
        <v>42765</v>
      </c>
      <c r="V6272"/>
      <c r="AD6272">
        <v>-6.3489615904817496E-3</v>
      </c>
    </row>
    <row r="6273" spans="1:57" x14ac:dyDescent="0.25">
      <c r="A6273" s="1" t="s">
        <v>1048</v>
      </c>
      <c r="B6273" s="61">
        <v>42776</v>
      </c>
      <c r="R6273">
        <v>2128.12098438677</v>
      </c>
      <c r="S6273">
        <v>1089.6967184903201</v>
      </c>
      <c r="V6273"/>
      <c r="W6273">
        <v>4.2360297499999998E-2</v>
      </c>
      <c r="Y6273">
        <v>19945.5324484132</v>
      </c>
      <c r="AA6273">
        <v>844.45352500000001</v>
      </c>
      <c r="AO6273">
        <v>193.30159081918899</v>
      </c>
      <c r="AQ6273" t="s">
        <v>925</v>
      </c>
      <c r="AY6273">
        <v>245.24319349032299</v>
      </c>
      <c r="BD6273">
        <v>845.12267507725801</v>
      </c>
      <c r="BE6273">
        <v>553.15092397060005</v>
      </c>
    </row>
    <row r="6274" spans="1:57" x14ac:dyDescent="0.25">
      <c r="A6274" s="1" t="s">
        <v>1049</v>
      </c>
      <c r="B6274" s="61">
        <v>42818</v>
      </c>
      <c r="V6274"/>
      <c r="AD6274">
        <v>-1.65940805693598E-3</v>
      </c>
      <c r="AU6274">
        <v>11</v>
      </c>
    </row>
    <row r="6275" spans="1:57" x14ac:dyDescent="0.25">
      <c r="A6275" s="1" t="s">
        <v>1049</v>
      </c>
      <c r="B6275" s="61">
        <v>42835</v>
      </c>
      <c r="V6275"/>
      <c r="AD6275">
        <v>2.4407647563032899E-2</v>
      </c>
      <c r="AU6275">
        <v>21</v>
      </c>
    </row>
    <row r="6276" spans="1:57" x14ac:dyDescent="0.25">
      <c r="A6276" s="1" t="s">
        <v>1049</v>
      </c>
      <c r="B6276" s="61">
        <v>42858</v>
      </c>
      <c r="V6276"/>
      <c r="AU6276">
        <v>23</v>
      </c>
    </row>
    <row r="6277" spans="1:57" x14ac:dyDescent="0.25">
      <c r="A6277" s="1" t="s">
        <v>1049</v>
      </c>
      <c r="B6277" s="61">
        <v>42863</v>
      </c>
      <c r="V6277"/>
      <c r="AD6277">
        <v>5.2806014107893803E-2</v>
      </c>
    </row>
    <row r="6278" spans="1:57" x14ac:dyDescent="0.25">
      <c r="A6278" s="1" t="s">
        <v>1049</v>
      </c>
      <c r="B6278" s="61">
        <v>42880</v>
      </c>
      <c r="V6278"/>
      <c r="AD6278">
        <v>6.5140353030216799E-2</v>
      </c>
      <c r="AU6278">
        <v>29</v>
      </c>
    </row>
    <row r="6279" spans="1:57" x14ac:dyDescent="0.25">
      <c r="A6279" s="1" t="s">
        <v>1049</v>
      </c>
      <c r="B6279" s="61">
        <v>42898</v>
      </c>
      <c r="V6279"/>
      <c r="AD6279">
        <v>6.4462487987842501E-2</v>
      </c>
      <c r="AU6279">
        <v>29</v>
      </c>
    </row>
    <row r="6280" spans="1:57" x14ac:dyDescent="0.25">
      <c r="A6280" s="1" t="s">
        <v>1049</v>
      </c>
      <c r="B6280" s="61">
        <v>42919</v>
      </c>
      <c r="V6280"/>
      <c r="AD6280">
        <v>6.5599664879186198E-2</v>
      </c>
      <c r="AU6280">
        <v>29</v>
      </c>
    </row>
    <row r="6281" spans="1:57" x14ac:dyDescent="0.25">
      <c r="A6281" s="1" t="s">
        <v>1049</v>
      </c>
      <c r="B6281" s="61">
        <v>42934</v>
      </c>
      <c r="V6281"/>
      <c r="AD6281">
        <v>6.21223196807867E-2</v>
      </c>
    </row>
    <row r="6282" spans="1:57" x14ac:dyDescent="0.25">
      <c r="A6282" s="1" t="s">
        <v>1049</v>
      </c>
      <c r="B6282" s="61">
        <v>42947</v>
      </c>
      <c r="V6282"/>
      <c r="AU6282">
        <v>30</v>
      </c>
    </row>
    <row r="6283" spans="1:57" x14ac:dyDescent="0.25">
      <c r="A6283" s="1" t="s">
        <v>1049</v>
      </c>
      <c r="B6283" s="61">
        <v>42964</v>
      </c>
      <c r="R6283">
        <v>317.18621331927397</v>
      </c>
      <c r="V6283"/>
      <c r="AD6283">
        <v>5.7452203797003797E-2</v>
      </c>
      <c r="AG6283">
        <v>24.8646006835599</v>
      </c>
      <c r="AM6283">
        <v>182.44065101471799</v>
      </c>
      <c r="AO6283">
        <v>207.305251698278</v>
      </c>
      <c r="AU6283">
        <v>31</v>
      </c>
      <c r="BD6283">
        <v>109.880961620997</v>
      </c>
    </row>
    <row r="6284" spans="1:57" x14ac:dyDescent="0.25">
      <c r="A6284" s="1" t="s">
        <v>1049</v>
      </c>
      <c r="B6284" s="61">
        <v>42986</v>
      </c>
      <c r="V6284"/>
      <c r="AD6284">
        <v>5.6312923465577903E-2</v>
      </c>
      <c r="AU6284">
        <v>32</v>
      </c>
    </row>
    <row r="6285" spans="1:57" x14ac:dyDescent="0.25">
      <c r="A6285" s="1" t="s">
        <v>1049</v>
      </c>
      <c r="B6285" s="61">
        <v>43013</v>
      </c>
      <c r="V6285"/>
      <c r="AD6285">
        <v>7.3636806337348398E-2</v>
      </c>
      <c r="AU6285">
        <v>33</v>
      </c>
    </row>
    <row r="6286" spans="1:57" x14ac:dyDescent="0.25">
      <c r="A6286" s="1" t="s">
        <v>1049</v>
      </c>
      <c r="B6286" s="61">
        <v>43028</v>
      </c>
      <c r="V6286"/>
      <c r="AD6286">
        <v>8.1726421200536095E-2</v>
      </c>
      <c r="AU6286">
        <v>37</v>
      </c>
    </row>
    <row r="6287" spans="1:57" x14ac:dyDescent="0.25">
      <c r="A6287" s="1" t="s">
        <v>1049</v>
      </c>
      <c r="B6287" s="61">
        <v>43046</v>
      </c>
      <c r="V6287"/>
      <c r="AD6287">
        <v>9.0576318071618006E-2</v>
      </c>
      <c r="AU6287">
        <v>57</v>
      </c>
    </row>
    <row r="6288" spans="1:57" x14ac:dyDescent="0.25">
      <c r="A6288" s="1" t="s">
        <v>1049</v>
      </c>
      <c r="B6288" s="61">
        <v>43059</v>
      </c>
      <c r="R6288">
        <v>1879.0774514503601</v>
      </c>
      <c r="S6288">
        <v>365.32021992526899</v>
      </c>
      <c r="V6288"/>
      <c r="AG6288">
        <v>178.00547491331801</v>
      </c>
      <c r="AM6288">
        <v>244.98222421569801</v>
      </c>
      <c r="AO6288">
        <v>422.98769912901503</v>
      </c>
      <c r="AU6288">
        <v>69</v>
      </c>
      <c r="BD6288">
        <v>1090.76953239607</v>
      </c>
    </row>
    <row r="6289" spans="1:57" x14ac:dyDescent="0.25">
      <c r="A6289" s="1" t="s">
        <v>1049</v>
      </c>
      <c r="B6289" s="61">
        <v>43070</v>
      </c>
      <c r="V6289"/>
      <c r="AU6289">
        <v>70.8</v>
      </c>
    </row>
    <row r="6290" spans="1:57" x14ac:dyDescent="0.25">
      <c r="A6290" s="1" t="s">
        <v>1049</v>
      </c>
      <c r="B6290" s="61">
        <v>43090</v>
      </c>
      <c r="V6290"/>
      <c r="AD6290">
        <v>6.1497412875486802E-2</v>
      </c>
      <c r="AU6290">
        <v>82</v>
      </c>
    </row>
    <row r="6291" spans="1:57" x14ac:dyDescent="0.25">
      <c r="A6291" s="1" t="s">
        <v>1049</v>
      </c>
      <c r="B6291" s="61">
        <v>43117</v>
      </c>
      <c r="V6291"/>
      <c r="AD6291">
        <v>1.91937684680305E-3</v>
      </c>
      <c r="AU6291">
        <v>93</v>
      </c>
    </row>
    <row r="6292" spans="1:57" x14ac:dyDescent="0.25">
      <c r="A6292" s="1" t="s">
        <v>1049</v>
      </c>
      <c r="B6292" s="61">
        <v>43123</v>
      </c>
      <c r="R6292">
        <v>2036.19894153224</v>
      </c>
      <c r="S6292">
        <v>1371.5031406763501</v>
      </c>
      <c r="V6292"/>
      <c r="W6292">
        <v>4.1011877500000002E-2</v>
      </c>
      <c r="Y6292">
        <v>25691.091286521299</v>
      </c>
      <c r="AA6292">
        <v>1051.393955</v>
      </c>
      <c r="AG6292">
        <v>127.828775211658</v>
      </c>
      <c r="AO6292">
        <v>127.828775211658</v>
      </c>
      <c r="AQ6292" t="s">
        <v>925</v>
      </c>
      <c r="AY6292">
        <v>248.152282465236</v>
      </c>
      <c r="BD6292">
        <v>536.86702564423194</v>
      </c>
      <c r="BE6292">
        <v>483.934072139661</v>
      </c>
    </row>
    <row r="6293" spans="1:57" x14ac:dyDescent="0.25">
      <c r="A6293" s="1" t="s">
        <v>1050</v>
      </c>
      <c r="B6293" s="61">
        <v>42067</v>
      </c>
      <c r="V6293"/>
      <c r="AD6293">
        <v>5.2128768864522998E-4</v>
      </c>
    </row>
    <row r="6294" spans="1:57" x14ac:dyDescent="0.25">
      <c r="A6294" s="1" t="s">
        <v>1050</v>
      </c>
      <c r="B6294" s="61">
        <v>42076</v>
      </c>
      <c r="V6294"/>
      <c r="AD6294">
        <v>1.4285327425545001E-2</v>
      </c>
    </row>
    <row r="6295" spans="1:57" x14ac:dyDescent="0.25">
      <c r="A6295" s="1" t="s">
        <v>1050</v>
      </c>
      <c r="B6295" s="61">
        <v>42087</v>
      </c>
      <c r="V6295"/>
      <c r="AD6295">
        <v>6.7738549825146599E-2</v>
      </c>
    </row>
    <row r="6296" spans="1:57" x14ac:dyDescent="0.25">
      <c r="A6296" s="1" t="s">
        <v>1050</v>
      </c>
      <c r="B6296" s="61">
        <v>42096</v>
      </c>
      <c r="V6296"/>
      <c r="AD6296">
        <v>8.5362599340960299E-2</v>
      </c>
    </row>
    <row r="6297" spans="1:57" x14ac:dyDescent="0.25">
      <c r="A6297" s="1" t="s">
        <v>1050</v>
      </c>
      <c r="B6297" s="61">
        <v>42102</v>
      </c>
      <c r="V6297"/>
      <c r="AD6297">
        <v>9.5747676408464502E-2</v>
      </c>
    </row>
    <row r="6298" spans="1:57" x14ac:dyDescent="0.25">
      <c r="A6298" s="1" t="s">
        <v>1050</v>
      </c>
      <c r="B6298" s="61">
        <v>42118</v>
      </c>
      <c r="V6298"/>
      <c r="AD6298">
        <v>9.6112858757045894E-2</v>
      </c>
    </row>
    <row r="6299" spans="1:57" x14ac:dyDescent="0.25">
      <c r="A6299" s="1" t="s">
        <v>1050</v>
      </c>
      <c r="B6299" s="61">
        <v>42135</v>
      </c>
      <c r="V6299"/>
      <c r="AD6299">
        <v>9.1226188114932494E-2</v>
      </c>
    </row>
    <row r="6300" spans="1:57" x14ac:dyDescent="0.25">
      <c r="A6300" s="1" t="s">
        <v>1050</v>
      </c>
      <c r="B6300" s="61">
        <v>42151</v>
      </c>
      <c r="V6300"/>
      <c r="AD6300">
        <v>8.5001548821705006E-2</v>
      </c>
    </row>
    <row r="6301" spans="1:57" x14ac:dyDescent="0.25">
      <c r="A6301" s="1" t="s">
        <v>1050</v>
      </c>
      <c r="B6301" s="61">
        <v>42172</v>
      </c>
      <c r="V6301"/>
      <c r="AD6301">
        <v>7.8331816396961199E-2</v>
      </c>
    </row>
    <row r="6302" spans="1:57" x14ac:dyDescent="0.25">
      <c r="A6302" s="1" t="s">
        <v>1050</v>
      </c>
      <c r="B6302" s="61">
        <v>42202</v>
      </c>
      <c r="V6302"/>
      <c r="AD6302">
        <v>7.5599372320076103E-2</v>
      </c>
    </row>
    <row r="6303" spans="1:57" x14ac:dyDescent="0.25">
      <c r="A6303" s="1" t="s">
        <v>1050</v>
      </c>
      <c r="B6303" s="61">
        <v>42215</v>
      </c>
      <c r="R6303">
        <v>531.98484848484804</v>
      </c>
      <c r="V6303"/>
      <c r="AD6303">
        <v>7.4425916593642893E-2</v>
      </c>
      <c r="AG6303">
        <v>68.044234712165704</v>
      </c>
      <c r="AM6303">
        <v>325.97956755379499</v>
      </c>
      <c r="AU6303">
        <v>32</v>
      </c>
      <c r="BD6303">
        <v>137.96104621888699</v>
      </c>
    </row>
    <row r="6304" spans="1:57" x14ac:dyDescent="0.25">
      <c r="A6304" s="1" t="s">
        <v>1050</v>
      </c>
      <c r="B6304" s="61">
        <v>42235</v>
      </c>
      <c r="V6304"/>
      <c r="AD6304">
        <v>7.0377555822309298E-2</v>
      </c>
    </row>
    <row r="6305" spans="1:57" x14ac:dyDescent="0.25">
      <c r="A6305" s="1" t="s">
        <v>1050</v>
      </c>
      <c r="B6305" s="61">
        <v>42255</v>
      </c>
      <c r="V6305"/>
      <c r="AD6305">
        <v>6.0260926195959102E-2</v>
      </c>
    </row>
    <row r="6306" spans="1:57" x14ac:dyDescent="0.25">
      <c r="A6306" s="1" t="s">
        <v>1050</v>
      </c>
      <c r="B6306" s="61">
        <v>42268</v>
      </c>
      <c r="V6306"/>
      <c r="AD6306">
        <v>6.0439598974902302E-2</v>
      </c>
    </row>
    <row r="6307" spans="1:57" x14ac:dyDescent="0.25">
      <c r="A6307" s="1" t="s">
        <v>1050</v>
      </c>
      <c r="B6307" s="61">
        <v>42276</v>
      </c>
      <c r="V6307"/>
      <c r="AD6307">
        <v>6.1884327728424303E-2</v>
      </c>
    </row>
    <row r="6308" spans="1:57" x14ac:dyDescent="0.25">
      <c r="A6308" s="1" t="s">
        <v>1050</v>
      </c>
      <c r="B6308" s="61">
        <v>42278</v>
      </c>
      <c r="V6308"/>
      <c r="AD6308">
        <v>6.75487265352296E-2</v>
      </c>
    </row>
    <row r="6309" spans="1:57" x14ac:dyDescent="0.25">
      <c r="A6309" s="1" t="s">
        <v>1050</v>
      </c>
      <c r="B6309" s="61">
        <v>42298</v>
      </c>
      <c r="V6309"/>
      <c r="AD6309">
        <v>8.3459972552127795E-2</v>
      </c>
    </row>
    <row r="6310" spans="1:57" x14ac:dyDescent="0.25">
      <c r="A6310" s="1" t="s">
        <v>1050</v>
      </c>
      <c r="B6310" s="61">
        <v>42320</v>
      </c>
      <c r="V6310"/>
      <c r="AD6310">
        <v>8.7444478315988394E-2</v>
      </c>
    </row>
    <row r="6311" spans="1:57" x14ac:dyDescent="0.25">
      <c r="A6311" s="1" t="s">
        <v>1050</v>
      </c>
      <c r="B6311" s="61">
        <v>42332</v>
      </c>
      <c r="R6311">
        <v>2339.1985727208398</v>
      </c>
      <c r="S6311">
        <v>389.94080928954799</v>
      </c>
      <c r="V6311"/>
      <c r="AD6311">
        <v>7.7153526294421002E-2</v>
      </c>
      <c r="AG6311">
        <v>87.6817793479524</v>
      </c>
      <c r="AM6311">
        <v>392.48071820590599</v>
      </c>
      <c r="BD6311">
        <v>1469.0952658774399</v>
      </c>
    </row>
    <row r="6312" spans="1:57" x14ac:dyDescent="0.25">
      <c r="A6312" s="1" t="s">
        <v>1050</v>
      </c>
      <c r="B6312" s="61">
        <v>42339</v>
      </c>
      <c r="V6312"/>
      <c r="AD6312">
        <v>8.0058248510106206E-2</v>
      </c>
    </row>
    <row r="6313" spans="1:57" x14ac:dyDescent="0.25">
      <c r="A6313" s="1" t="s">
        <v>1050</v>
      </c>
      <c r="B6313" s="61">
        <v>42346</v>
      </c>
      <c r="V6313"/>
      <c r="AD6313">
        <v>7.5548509625026294E-2</v>
      </c>
    </row>
    <row r="6314" spans="1:57" x14ac:dyDescent="0.25">
      <c r="A6314" s="1" t="s">
        <v>1050</v>
      </c>
      <c r="B6314" s="61">
        <v>42404</v>
      </c>
      <c r="R6314">
        <v>2892.0334023473902</v>
      </c>
      <c r="S6314">
        <v>1759.0733378895</v>
      </c>
      <c r="V6314"/>
      <c r="W6314">
        <v>4.5440902499999998E-2</v>
      </c>
      <c r="Y6314">
        <v>32163.988918856801</v>
      </c>
      <c r="AA6314">
        <v>1459.6413</v>
      </c>
      <c r="AO6314">
        <v>167.584787762779</v>
      </c>
      <c r="AQ6314" t="s">
        <v>925</v>
      </c>
      <c r="AY6314">
        <v>299.43203788950399</v>
      </c>
      <c r="BD6314">
        <v>965.37527669510405</v>
      </c>
      <c r="BE6314">
        <v>612.32991913417197</v>
      </c>
    </row>
    <row r="6315" spans="1:57" x14ac:dyDescent="0.25">
      <c r="A6315" s="1" t="s">
        <v>1051</v>
      </c>
      <c r="B6315" s="61">
        <v>42447</v>
      </c>
      <c r="V6315"/>
      <c r="AD6315">
        <v>1.20444980215788E-2</v>
      </c>
    </row>
    <row r="6316" spans="1:57" x14ac:dyDescent="0.25">
      <c r="A6316" s="1" t="s">
        <v>1051</v>
      </c>
      <c r="B6316" s="61">
        <v>42466</v>
      </c>
      <c r="V6316"/>
      <c r="AD6316">
        <v>7.5157148662930995E-2</v>
      </c>
    </row>
    <row r="6317" spans="1:57" x14ac:dyDescent="0.25">
      <c r="A6317" s="1" t="s">
        <v>1051</v>
      </c>
      <c r="B6317" s="61">
        <v>42478</v>
      </c>
      <c r="V6317"/>
      <c r="AD6317">
        <v>9.1490661376343402E-2</v>
      </c>
    </row>
    <row r="6318" spans="1:57" x14ac:dyDescent="0.25">
      <c r="A6318" s="1" t="s">
        <v>1051</v>
      </c>
      <c r="B6318" s="61">
        <v>42487</v>
      </c>
      <c r="V6318"/>
      <c r="AD6318">
        <v>8.4596765040440905E-2</v>
      </c>
    </row>
    <row r="6319" spans="1:57" x14ac:dyDescent="0.25">
      <c r="A6319" s="1" t="s">
        <v>1051</v>
      </c>
      <c r="B6319" s="61">
        <v>42488</v>
      </c>
      <c r="V6319"/>
      <c r="AD6319">
        <v>8.14726055054069E-2</v>
      </c>
    </row>
    <row r="6320" spans="1:57" x14ac:dyDescent="0.25">
      <c r="A6320" s="1" t="s">
        <v>1051</v>
      </c>
      <c r="B6320" s="61">
        <v>42500</v>
      </c>
      <c r="V6320"/>
      <c r="AD6320">
        <v>9.2782464885291099E-2</v>
      </c>
    </row>
    <row r="6321" spans="1:57" x14ac:dyDescent="0.25">
      <c r="A6321" s="1" t="s">
        <v>1051</v>
      </c>
      <c r="B6321" s="61">
        <v>42501</v>
      </c>
      <c r="V6321"/>
      <c r="AD6321">
        <v>9.3232033577447304E-2</v>
      </c>
    </row>
    <row r="6322" spans="1:57" x14ac:dyDescent="0.25">
      <c r="A6322" s="1" t="s">
        <v>1051</v>
      </c>
      <c r="B6322" s="61">
        <v>42544</v>
      </c>
      <c r="V6322"/>
      <c r="AD6322">
        <v>6.9538031234859396E-2</v>
      </c>
    </row>
    <row r="6323" spans="1:57" x14ac:dyDescent="0.25">
      <c r="A6323" s="1" t="s">
        <v>1051</v>
      </c>
      <c r="B6323" s="61">
        <v>42558</v>
      </c>
      <c r="V6323"/>
      <c r="AD6323">
        <v>7.7168353565965297E-2</v>
      </c>
    </row>
    <row r="6324" spans="1:57" x14ac:dyDescent="0.25">
      <c r="A6324" s="1" t="s">
        <v>1051</v>
      </c>
      <c r="B6324" s="61">
        <v>42565</v>
      </c>
      <c r="V6324"/>
      <c r="AD6324">
        <v>8.2438540182939404E-2</v>
      </c>
    </row>
    <row r="6325" spans="1:57" x14ac:dyDescent="0.25">
      <c r="A6325" s="1" t="s">
        <v>1051</v>
      </c>
      <c r="B6325" s="61">
        <v>42590</v>
      </c>
      <c r="V6325"/>
      <c r="AD6325">
        <v>8.3657183371042804E-2</v>
      </c>
    </row>
    <row r="6326" spans="1:57" x14ac:dyDescent="0.25">
      <c r="A6326" s="1" t="s">
        <v>1051</v>
      </c>
      <c r="B6326" s="61">
        <v>42611</v>
      </c>
      <c r="V6326"/>
      <c r="AD6326">
        <v>8.3589375391088294E-2</v>
      </c>
    </row>
    <row r="6327" spans="1:57" x14ac:dyDescent="0.25">
      <c r="A6327" s="1" t="s">
        <v>1051</v>
      </c>
      <c r="B6327" s="61">
        <v>42612</v>
      </c>
      <c r="R6327">
        <v>469.72727272727298</v>
      </c>
      <c r="V6327"/>
      <c r="AD6327">
        <v>8.3589375391088405E-2</v>
      </c>
      <c r="AG6327">
        <v>42.741362585910899</v>
      </c>
      <c r="AM6327">
        <v>248.238161946524</v>
      </c>
      <c r="AU6327">
        <v>32</v>
      </c>
      <c r="BD6327">
        <v>178.74774819483801</v>
      </c>
    </row>
    <row r="6328" spans="1:57" x14ac:dyDescent="0.25">
      <c r="A6328" s="1" t="s">
        <v>1051</v>
      </c>
      <c r="B6328" s="61">
        <v>42626</v>
      </c>
      <c r="V6328"/>
      <c r="AD6328">
        <v>9.3087278476960397E-2</v>
      </c>
    </row>
    <row r="6329" spans="1:57" x14ac:dyDescent="0.25">
      <c r="A6329" s="1" t="s">
        <v>1051</v>
      </c>
      <c r="B6329" s="61">
        <v>42641</v>
      </c>
      <c r="V6329"/>
      <c r="AD6329">
        <v>9.6052944324732395E-2</v>
      </c>
    </row>
    <row r="6330" spans="1:57" x14ac:dyDescent="0.25">
      <c r="A6330" s="1" t="s">
        <v>1051</v>
      </c>
      <c r="B6330" s="61">
        <v>42646</v>
      </c>
      <c r="V6330"/>
      <c r="AD6330">
        <v>9.6153885612400097E-2</v>
      </c>
    </row>
    <row r="6331" spans="1:57" x14ac:dyDescent="0.25">
      <c r="A6331" s="1" t="s">
        <v>1051</v>
      </c>
      <c r="B6331" s="61">
        <v>42689</v>
      </c>
      <c r="V6331"/>
      <c r="AD6331">
        <v>9.6109608508632996E-2</v>
      </c>
    </row>
    <row r="6332" spans="1:57" x14ac:dyDescent="0.25">
      <c r="A6332" s="1" t="s">
        <v>1051</v>
      </c>
      <c r="B6332" s="61">
        <v>42697</v>
      </c>
      <c r="R6332">
        <v>2185.6903924059702</v>
      </c>
      <c r="S6332">
        <v>382.78794796884102</v>
      </c>
      <c r="V6332"/>
      <c r="AD6332">
        <v>8.7462938881021204E-2</v>
      </c>
      <c r="AG6332">
        <v>89.681081649776303</v>
      </c>
      <c r="AM6332">
        <v>357.98970251319997</v>
      </c>
      <c r="AU6332">
        <v>69</v>
      </c>
      <c r="BD6332">
        <v>1355.23166027416</v>
      </c>
    </row>
    <row r="6333" spans="1:57" x14ac:dyDescent="0.25">
      <c r="A6333" s="1" t="s">
        <v>1051</v>
      </c>
      <c r="B6333" s="61">
        <v>42709</v>
      </c>
      <c r="V6333"/>
      <c r="AD6333">
        <v>8.0134926546569396E-2</v>
      </c>
    </row>
    <row r="6334" spans="1:57" x14ac:dyDescent="0.25">
      <c r="A6334" s="1" t="s">
        <v>1051</v>
      </c>
      <c r="B6334" s="61">
        <v>42765</v>
      </c>
      <c r="V6334"/>
      <c r="AD6334">
        <v>-6.8226847105118203E-3</v>
      </c>
    </row>
    <row r="6335" spans="1:57" x14ac:dyDescent="0.25">
      <c r="A6335" s="1" t="s">
        <v>1051</v>
      </c>
      <c r="B6335" s="61">
        <v>42776</v>
      </c>
      <c r="R6335">
        <v>2256.5971476217201</v>
      </c>
      <c r="S6335">
        <v>1200.8129262597599</v>
      </c>
      <c r="V6335"/>
      <c r="W6335">
        <v>3.901458E-2</v>
      </c>
      <c r="Y6335">
        <v>24585.015156917299</v>
      </c>
      <c r="AA6335">
        <v>957.59947499999998</v>
      </c>
      <c r="AO6335">
        <v>204.37262757838599</v>
      </c>
      <c r="AQ6335" t="s">
        <v>925</v>
      </c>
      <c r="AY6335">
        <v>243.213451259761</v>
      </c>
      <c r="BD6335">
        <v>851.41159378357395</v>
      </c>
      <c r="BE6335">
        <v>686.90991376916804</v>
      </c>
    </row>
    <row r="6336" spans="1:57" x14ac:dyDescent="0.25">
      <c r="A6336" s="1" t="s">
        <v>1052</v>
      </c>
      <c r="B6336" s="61">
        <v>42818</v>
      </c>
      <c r="V6336"/>
      <c r="AD6336">
        <v>-1.4420572986290599E-3</v>
      </c>
      <c r="AU6336">
        <v>11</v>
      </c>
    </row>
    <row r="6337" spans="1:56" x14ac:dyDescent="0.25">
      <c r="A6337" s="1" t="s">
        <v>1052</v>
      </c>
      <c r="B6337" s="61">
        <v>42835</v>
      </c>
      <c r="V6337"/>
      <c r="AD6337">
        <v>2.4174826325357002E-2</v>
      </c>
      <c r="AU6337">
        <v>21</v>
      </c>
    </row>
    <row r="6338" spans="1:56" x14ac:dyDescent="0.25">
      <c r="A6338" s="1" t="s">
        <v>1052</v>
      </c>
      <c r="B6338" s="61">
        <v>42858</v>
      </c>
      <c r="V6338"/>
      <c r="AU6338">
        <v>23</v>
      </c>
    </row>
    <row r="6339" spans="1:56" x14ac:dyDescent="0.25">
      <c r="A6339" s="1" t="s">
        <v>1052</v>
      </c>
      <c r="B6339" s="61">
        <v>42863</v>
      </c>
      <c r="V6339"/>
      <c r="AD6339">
        <v>5.3519452171501898E-2</v>
      </c>
    </row>
    <row r="6340" spans="1:56" x14ac:dyDescent="0.25">
      <c r="A6340" s="1" t="s">
        <v>1052</v>
      </c>
      <c r="B6340" s="61">
        <v>42880</v>
      </c>
      <c r="V6340"/>
      <c r="AD6340">
        <v>6.7254757168315193E-2</v>
      </c>
      <c r="AU6340">
        <v>29</v>
      </c>
    </row>
    <row r="6341" spans="1:56" x14ac:dyDescent="0.25">
      <c r="A6341" s="1" t="s">
        <v>1052</v>
      </c>
      <c r="B6341" s="61">
        <v>42898</v>
      </c>
      <c r="V6341"/>
      <c r="AD6341">
        <v>5.64881576674678E-2</v>
      </c>
      <c r="AU6341">
        <v>29</v>
      </c>
    </row>
    <row r="6342" spans="1:56" x14ac:dyDescent="0.25">
      <c r="A6342" s="1" t="s">
        <v>1052</v>
      </c>
      <c r="B6342" s="61">
        <v>42919</v>
      </c>
      <c r="V6342"/>
      <c r="AD6342">
        <v>6.4165717678820899E-2</v>
      </c>
      <c r="AU6342">
        <v>29</v>
      </c>
    </row>
    <row r="6343" spans="1:56" x14ac:dyDescent="0.25">
      <c r="A6343" s="1" t="s">
        <v>1052</v>
      </c>
      <c r="B6343" s="61">
        <v>42934</v>
      </c>
      <c r="V6343"/>
      <c r="AD6343">
        <v>6.3243056695907393E-2</v>
      </c>
    </row>
    <row r="6344" spans="1:56" x14ac:dyDescent="0.25">
      <c r="A6344" s="1" t="s">
        <v>1052</v>
      </c>
      <c r="B6344" s="61">
        <v>42947</v>
      </c>
      <c r="V6344"/>
      <c r="AU6344">
        <v>30</v>
      </c>
    </row>
    <row r="6345" spans="1:56" x14ac:dyDescent="0.25">
      <c r="A6345" s="1" t="s">
        <v>1052</v>
      </c>
      <c r="B6345" s="61">
        <v>42964</v>
      </c>
      <c r="R6345">
        <v>145.98927184109601</v>
      </c>
      <c r="V6345"/>
      <c r="AD6345">
        <v>6.0100319197446399E-2</v>
      </c>
      <c r="AG6345">
        <v>11.337123594638401</v>
      </c>
      <c r="AM6345">
        <v>84.501516868144293</v>
      </c>
      <c r="AO6345">
        <v>95.838640462782607</v>
      </c>
      <c r="AU6345">
        <v>31</v>
      </c>
      <c r="BD6345">
        <v>50.150631378312902</v>
      </c>
    </row>
    <row r="6346" spans="1:56" x14ac:dyDescent="0.25">
      <c r="A6346" s="1" t="s">
        <v>1052</v>
      </c>
      <c r="B6346" s="61">
        <v>42986</v>
      </c>
      <c r="V6346"/>
      <c r="AD6346">
        <v>7.2598837226627605E-2</v>
      </c>
      <c r="AU6346">
        <v>32</v>
      </c>
    </row>
    <row r="6347" spans="1:56" x14ac:dyDescent="0.25">
      <c r="A6347" s="1" t="s">
        <v>1052</v>
      </c>
      <c r="B6347" s="61">
        <v>43013</v>
      </c>
      <c r="V6347"/>
      <c r="AD6347">
        <v>8.6618455667332894E-2</v>
      </c>
      <c r="AU6347">
        <v>33</v>
      </c>
    </row>
    <row r="6348" spans="1:56" x14ac:dyDescent="0.25">
      <c r="A6348" s="1" t="s">
        <v>1052</v>
      </c>
      <c r="B6348" s="61">
        <v>43028</v>
      </c>
      <c r="V6348"/>
      <c r="AD6348">
        <v>8.9160552252104702E-2</v>
      </c>
      <c r="AU6348">
        <v>37</v>
      </c>
    </row>
    <row r="6349" spans="1:56" x14ac:dyDescent="0.25">
      <c r="A6349" s="1" t="s">
        <v>1052</v>
      </c>
      <c r="B6349" s="61">
        <v>43046</v>
      </c>
      <c r="V6349"/>
      <c r="AD6349">
        <v>9.5410519288464807E-2</v>
      </c>
      <c r="AU6349">
        <v>55</v>
      </c>
    </row>
    <row r="6350" spans="1:56" x14ac:dyDescent="0.25">
      <c r="A6350" s="1" t="s">
        <v>1052</v>
      </c>
      <c r="B6350" s="61">
        <v>43059</v>
      </c>
      <c r="R6350">
        <v>1697.8379852074099</v>
      </c>
      <c r="S6350">
        <v>295.05857932037202</v>
      </c>
      <c r="V6350"/>
      <c r="AG6350">
        <v>89.993794638808893</v>
      </c>
      <c r="AM6350">
        <v>308.60196807065603</v>
      </c>
      <c r="AO6350">
        <v>398.59576270946502</v>
      </c>
      <c r="AU6350">
        <v>68</v>
      </c>
      <c r="BD6350">
        <v>1004.18364317757</v>
      </c>
    </row>
    <row r="6351" spans="1:56" x14ac:dyDescent="0.25">
      <c r="A6351" s="1" t="s">
        <v>1052</v>
      </c>
      <c r="B6351" s="61">
        <v>43070</v>
      </c>
      <c r="V6351"/>
      <c r="AU6351">
        <v>70.8</v>
      </c>
    </row>
    <row r="6352" spans="1:56" x14ac:dyDescent="0.25">
      <c r="A6352" s="1" t="s">
        <v>1052</v>
      </c>
      <c r="B6352" s="61">
        <v>43090</v>
      </c>
      <c r="V6352"/>
      <c r="AD6352">
        <v>6.9439606140520901E-2</v>
      </c>
      <c r="AU6352">
        <v>82</v>
      </c>
    </row>
    <row r="6353" spans="1:57" x14ac:dyDescent="0.25">
      <c r="A6353" s="1" t="s">
        <v>1052</v>
      </c>
      <c r="B6353" s="61">
        <v>43117</v>
      </c>
      <c r="V6353"/>
      <c r="AD6353">
        <v>2.49290450693238E-3</v>
      </c>
      <c r="AU6353">
        <v>93</v>
      </c>
    </row>
    <row r="6354" spans="1:57" x14ac:dyDescent="0.25">
      <c r="A6354" s="1" t="s">
        <v>1052</v>
      </c>
      <c r="B6354" s="61">
        <v>43123</v>
      </c>
      <c r="R6354">
        <v>2322.1155803721799</v>
      </c>
      <c r="S6354">
        <v>1554.99716515255</v>
      </c>
      <c r="V6354"/>
      <c r="W6354">
        <v>4.3442349999999998E-2</v>
      </c>
      <c r="Y6354">
        <v>26964.516412254699</v>
      </c>
      <c r="AA6354">
        <v>1171.5847650000001</v>
      </c>
      <c r="AG6354">
        <v>160.16294029801199</v>
      </c>
      <c r="AO6354">
        <v>160.16294029801199</v>
      </c>
      <c r="AQ6354" t="s">
        <v>925</v>
      </c>
      <c r="AY6354">
        <v>271.46331010200902</v>
      </c>
      <c r="BD6354">
        <v>606.95547492161597</v>
      </c>
      <c r="BE6354">
        <v>479.30871470016399</v>
      </c>
    </row>
    <row r="6355" spans="1:57" x14ac:dyDescent="0.25">
      <c r="A6355" s="1" t="s">
        <v>1053</v>
      </c>
      <c r="B6355" s="61">
        <v>42087</v>
      </c>
      <c r="V6355"/>
      <c r="AD6355">
        <v>3.01650125504818E-3</v>
      </c>
      <c r="AI6355">
        <v>1</v>
      </c>
    </row>
    <row r="6356" spans="1:57" x14ac:dyDescent="0.25">
      <c r="A6356" s="1" t="s">
        <v>1053</v>
      </c>
      <c r="B6356" s="61">
        <v>42096</v>
      </c>
      <c r="V6356"/>
      <c r="AD6356">
        <v>8.7623807886574607E-3</v>
      </c>
      <c r="AI6356">
        <v>2.5499999999999998</v>
      </c>
    </row>
    <row r="6357" spans="1:57" x14ac:dyDescent="0.25">
      <c r="A6357" s="1" t="s">
        <v>1053</v>
      </c>
      <c r="B6357" s="61">
        <v>42102</v>
      </c>
      <c r="V6357"/>
      <c r="AD6357">
        <v>3.4140700478792398E-2</v>
      </c>
      <c r="AI6357">
        <v>3.9</v>
      </c>
    </row>
    <row r="6358" spans="1:57" x14ac:dyDescent="0.25">
      <c r="A6358" s="1" t="s">
        <v>1053</v>
      </c>
      <c r="B6358" s="61">
        <v>42118</v>
      </c>
      <c r="V6358"/>
      <c r="AD6358">
        <v>7.9001238926307102E-2</v>
      </c>
      <c r="AI6358">
        <v>5</v>
      </c>
    </row>
    <row r="6359" spans="1:57" x14ac:dyDescent="0.25">
      <c r="A6359" s="1" t="s">
        <v>1053</v>
      </c>
      <c r="B6359" s="61">
        <v>42135</v>
      </c>
      <c r="V6359"/>
      <c r="AD6359">
        <v>8.8699683317105094E-2</v>
      </c>
      <c r="AI6359">
        <v>7</v>
      </c>
    </row>
    <row r="6360" spans="1:57" x14ac:dyDescent="0.25">
      <c r="A6360" s="1" t="s">
        <v>1053</v>
      </c>
      <c r="B6360" s="61">
        <v>42151</v>
      </c>
      <c r="V6360"/>
      <c r="AD6360">
        <v>8.76460154730416E-2</v>
      </c>
      <c r="AI6360">
        <v>7.8421052631578902</v>
      </c>
    </row>
    <row r="6361" spans="1:57" x14ac:dyDescent="0.25">
      <c r="A6361" s="1" t="s">
        <v>1053</v>
      </c>
      <c r="B6361" s="61">
        <v>42172</v>
      </c>
      <c r="V6361"/>
      <c r="AD6361">
        <v>8.9486281307175897E-2</v>
      </c>
      <c r="AI6361">
        <v>8.0526315789473699</v>
      </c>
    </row>
    <row r="6362" spans="1:57" x14ac:dyDescent="0.25">
      <c r="A6362" s="1" t="s">
        <v>1053</v>
      </c>
      <c r="B6362" s="61">
        <v>42202</v>
      </c>
      <c r="V6362"/>
      <c r="AD6362">
        <v>8.5915973408116603E-2</v>
      </c>
      <c r="AI6362">
        <v>9.1111111111111107</v>
      </c>
    </row>
    <row r="6363" spans="1:57" x14ac:dyDescent="0.25">
      <c r="A6363" s="1" t="s">
        <v>1053</v>
      </c>
      <c r="B6363" s="61">
        <v>42215</v>
      </c>
      <c r="V6363"/>
      <c r="AD6363">
        <v>8.7246490957261294E-2</v>
      </c>
    </row>
    <row r="6364" spans="1:57" x14ac:dyDescent="0.25">
      <c r="A6364" s="1" t="s">
        <v>1053</v>
      </c>
      <c r="B6364" s="61">
        <v>42235</v>
      </c>
      <c r="V6364"/>
      <c r="AD6364">
        <v>8.8152889873593807E-2</v>
      </c>
      <c r="AI6364">
        <v>10</v>
      </c>
    </row>
    <row r="6365" spans="1:57" x14ac:dyDescent="0.25">
      <c r="A6365" s="1" t="s">
        <v>1053</v>
      </c>
      <c r="B6365" s="61">
        <v>42255</v>
      </c>
      <c r="R6365">
        <v>566.33333333333303</v>
      </c>
      <c r="V6365"/>
      <c r="AD6365">
        <v>8.3055344437987899E-2</v>
      </c>
      <c r="AG6365">
        <v>103.142663543884</v>
      </c>
      <c r="AI6365">
        <v>10.8888888888889</v>
      </c>
      <c r="AM6365">
        <v>260.07425742588202</v>
      </c>
      <c r="AU6365">
        <v>32</v>
      </c>
      <c r="BD6365">
        <v>203.116412363568</v>
      </c>
    </row>
    <row r="6366" spans="1:57" x14ac:dyDescent="0.25">
      <c r="A6366" s="1" t="s">
        <v>1053</v>
      </c>
      <c r="B6366" s="61">
        <v>42268</v>
      </c>
      <c r="V6366"/>
      <c r="AD6366">
        <v>7.62809072114074E-2</v>
      </c>
    </row>
    <row r="6367" spans="1:57" x14ac:dyDescent="0.25">
      <c r="A6367" s="1" t="s">
        <v>1053</v>
      </c>
      <c r="B6367" s="61">
        <v>42276</v>
      </c>
      <c r="V6367"/>
      <c r="AD6367">
        <v>7.5987985629344806E-2</v>
      </c>
    </row>
    <row r="6368" spans="1:57" x14ac:dyDescent="0.25">
      <c r="A6368" s="1" t="s">
        <v>1053</v>
      </c>
      <c r="B6368" s="61">
        <v>42278</v>
      </c>
      <c r="V6368"/>
      <c r="AD6368">
        <v>7.4934417633715597E-2</v>
      </c>
      <c r="AI6368">
        <v>12</v>
      </c>
    </row>
    <row r="6369" spans="1:57" x14ac:dyDescent="0.25">
      <c r="A6369" s="1" t="s">
        <v>1053</v>
      </c>
      <c r="B6369" s="61">
        <v>42298</v>
      </c>
      <c r="V6369"/>
      <c r="AD6369">
        <v>8.60769831374079E-2</v>
      </c>
      <c r="AI6369">
        <v>13.866666666666699</v>
      </c>
    </row>
    <row r="6370" spans="1:57" x14ac:dyDescent="0.25">
      <c r="A6370" s="1" t="s">
        <v>1053</v>
      </c>
      <c r="B6370" s="61">
        <v>42320</v>
      </c>
      <c r="V6370"/>
      <c r="AD6370">
        <v>8.95667309284751E-2</v>
      </c>
      <c r="AI6370">
        <v>15</v>
      </c>
    </row>
    <row r="6371" spans="1:57" x14ac:dyDescent="0.25">
      <c r="A6371" s="1" t="s">
        <v>1053</v>
      </c>
      <c r="B6371" s="61">
        <v>42332</v>
      </c>
      <c r="V6371"/>
      <c r="AD6371">
        <v>8.4332183953376105E-2</v>
      </c>
    </row>
    <row r="6372" spans="1:57" x14ac:dyDescent="0.25">
      <c r="A6372" s="1" t="s">
        <v>1053</v>
      </c>
      <c r="B6372" s="61">
        <v>42339</v>
      </c>
      <c r="R6372">
        <v>2140.0756025983301</v>
      </c>
      <c r="S6372">
        <v>352.47291399001199</v>
      </c>
      <c r="V6372"/>
      <c r="AD6372">
        <v>8.1164307907489297E-2</v>
      </c>
      <c r="AG6372">
        <v>117.158600529455</v>
      </c>
      <c r="AM6372">
        <v>320.21508670545302</v>
      </c>
      <c r="AU6372">
        <v>67</v>
      </c>
      <c r="BD6372">
        <v>1350.22900137341</v>
      </c>
    </row>
    <row r="6373" spans="1:57" x14ac:dyDescent="0.25">
      <c r="A6373" s="1" t="s">
        <v>1053</v>
      </c>
      <c r="B6373" s="61">
        <v>42346</v>
      </c>
      <c r="V6373"/>
      <c r="AD6373">
        <v>7.9436180064352394E-2</v>
      </c>
      <c r="AI6373">
        <v>15</v>
      </c>
    </row>
    <row r="6374" spans="1:57" x14ac:dyDescent="0.25">
      <c r="A6374" s="1" t="s">
        <v>1053</v>
      </c>
      <c r="B6374" s="61">
        <v>42374</v>
      </c>
      <c r="V6374"/>
      <c r="AI6374">
        <v>15</v>
      </c>
    </row>
    <row r="6375" spans="1:57" x14ac:dyDescent="0.25">
      <c r="A6375" s="1" t="s">
        <v>1053</v>
      </c>
      <c r="B6375" s="61">
        <v>42394</v>
      </c>
      <c r="V6375"/>
      <c r="AI6375">
        <v>15</v>
      </c>
    </row>
    <row r="6376" spans="1:57" x14ac:dyDescent="0.25">
      <c r="A6376" s="1" t="s">
        <v>1053</v>
      </c>
      <c r="B6376" s="61">
        <v>42404</v>
      </c>
      <c r="R6376">
        <v>3215.97408272444</v>
      </c>
      <c r="S6376">
        <v>1790.52283993526</v>
      </c>
      <c r="V6376"/>
      <c r="W6376">
        <v>4.07707525E-2</v>
      </c>
      <c r="Y6376">
        <v>36136.0840489857</v>
      </c>
      <c r="AA6376">
        <v>1472.8299916666699</v>
      </c>
      <c r="AO6376">
        <v>181.70362791714001</v>
      </c>
      <c r="AQ6376" t="s">
        <v>925</v>
      </c>
      <c r="AY6376">
        <v>317.69284826859598</v>
      </c>
      <c r="BD6376">
        <v>1243.74761487204</v>
      </c>
      <c r="BE6376">
        <v>764.85073067560199</v>
      </c>
    </row>
    <row r="6377" spans="1:57" x14ac:dyDescent="0.25">
      <c r="A6377" s="1" t="s">
        <v>1054</v>
      </c>
      <c r="B6377" s="61">
        <v>42466</v>
      </c>
      <c r="V6377"/>
      <c r="AD6377">
        <v>3.0301990441974E-2</v>
      </c>
      <c r="AI6377">
        <v>3.3</v>
      </c>
    </row>
    <row r="6378" spans="1:57" x14ac:dyDescent="0.25">
      <c r="A6378" s="1" t="s">
        <v>1054</v>
      </c>
      <c r="B6378" s="61">
        <v>42478</v>
      </c>
      <c r="V6378"/>
      <c r="AD6378">
        <v>6.7006516172683397E-2</v>
      </c>
      <c r="AI6378">
        <v>4.8</v>
      </c>
    </row>
    <row r="6379" spans="1:57" x14ac:dyDescent="0.25">
      <c r="A6379" s="1" t="s">
        <v>1054</v>
      </c>
      <c r="B6379" s="61">
        <v>42487</v>
      </c>
      <c r="V6379"/>
      <c r="AD6379">
        <v>7.1888480783786804E-2</v>
      </c>
    </row>
    <row r="6380" spans="1:57" x14ac:dyDescent="0.25">
      <c r="A6380" s="1" t="s">
        <v>1054</v>
      </c>
      <c r="B6380" s="61">
        <v>42488</v>
      </c>
      <c r="V6380"/>
      <c r="AD6380">
        <v>7.9462588530186506E-2</v>
      </c>
    </row>
    <row r="6381" spans="1:57" x14ac:dyDescent="0.25">
      <c r="A6381" s="1" t="s">
        <v>1054</v>
      </c>
      <c r="B6381" s="61">
        <v>42500</v>
      </c>
      <c r="V6381"/>
      <c r="AD6381">
        <v>9.2088393822660194E-2</v>
      </c>
    </row>
    <row r="6382" spans="1:57" x14ac:dyDescent="0.25">
      <c r="A6382" s="1" t="s">
        <v>1054</v>
      </c>
      <c r="B6382" s="61">
        <v>42501</v>
      </c>
      <c r="V6382"/>
      <c r="AD6382">
        <v>9.3231375117221099E-2</v>
      </c>
      <c r="AI6382">
        <v>7.9</v>
      </c>
    </row>
    <row r="6383" spans="1:57" x14ac:dyDescent="0.25">
      <c r="A6383" s="1" t="s">
        <v>1054</v>
      </c>
      <c r="B6383" s="61">
        <v>42521</v>
      </c>
      <c r="V6383"/>
      <c r="AI6383">
        <v>8.8421052631578991</v>
      </c>
    </row>
    <row r="6384" spans="1:57" x14ac:dyDescent="0.25">
      <c r="A6384" s="1" t="s">
        <v>1054</v>
      </c>
      <c r="B6384" s="61">
        <v>42544</v>
      </c>
      <c r="V6384"/>
      <c r="AD6384">
        <v>9.8125009610316297E-2</v>
      </c>
      <c r="AI6384">
        <v>9.7368421052631593</v>
      </c>
    </row>
    <row r="6385" spans="1:56" x14ac:dyDescent="0.25">
      <c r="A6385" s="1" t="s">
        <v>1054</v>
      </c>
      <c r="B6385" s="61">
        <v>42558</v>
      </c>
      <c r="V6385"/>
      <c r="AD6385">
        <v>9.6850457477680105E-2</v>
      </c>
    </row>
    <row r="6386" spans="1:56" x14ac:dyDescent="0.25">
      <c r="A6386" s="1" t="s">
        <v>1054</v>
      </c>
      <c r="B6386" s="61">
        <v>42565</v>
      </c>
      <c r="V6386"/>
      <c r="AD6386">
        <v>9.8190699428531106E-2</v>
      </c>
      <c r="AI6386">
        <v>10.421052631578901</v>
      </c>
    </row>
    <row r="6387" spans="1:56" x14ac:dyDescent="0.25">
      <c r="A6387" s="1" t="s">
        <v>1054</v>
      </c>
      <c r="B6387" s="61">
        <v>42590</v>
      </c>
      <c r="V6387"/>
      <c r="AD6387">
        <v>9.6127837733011201E-2</v>
      </c>
      <c r="AI6387">
        <v>10.894736842105299</v>
      </c>
    </row>
    <row r="6388" spans="1:56" x14ac:dyDescent="0.25">
      <c r="A6388" s="1" t="s">
        <v>1054</v>
      </c>
      <c r="B6388" s="61">
        <v>42611</v>
      </c>
      <c r="V6388"/>
      <c r="AD6388">
        <v>9.52599380321872E-2</v>
      </c>
    </row>
    <row r="6389" spans="1:56" x14ac:dyDescent="0.25">
      <c r="A6389" s="1" t="s">
        <v>1054</v>
      </c>
      <c r="B6389" s="61">
        <v>42612</v>
      </c>
      <c r="V6389"/>
      <c r="AD6389">
        <v>9.5259938032187103E-2</v>
      </c>
      <c r="AI6389">
        <v>11.9444444444444</v>
      </c>
    </row>
    <row r="6390" spans="1:56" x14ac:dyDescent="0.25">
      <c r="A6390" s="1" t="s">
        <v>1054</v>
      </c>
      <c r="B6390" s="61">
        <v>42626</v>
      </c>
      <c r="R6390">
        <v>844.45454545454504</v>
      </c>
      <c r="V6390"/>
      <c r="AD6390">
        <v>9.6120855935658195E-2</v>
      </c>
      <c r="AG6390">
        <v>147.204996228021</v>
      </c>
      <c r="AM6390">
        <v>392.16651934353303</v>
      </c>
      <c r="AU6390">
        <v>32</v>
      </c>
      <c r="BD6390">
        <v>305.08302988299101</v>
      </c>
    </row>
    <row r="6391" spans="1:56" x14ac:dyDescent="0.25">
      <c r="A6391" s="1" t="s">
        <v>1054</v>
      </c>
      <c r="B6391" s="61">
        <v>42641</v>
      </c>
      <c r="V6391"/>
      <c r="AD6391">
        <v>9.54869902628354E-2</v>
      </c>
      <c r="AI6391">
        <v>13.764705882352899</v>
      </c>
    </row>
    <row r="6392" spans="1:56" x14ac:dyDescent="0.25">
      <c r="A6392" s="1" t="s">
        <v>1054</v>
      </c>
      <c r="B6392" s="61">
        <v>42646</v>
      </c>
      <c r="V6392"/>
      <c r="AD6392">
        <v>9.0862019447556799E-2</v>
      </c>
    </row>
    <row r="6393" spans="1:56" x14ac:dyDescent="0.25">
      <c r="A6393" s="1" t="s">
        <v>1054</v>
      </c>
      <c r="B6393" s="61">
        <v>42663</v>
      </c>
      <c r="V6393"/>
      <c r="AI6393">
        <v>15</v>
      </c>
    </row>
    <row r="6394" spans="1:56" x14ac:dyDescent="0.25">
      <c r="A6394" s="1" t="s">
        <v>1054</v>
      </c>
      <c r="B6394" s="61">
        <v>42689</v>
      </c>
      <c r="V6394"/>
      <c r="AD6394">
        <v>9.5489748714710193E-2</v>
      </c>
      <c r="AI6394">
        <v>16.076923076923102</v>
      </c>
    </row>
    <row r="6395" spans="1:56" x14ac:dyDescent="0.25">
      <c r="A6395" s="1" t="s">
        <v>1054</v>
      </c>
      <c r="B6395" s="61">
        <v>42697</v>
      </c>
      <c r="V6395"/>
      <c r="AD6395">
        <v>8.7963864930446695E-2</v>
      </c>
    </row>
    <row r="6396" spans="1:56" x14ac:dyDescent="0.25">
      <c r="A6396" s="1" t="s">
        <v>1054</v>
      </c>
      <c r="B6396" s="61">
        <v>42702</v>
      </c>
      <c r="R6396">
        <v>2093.77337558099</v>
      </c>
      <c r="S6396">
        <v>346.32816875102702</v>
      </c>
      <c r="V6396"/>
      <c r="AG6396">
        <v>161.980260010618</v>
      </c>
      <c r="AM6396">
        <v>266.64107681725801</v>
      </c>
      <c r="AU6396">
        <v>70.2</v>
      </c>
      <c r="BD6396">
        <v>1318.82387000208</v>
      </c>
    </row>
    <row r="6397" spans="1:56" x14ac:dyDescent="0.25">
      <c r="A6397" s="1" t="s">
        <v>1054</v>
      </c>
      <c r="B6397" s="61">
        <v>42709</v>
      </c>
      <c r="V6397"/>
      <c r="AD6397">
        <v>7.9308091464754399E-2</v>
      </c>
      <c r="AI6397">
        <v>16.076923076923102</v>
      </c>
    </row>
    <row r="6398" spans="1:56" x14ac:dyDescent="0.25">
      <c r="A6398" s="1" t="s">
        <v>1054</v>
      </c>
      <c r="B6398" s="61">
        <v>42726</v>
      </c>
      <c r="V6398"/>
      <c r="AI6398">
        <v>16.076923076923102</v>
      </c>
    </row>
    <row r="6399" spans="1:56" x14ac:dyDescent="0.25">
      <c r="A6399" s="1" t="s">
        <v>1054</v>
      </c>
      <c r="B6399" s="61">
        <v>42747</v>
      </c>
      <c r="V6399"/>
      <c r="AI6399">
        <v>16.076923076923102</v>
      </c>
    </row>
    <row r="6400" spans="1:56" x14ac:dyDescent="0.25">
      <c r="A6400" s="1" t="s">
        <v>1054</v>
      </c>
      <c r="B6400" s="61">
        <v>42765</v>
      </c>
      <c r="V6400"/>
      <c r="AD6400">
        <v>-1.90898277580444E-3</v>
      </c>
    </row>
    <row r="6401" spans="1:57" x14ac:dyDescent="0.25">
      <c r="A6401" s="1" t="s">
        <v>1054</v>
      </c>
      <c r="B6401" s="61">
        <v>42766</v>
      </c>
      <c r="V6401"/>
      <c r="AI6401">
        <v>16.076923076923102</v>
      </c>
    </row>
    <row r="6402" spans="1:57" x14ac:dyDescent="0.25">
      <c r="A6402" s="1" t="s">
        <v>1054</v>
      </c>
      <c r="B6402" s="61">
        <v>42776</v>
      </c>
      <c r="R6402">
        <v>2354.3809974130399</v>
      </c>
      <c r="S6402">
        <v>1230.57117440963</v>
      </c>
      <c r="V6402"/>
      <c r="W6402">
        <v>3.8144850000000001E-2</v>
      </c>
      <c r="Y6402">
        <v>24912.918992772298</v>
      </c>
      <c r="AA6402">
        <v>944.636433333333</v>
      </c>
      <c r="AO6402">
        <v>184.03925273334801</v>
      </c>
      <c r="AQ6402" t="s">
        <v>925</v>
      </c>
      <c r="AY6402">
        <v>285.93474107629697</v>
      </c>
      <c r="BD6402">
        <v>939.77057027006299</v>
      </c>
      <c r="BE6402">
        <v>598.25946684644202</v>
      </c>
    </row>
    <row r="6403" spans="1:57" x14ac:dyDescent="0.25">
      <c r="A6403" s="1" t="s">
        <v>1055</v>
      </c>
      <c r="B6403" s="61">
        <v>42835</v>
      </c>
      <c r="V6403"/>
      <c r="AD6403">
        <v>-3.53633526697846E-3</v>
      </c>
      <c r="AI6403">
        <v>0</v>
      </c>
      <c r="AU6403">
        <v>10</v>
      </c>
    </row>
    <row r="6404" spans="1:57" x14ac:dyDescent="0.25">
      <c r="A6404" s="1" t="s">
        <v>1055</v>
      </c>
      <c r="B6404" s="61">
        <v>42858</v>
      </c>
      <c r="V6404"/>
      <c r="AI6404">
        <v>2.7</v>
      </c>
      <c r="AU6404">
        <v>13</v>
      </c>
    </row>
    <row r="6405" spans="1:57" x14ac:dyDescent="0.25">
      <c r="A6405" s="1" t="s">
        <v>1055</v>
      </c>
      <c r="B6405" s="61">
        <v>42863</v>
      </c>
      <c r="V6405"/>
      <c r="AD6405">
        <v>1.8297874772209E-2</v>
      </c>
    </row>
    <row r="6406" spans="1:57" x14ac:dyDescent="0.25">
      <c r="A6406" s="1" t="s">
        <v>1055</v>
      </c>
      <c r="B6406" s="61">
        <v>42880</v>
      </c>
      <c r="V6406"/>
      <c r="AD6406">
        <v>3.5873365148086901E-2</v>
      </c>
      <c r="AI6406">
        <v>4.7</v>
      </c>
      <c r="AU6406">
        <v>24</v>
      </c>
    </row>
    <row r="6407" spans="1:57" x14ac:dyDescent="0.25">
      <c r="A6407" s="1" t="s">
        <v>1055</v>
      </c>
      <c r="B6407" s="61">
        <v>42898</v>
      </c>
      <c r="V6407"/>
      <c r="AD6407">
        <v>4.9547587145596698E-2</v>
      </c>
      <c r="AI6407">
        <v>5.95</v>
      </c>
      <c r="AU6407">
        <v>27</v>
      </c>
    </row>
    <row r="6408" spans="1:57" x14ac:dyDescent="0.25">
      <c r="A6408" s="1" t="s">
        <v>1055</v>
      </c>
      <c r="B6408" s="61">
        <v>42919</v>
      </c>
      <c r="V6408"/>
      <c r="AD6408">
        <v>6.3212487815284005E-2</v>
      </c>
      <c r="AI6408">
        <v>6.7</v>
      </c>
      <c r="AU6408">
        <v>29</v>
      </c>
    </row>
    <row r="6409" spans="1:57" x14ac:dyDescent="0.25">
      <c r="A6409" s="1" t="s">
        <v>1055</v>
      </c>
      <c r="B6409" s="61">
        <v>42934</v>
      </c>
      <c r="V6409"/>
      <c r="AD6409">
        <v>6.0830670029099601E-2</v>
      </c>
    </row>
    <row r="6410" spans="1:57" x14ac:dyDescent="0.25">
      <c r="A6410" s="1" t="s">
        <v>1055</v>
      </c>
      <c r="B6410" s="61">
        <v>42947</v>
      </c>
      <c r="V6410"/>
      <c r="AI6410">
        <v>7.5</v>
      </c>
      <c r="AU6410">
        <v>30</v>
      </c>
    </row>
    <row r="6411" spans="1:57" x14ac:dyDescent="0.25">
      <c r="A6411" s="1" t="s">
        <v>1055</v>
      </c>
      <c r="B6411" s="61">
        <v>42964</v>
      </c>
      <c r="V6411"/>
      <c r="AD6411">
        <v>6.0999666624515697E-2</v>
      </c>
      <c r="AI6411">
        <v>8.35</v>
      </c>
      <c r="AU6411">
        <v>30</v>
      </c>
    </row>
    <row r="6412" spans="1:57" x14ac:dyDescent="0.25">
      <c r="A6412" s="1" t="s">
        <v>1055</v>
      </c>
      <c r="B6412" s="61">
        <v>42986</v>
      </c>
      <c r="R6412">
        <v>311.04077740012798</v>
      </c>
      <c r="V6412"/>
      <c r="AD6412">
        <v>6.6318781962818804E-2</v>
      </c>
      <c r="AG6412">
        <v>47.616278669746102</v>
      </c>
      <c r="AI6412">
        <v>9.35</v>
      </c>
      <c r="AM6412">
        <v>149.66193718396099</v>
      </c>
      <c r="AO6412">
        <v>197.278215853707</v>
      </c>
      <c r="AU6412">
        <v>32</v>
      </c>
      <c r="BD6412">
        <v>113.762561546421</v>
      </c>
    </row>
    <row r="6413" spans="1:57" x14ac:dyDescent="0.25">
      <c r="A6413" s="1" t="s">
        <v>1055</v>
      </c>
      <c r="B6413" s="61">
        <v>43013</v>
      </c>
      <c r="V6413"/>
      <c r="AD6413">
        <v>7.0855621572843794E-2</v>
      </c>
      <c r="AI6413">
        <v>11.35</v>
      </c>
      <c r="AU6413">
        <v>32</v>
      </c>
    </row>
    <row r="6414" spans="1:57" x14ac:dyDescent="0.25">
      <c r="A6414" s="1" t="s">
        <v>1055</v>
      </c>
      <c r="B6414" s="61">
        <v>43028</v>
      </c>
      <c r="V6414"/>
      <c r="AD6414">
        <v>7.9367394461031499E-2</v>
      </c>
      <c r="AI6414">
        <v>12.35</v>
      </c>
      <c r="AU6414">
        <v>33</v>
      </c>
    </row>
    <row r="6415" spans="1:57" x14ac:dyDescent="0.25">
      <c r="A6415" s="1" t="s">
        <v>1055</v>
      </c>
      <c r="B6415" s="61">
        <v>43046</v>
      </c>
      <c r="V6415"/>
      <c r="AD6415">
        <v>8.2987047330430302E-2</v>
      </c>
      <c r="AI6415">
        <v>14</v>
      </c>
      <c r="AU6415">
        <v>43</v>
      </c>
    </row>
    <row r="6416" spans="1:57" x14ac:dyDescent="0.25">
      <c r="A6416" s="1" t="s">
        <v>1055</v>
      </c>
      <c r="B6416" s="61">
        <v>43067</v>
      </c>
      <c r="R6416">
        <v>1758.3386299205399</v>
      </c>
      <c r="S6416">
        <v>297.38555025208302</v>
      </c>
      <c r="V6416"/>
      <c r="AG6416">
        <v>133.068237306176</v>
      </c>
      <c r="AM6416">
        <v>235.39266174711801</v>
      </c>
      <c r="AO6416">
        <v>368.46089905329399</v>
      </c>
      <c r="AU6416">
        <v>66</v>
      </c>
      <c r="BD6416">
        <v>1092.4921806151599</v>
      </c>
    </row>
    <row r="6417" spans="1:57" x14ac:dyDescent="0.25">
      <c r="A6417" s="1" t="s">
        <v>1055</v>
      </c>
      <c r="B6417" s="61">
        <v>43070</v>
      </c>
      <c r="V6417"/>
      <c r="AI6417">
        <v>14.25</v>
      </c>
      <c r="AU6417">
        <v>70.3</v>
      </c>
    </row>
    <row r="6418" spans="1:57" x14ac:dyDescent="0.25">
      <c r="A6418" s="1" t="s">
        <v>1055</v>
      </c>
      <c r="B6418" s="61">
        <v>43090</v>
      </c>
      <c r="V6418"/>
      <c r="AD6418">
        <v>7.2072561687403405E-2</v>
      </c>
      <c r="AI6418">
        <v>14.25</v>
      </c>
      <c r="AU6418">
        <v>81</v>
      </c>
    </row>
    <row r="6419" spans="1:57" x14ac:dyDescent="0.25">
      <c r="A6419" s="1" t="s">
        <v>1055</v>
      </c>
      <c r="B6419" s="61">
        <v>43117</v>
      </c>
      <c r="V6419"/>
      <c r="AD6419">
        <v>3.92651764610939E-3</v>
      </c>
      <c r="AI6419">
        <v>14.25</v>
      </c>
      <c r="AU6419">
        <v>92</v>
      </c>
    </row>
    <row r="6420" spans="1:57" x14ac:dyDescent="0.25">
      <c r="A6420" s="1" t="s">
        <v>1055</v>
      </c>
      <c r="B6420" s="61">
        <v>43129</v>
      </c>
      <c r="R6420">
        <v>2428.33281664899</v>
      </c>
      <c r="S6420">
        <v>1527.41039049601</v>
      </c>
      <c r="V6420"/>
      <c r="W6420">
        <v>4.3330914999999998E-2</v>
      </c>
      <c r="Y6420">
        <v>26972.846849048499</v>
      </c>
      <c r="AA6420">
        <v>1167.23972</v>
      </c>
      <c r="AG6420">
        <v>175.52743743675899</v>
      </c>
      <c r="AI6420">
        <v>14.6</v>
      </c>
      <c r="AO6420">
        <v>175.52743743675899</v>
      </c>
      <c r="AQ6420" t="s">
        <v>925</v>
      </c>
      <c r="AY6420">
        <v>257.132583193004</v>
      </c>
      <c r="BD6420">
        <v>725.39498871622197</v>
      </c>
      <c r="BE6420">
        <v>520.48984889498604</v>
      </c>
    </row>
    <row r="6421" spans="1:57" x14ac:dyDescent="0.25">
      <c r="A6421" s="1" t="s">
        <v>1056</v>
      </c>
      <c r="B6421" s="61">
        <v>42087</v>
      </c>
      <c r="V6421"/>
      <c r="AD6421">
        <v>3.0549325067773798E-3</v>
      </c>
      <c r="AI6421">
        <v>0.85</v>
      </c>
    </row>
    <row r="6422" spans="1:57" x14ac:dyDescent="0.25">
      <c r="A6422" s="1" t="s">
        <v>1056</v>
      </c>
      <c r="B6422" s="61">
        <v>42096</v>
      </c>
      <c r="V6422"/>
      <c r="AD6422">
        <v>8.8306364245516397E-3</v>
      </c>
      <c r="AI6422">
        <v>2.35</v>
      </c>
    </row>
    <row r="6423" spans="1:57" x14ac:dyDescent="0.25">
      <c r="A6423" s="1" t="s">
        <v>1056</v>
      </c>
      <c r="B6423" s="61">
        <v>42102</v>
      </c>
      <c r="V6423"/>
      <c r="AD6423">
        <v>3.4533242575668498E-2</v>
      </c>
      <c r="AI6423">
        <v>3.9</v>
      </c>
    </row>
    <row r="6424" spans="1:57" x14ac:dyDescent="0.25">
      <c r="A6424" s="1" t="s">
        <v>1056</v>
      </c>
      <c r="B6424" s="61">
        <v>42118</v>
      </c>
      <c r="V6424"/>
      <c r="AD6424">
        <v>7.9602551166948601E-2</v>
      </c>
      <c r="AI6424">
        <v>5</v>
      </c>
    </row>
    <row r="6425" spans="1:57" x14ac:dyDescent="0.25">
      <c r="A6425" s="1" t="s">
        <v>1056</v>
      </c>
      <c r="B6425" s="61">
        <v>42135</v>
      </c>
      <c r="V6425"/>
      <c r="AD6425">
        <v>8.8795835524162398E-2</v>
      </c>
      <c r="AI6425">
        <v>7.1</v>
      </c>
    </row>
    <row r="6426" spans="1:57" x14ac:dyDescent="0.25">
      <c r="A6426" s="1" t="s">
        <v>1056</v>
      </c>
      <c r="B6426" s="61">
        <v>42151</v>
      </c>
      <c r="V6426"/>
      <c r="AD6426">
        <v>8.7280041017416807E-2</v>
      </c>
      <c r="AI6426">
        <v>7.9473684210526301</v>
      </c>
    </row>
    <row r="6427" spans="1:57" x14ac:dyDescent="0.25">
      <c r="A6427" s="1" t="s">
        <v>1056</v>
      </c>
      <c r="B6427" s="61">
        <v>42172</v>
      </c>
      <c r="V6427"/>
      <c r="AD6427">
        <v>8.6122846437419895E-2</v>
      </c>
      <c r="AI6427">
        <v>8.1052631578947398</v>
      </c>
    </row>
    <row r="6428" spans="1:57" x14ac:dyDescent="0.25">
      <c r="A6428" s="1" t="s">
        <v>1056</v>
      </c>
      <c r="B6428" s="61">
        <v>42202</v>
      </c>
      <c r="V6428"/>
      <c r="AD6428">
        <v>8.2694960129773606E-2</v>
      </c>
      <c r="AI6428">
        <v>9</v>
      </c>
    </row>
    <row r="6429" spans="1:57" x14ac:dyDescent="0.25">
      <c r="A6429" s="1" t="s">
        <v>1056</v>
      </c>
      <c r="B6429" s="61">
        <v>42215</v>
      </c>
      <c r="V6429"/>
      <c r="AD6429">
        <v>8.2217747816271405E-2</v>
      </c>
    </row>
    <row r="6430" spans="1:57" x14ac:dyDescent="0.25">
      <c r="A6430" s="1" t="s">
        <v>1056</v>
      </c>
      <c r="B6430" s="61">
        <v>42235</v>
      </c>
      <c r="V6430"/>
      <c r="AD6430">
        <v>7.8803415614709299E-2</v>
      </c>
      <c r="AI6430">
        <v>10.2631578947368</v>
      </c>
    </row>
    <row r="6431" spans="1:57" x14ac:dyDescent="0.25">
      <c r="A6431" s="1" t="s">
        <v>1056</v>
      </c>
      <c r="B6431" s="61">
        <v>42255</v>
      </c>
      <c r="R6431">
        <v>439.16666666666703</v>
      </c>
      <c r="V6431"/>
      <c r="AD6431">
        <v>7.1305587730943795E-2</v>
      </c>
      <c r="AG6431">
        <v>92.114733073777103</v>
      </c>
      <c r="AI6431">
        <v>10.894736842105299</v>
      </c>
      <c r="AM6431">
        <v>215.434020738501</v>
      </c>
      <c r="AU6431">
        <v>32</v>
      </c>
      <c r="BD6431">
        <v>131.61791285438801</v>
      </c>
    </row>
    <row r="6432" spans="1:57" x14ac:dyDescent="0.25">
      <c r="A6432" s="1" t="s">
        <v>1056</v>
      </c>
      <c r="B6432" s="61">
        <v>42268</v>
      </c>
      <c r="V6432"/>
      <c r="AD6432">
        <v>6.2811800021797204E-2</v>
      </c>
    </row>
    <row r="6433" spans="1:57" x14ac:dyDescent="0.25">
      <c r="A6433" s="1" t="s">
        <v>1056</v>
      </c>
      <c r="B6433" s="61">
        <v>42276</v>
      </c>
      <c r="V6433"/>
      <c r="AD6433">
        <v>6.4587622988305102E-2</v>
      </c>
    </row>
    <row r="6434" spans="1:57" x14ac:dyDescent="0.25">
      <c r="A6434" s="1" t="s">
        <v>1056</v>
      </c>
      <c r="B6434" s="61">
        <v>42278</v>
      </c>
      <c r="V6434"/>
      <c r="AD6434">
        <v>6.5705821814146997E-2</v>
      </c>
      <c r="AI6434">
        <v>12.157894736842101</v>
      </c>
    </row>
    <row r="6435" spans="1:57" x14ac:dyDescent="0.25">
      <c r="A6435" s="1" t="s">
        <v>1056</v>
      </c>
      <c r="B6435" s="61">
        <v>42298</v>
      </c>
      <c r="V6435"/>
      <c r="AD6435">
        <v>8.5502473015838104E-2</v>
      </c>
      <c r="AI6435">
        <v>14</v>
      </c>
    </row>
    <row r="6436" spans="1:57" x14ac:dyDescent="0.25">
      <c r="A6436" s="1" t="s">
        <v>1056</v>
      </c>
      <c r="B6436" s="61">
        <v>42320</v>
      </c>
      <c r="V6436"/>
      <c r="AD6436">
        <v>9.0992167647785102E-2</v>
      </c>
      <c r="AI6436">
        <v>15.3157894736842</v>
      </c>
    </row>
    <row r="6437" spans="1:57" x14ac:dyDescent="0.25">
      <c r="A6437" s="1" t="s">
        <v>1056</v>
      </c>
      <c r="B6437" s="61">
        <v>42332</v>
      </c>
      <c r="V6437"/>
      <c r="AD6437">
        <v>8.6938195941780094E-2</v>
      </c>
    </row>
    <row r="6438" spans="1:57" x14ac:dyDescent="0.25">
      <c r="A6438" s="1" t="s">
        <v>1056</v>
      </c>
      <c r="B6438" s="61">
        <v>42339</v>
      </c>
      <c r="R6438">
        <v>2569.20964908935</v>
      </c>
      <c r="S6438">
        <v>374.56390493000998</v>
      </c>
      <c r="V6438"/>
      <c r="AD6438">
        <v>8.2901165671354901E-2</v>
      </c>
      <c r="AG6438">
        <v>135.19489633417001</v>
      </c>
      <c r="AM6438">
        <v>413.72032100187698</v>
      </c>
      <c r="AU6438">
        <v>67</v>
      </c>
      <c r="BD6438">
        <v>1645.7305268232899</v>
      </c>
    </row>
    <row r="6439" spans="1:57" x14ac:dyDescent="0.25">
      <c r="A6439" s="1" t="s">
        <v>1056</v>
      </c>
      <c r="B6439" s="61">
        <v>42346</v>
      </c>
      <c r="V6439"/>
      <c r="AD6439">
        <v>8.1355089569520894E-2</v>
      </c>
      <c r="AI6439">
        <v>15.3157894736842</v>
      </c>
    </row>
    <row r="6440" spans="1:57" x14ac:dyDescent="0.25">
      <c r="A6440" s="1" t="s">
        <v>1056</v>
      </c>
      <c r="B6440" s="61">
        <v>42374</v>
      </c>
      <c r="V6440"/>
      <c r="AI6440">
        <v>15.3157894736842</v>
      </c>
    </row>
    <row r="6441" spans="1:57" x14ac:dyDescent="0.25">
      <c r="A6441" s="1" t="s">
        <v>1056</v>
      </c>
      <c r="B6441" s="61">
        <v>42394</v>
      </c>
      <c r="V6441"/>
      <c r="AI6441">
        <v>15.3157894736842</v>
      </c>
    </row>
    <row r="6442" spans="1:57" x14ac:dyDescent="0.25">
      <c r="A6442" s="1" t="s">
        <v>1056</v>
      </c>
      <c r="B6442" s="61">
        <v>42404</v>
      </c>
      <c r="R6442">
        <v>3113.7616036120899</v>
      </c>
      <c r="S6442">
        <v>1700.3020162119001</v>
      </c>
      <c r="V6442"/>
      <c r="W6442">
        <v>4.2036062499999999E-2</v>
      </c>
      <c r="Y6442">
        <v>33032.058909738</v>
      </c>
      <c r="AA6442">
        <v>1387.08993333333</v>
      </c>
      <c r="AO6442">
        <v>191.813447529901</v>
      </c>
      <c r="AQ6442" t="s">
        <v>925</v>
      </c>
      <c r="AY6442">
        <v>313.21208287856399</v>
      </c>
      <c r="BD6442">
        <v>1221.64613987029</v>
      </c>
      <c r="BE6442">
        <v>753.06009125879598</v>
      </c>
    </row>
    <row r="6443" spans="1:57" x14ac:dyDescent="0.25">
      <c r="A6443" s="1" t="s">
        <v>1057</v>
      </c>
      <c r="B6443" s="61">
        <v>42466</v>
      </c>
      <c r="V6443"/>
      <c r="AD6443">
        <v>3.172056862534E-2</v>
      </c>
      <c r="AI6443">
        <v>3.2</v>
      </c>
    </row>
    <row r="6444" spans="1:57" x14ac:dyDescent="0.25">
      <c r="A6444" s="1" t="s">
        <v>1057</v>
      </c>
      <c r="B6444" s="61">
        <v>42478</v>
      </c>
      <c r="V6444"/>
      <c r="AD6444">
        <v>6.9009078018917799E-2</v>
      </c>
      <c r="AI6444">
        <v>4.6500000000000004</v>
      </c>
    </row>
    <row r="6445" spans="1:57" x14ac:dyDescent="0.25">
      <c r="A6445" s="1" t="s">
        <v>1057</v>
      </c>
      <c r="B6445" s="61">
        <v>42487</v>
      </c>
      <c r="V6445"/>
      <c r="AD6445">
        <v>7.3668804346531599E-2</v>
      </c>
    </row>
    <row r="6446" spans="1:57" x14ac:dyDescent="0.25">
      <c r="A6446" s="1" t="s">
        <v>1057</v>
      </c>
      <c r="B6446" s="61">
        <v>42488</v>
      </c>
      <c r="V6446"/>
      <c r="AD6446">
        <v>8.1681952428051999E-2</v>
      </c>
    </row>
    <row r="6447" spans="1:57" x14ac:dyDescent="0.25">
      <c r="A6447" s="1" t="s">
        <v>1057</v>
      </c>
      <c r="B6447" s="61">
        <v>42500</v>
      </c>
      <c r="V6447"/>
      <c r="AD6447">
        <v>9.3880994731757997E-2</v>
      </c>
    </row>
    <row r="6448" spans="1:57" x14ac:dyDescent="0.25">
      <c r="A6448" s="1" t="s">
        <v>1057</v>
      </c>
      <c r="B6448" s="61">
        <v>42501</v>
      </c>
      <c r="V6448"/>
      <c r="AD6448">
        <v>5.6614435546713499E-2</v>
      </c>
      <c r="AI6448">
        <v>0</v>
      </c>
    </row>
    <row r="6449" spans="1:56" x14ac:dyDescent="0.25">
      <c r="A6449" s="1" t="s">
        <v>1057</v>
      </c>
      <c r="B6449" s="61">
        <v>42521</v>
      </c>
      <c r="V6449"/>
      <c r="AI6449">
        <v>0</v>
      </c>
    </row>
    <row r="6450" spans="1:56" x14ac:dyDescent="0.25">
      <c r="A6450" s="1" t="s">
        <v>1057</v>
      </c>
      <c r="B6450" s="61">
        <v>42544</v>
      </c>
      <c r="V6450"/>
      <c r="AD6450">
        <v>9.5227268091301207E-2</v>
      </c>
      <c r="AI6450">
        <v>0.3</v>
      </c>
    </row>
    <row r="6451" spans="1:56" x14ac:dyDescent="0.25">
      <c r="A6451" s="1" t="s">
        <v>1057</v>
      </c>
      <c r="B6451" s="61">
        <v>42558</v>
      </c>
      <c r="V6451"/>
      <c r="AD6451">
        <v>9.4827870201837097E-2</v>
      </c>
    </row>
    <row r="6452" spans="1:56" x14ac:dyDescent="0.25">
      <c r="A6452" s="1" t="s">
        <v>1057</v>
      </c>
      <c r="B6452" s="61">
        <v>42565</v>
      </c>
      <c r="V6452"/>
      <c r="AD6452">
        <v>4.2101507491268501E-2</v>
      </c>
      <c r="AI6452">
        <v>0</v>
      </c>
    </row>
    <row r="6453" spans="1:56" x14ac:dyDescent="0.25">
      <c r="A6453" s="1" t="s">
        <v>1057</v>
      </c>
      <c r="B6453" s="61">
        <v>42590</v>
      </c>
      <c r="V6453"/>
      <c r="AD6453">
        <v>6.6426261510047602E-2</v>
      </c>
      <c r="AI6453">
        <v>0</v>
      </c>
    </row>
    <row r="6454" spans="1:56" x14ac:dyDescent="0.25">
      <c r="A6454" s="1" t="s">
        <v>1057</v>
      </c>
      <c r="B6454" s="61">
        <v>42611</v>
      </c>
      <c r="V6454"/>
      <c r="AD6454">
        <v>8.9481342662757396E-2</v>
      </c>
    </row>
    <row r="6455" spans="1:56" x14ac:dyDescent="0.25">
      <c r="A6455" s="1" t="s">
        <v>1057</v>
      </c>
      <c r="B6455" s="61">
        <v>42612</v>
      </c>
      <c r="V6455"/>
      <c r="AD6455">
        <v>8.9481342662757299E-2</v>
      </c>
      <c r="AI6455">
        <v>0.85</v>
      </c>
    </row>
    <row r="6456" spans="1:56" x14ac:dyDescent="0.25">
      <c r="A6456" s="1" t="s">
        <v>1057</v>
      </c>
      <c r="B6456" s="61">
        <v>42626</v>
      </c>
      <c r="V6456"/>
      <c r="AD6456">
        <v>9.5496098222321496E-2</v>
      </c>
    </row>
    <row r="6457" spans="1:56" x14ac:dyDescent="0.25">
      <c r="A6457" s="1" t="s">
        <v>1057</v>
      </c>
      <c r="B6457" s="61">
        <v>42641</v>
      </c>
      <c r="R6457">
        <v>713.18181818181802</v>
      </c>
      <c r="V6457"/>
      <c r="AD6457">
        <v>9.6971291689799302E-2</v>
      </c>
      <c r="AG6457">
        <v>47.643236036265797</v>
      </c>
      <c r="AI6457">
        <v>2.2999999999999998</v>
      </c>
      <c r="AM6457">
        <v>316.51258324149097</v>
      </c>
      <c r="AU6457">
        <v>32</v>
      </c>
      <c r="BD6457">
        <v>349.025998904061</v>
      </c>
    </row>
    <row r="6458" spans="1:56" x14ac:dyDescent="0.25">
      <c r="A6458" s="1" t="s">
        <v>1057</v>
      </c>
      <c r="B6458" s="61">
        <v>42646</v>
      </c>
      <c r="V6458"/>
      <c r="AD6458">
        <v>9.5003371575662507E-2</v>
      </c>
    </row>
    <row r="6459" spans="1:56" x14ac:dyDescent="0.25">
      <c r="A6459" s="1" t="s">
        <v>1057</v>
      </c>
      <c r="B6459" s="61">
        <v>42663</v>
      </c>
      <c r="V6459"/>
      <c r="AI6459">
        <v>3.95</v>
      </c>
    </row>
    <row r="6460" spans="1:56" x14ac:dyDescent="0.25">
      <c r="A6460" s="1" t="s">
        <v>1057</v>
      </c>
      <c r="B6460" s="61">
        <v>42689</v>
      </c>
      <c r="V6460"/>
      <c r="AD6460">
        <v>9.8288386070311498E-2</v>
      </c>
      <c r="AI6460">
        <v>5</v>
      </c>
    </row>
    <row r="6461" spans="1:56" x14ac:dyDescent="0.25">
      <c r="A6461" s="1" t="s">
        <v>1057</v>
      </c>
      <c r="B6461" s="61">
        <v>42697</v>
      </c>
      <c r="V6461"/>
      <c r="AD6461">
        <v>9.0712277314344794E-2</v>
      </c>
    </row>
    <row r="6462" spans="1:56" x14ac:dyDescent="0.25">
      <c r="A6462" s="1" t="s">
        <v>1057</v>
      </c>
      <c r="B6462" s="61">
        <v>42702</v>
      </c>
      <c r="R6462">
        <v>2397.0962869958498</v>
      </c>
      <c r="S6462">
        <v>402.19771186088298</v>
      </c>
      <c r="V6462"/>
      <c r="AG6462">
        <v>139.81572897303499</v>
      </c>
      <c r="AM6462">
        <v>367.29727531494598</v>
      </c>
      <c r="AU6462">
        <v>70.2</v>
      </c>
      <c r="BD6462">
        <v>1487.7855708469899</v>
      </c>
    </row>
    <row r="6463" spans="1:56" x14ac:dyDescent="0.25">
      <c r="A6463" s="1" t="s">
        <v>1057</v>
      </c>
      <c r="B6463" s="61">
        <v>42709</v>
      </c>
      <c r="V6463"/>
      <c r="AD6463">
        <v>8.1356861930800606E-2</v>
      </c>
      <c r="AI6463">
        <v>5.0526315789473699</v>
      </c>
    </row>
    <row r="6464" spans="1:56" x14ac:dyDescent="0.25">
      <c r="A6464" s="1" t="s">
        <v>1057</v>
      </c>
      <c r="B6464" s="61">
        <v>42726</v>
      </c>
      <c r="V6464"/>
      <c r="AI6464">
        <v>5.0526315789473699</v>
      </c>
    </row>
    <row r="6465" spans="1:57" x14ac:dyDescent="0.25">
      <c r="A6465" s="1" t="s">
        <v>1057</v>
      </c>
      <c r="B6465" s="61">
        <v>42747</v>
      </c>
      <c r="V6465"/>
      <c r="AI6465">
        <v>5.0526315789473699</v>
      </c>
    </row>
    <row r="6466" spans="1:57" x14ac:dyDescent="0.25">
      <c r="A6466" s="1" t="s">
        <v>1057</v>
      </c>
      <c r="B6466" s="61">
        <v>42765</v>
      </c>
      <c r="V6466"/>
      <c r="AD6466">
        <v>-4.8869720477038104E-3</v>
      </c>
    </row>
    <row r="6467" spans="1:57" x14ac:dyDescent="0.25">
      <c r="A6467" s="1" t="s">
        <v>1057</v>
      </c>
      <c r="B6467" s="61">
        <v>42766</v>
      </c>
      <c r="V6467"/>
      <c r="AI6467">
        <v>5.0526315789473699</v>
      </c>
    </row>
    <row r="6468" spans="1:57" x14ac:dyDescent="0.25">
      <c r="A6468" s="1" t="s">
        <v>1057</v>
      </c>
      <c r="B6468" s="61">
        <v>42776</v>
      </c>
      <c r="R6468">
        <v>2692.3401182544198</v>
      </c>
      <c r="S6468">
        <v>1472.2819018237899</v>
      </c>
      <c r="V6468"/>
      <c r="W6468">
        <v>3.6931350000000002E-2</v>
      </c>
      <c r="Y6468">
        <v>32051.928080367801</v>
      </c>
      <c r="AA6468">
        <v>1178.82878333333</v>
      </c>
      <c r="AO6468">
        <v>242.894275826268</v>
      </c>
      <c r="AQ6468" t="s">
        <v>925</v>
      </c>
      <c r="AY6468">
        <v>293.45311849045902</v>
      </c>
      <c r="BD6468">
        <v>977.16394060436403</v>
      </c>
      <c r="BE6468">
        <v>726.46559505094206</v>
      </c>
    </row>
    <row r="6469" spans="1:57" x14ac:dyDescent="0.25">
      <c r="A6469" s="1" t="s">
        <v>1058</v>
      </c>
      <c r="B6469" s="61">
        <v>42835</v>
      </c>
      <c r="V6469"/>
      <c r="AD6469">
        <v>-3.0250277200330302E-3</v>
      </c>
      <c r="AU6469">
        <v>10</v>
      </c>
    </row>
    <row r="6470" spans="1:57" x14ac:dyDescent="0.25">
      <c r="A6470" s="1" t="s">
        <v>1058</v>
      </c>
      <c r="B6470" s="61">
        <v>42858</v>
      </c>
      <c r="V6470"/>
      <c r="AU6470">
        <v>21</v>
      </c>
    </row>
    <row r="6471" spans="1:57" x14ac:dyDescent="0.25">
      <c r="A6471" s="1" t="s">
        <v>1058</v>
      </c>
      <c r="B6471" s="61">
        <v>42863</v>
      </c>
      <c r="V6471"/>
      <c r="AD6471">
        <v>1.9750324546438599E-2</v>
      </c>
    </row>
    <row r="6472" spans="1:57" x14ac:dyDescent="0.25">
      <c r="A6472" s="1" t="s">
        <v>1058</v>
      </c>
      <c r="B6472" s="61">
        <v>42880</v>
      </c>
      <c r="V6472"/>
      <c r="AD6472">
        <v>3.6614644483862299E-2</v>
      </c>
      <c r="AU6472">
        <v>25</v>
      </c>
    </row>
    <row r="6473" spans="1:57" x14ac:dyDescent="0.25">
      <c r="A6473" s="1" t="s">
        <v>1058</v>
      </c>
      <c r="B6473" s="61">
        <v>42898</v>
      </c>
      <c r="V6473"/>
      <c r="AD6473">
        <v>5.3941505606867897E-2</v>
      </c>
      <c r="AU6473">
        <v>25</v>
      </c>
    </row>
    <row r="6474" spans="1:57" x14ac:dyDescent="0.25">
      <c r="A6474" s="1" t="s">
        <v>1058</v>
      </c>
      <c r="B6474" s="61">
        <v>42919</v>
      </c>
      <c r="V6474"/>
      <c r="AD6474">
        <v>6.4031874025976404E-2</v>
      </c>
      <c r="AU6474">
        <v>29</v>
      </c>
    </row>
    <row r="6475" spans="1:57" x14ac:dyDescent="0.25">
      <c r="A6475" s="1" t="s">
        <v>1058</v>
      </c>
      <c r="B6475" s="61">
        <v>42934</v>
      </c>
      <c r="V6475"/>
      <c r="AD6475">
        <v>6.20261408187954E-2</v>
      </c>
    </row>
    <row r="6476" spans="1:57" x14ac:dyDescent="0.25">
      <c r="A6476" s="1" t="s">
        <v>1058</v>
      </c>
      <c r="B6476" s="61">
        <v>42947</v>
      </c>
      <c r="V6476"/>
      <c r="AU6476">
        <v>29</v>
      </c>
    </row>
    <row r="6477" spans="1:57" x14ac:dyDescent="0.25">
      <c r="A6477" s="1" t="s">
        <v>1058</v>
      </c>
      <c r="B6477" s="61">
        <v>42964</v>
      </c>
      <c r="V6477"/>
      <c r="AD6477">
        <v>6.3667820069204101E-2</v>
      </c>
      <c r="AU6477">
        <v>31</v>
      </c>
    </row>
    <row r="6478" spans="1:57" x14ac:dyDescent="0.25">
      <c r="A6478" s="1" t="s">
        <v>1058</v>
      </c>
      <c r="B6478" s="61">
        <v>42986</v>
      </c>
      <c r="R6478">
        <v>126.121692574554</v>
      </c>
      <c r="V6478"/>
      <c r="AD6478">
        <v>3.0622819183386999E-2</v>
      </c>
      <c r="AG6478">
        <v>15.401924624172301</v>
      </c>
      <c r="AM6478">
        <v>45.115381205942299</v>
      </c>
      <c r="AO6478">
        <v>60.517305830114601</v>
      </c>
      <c r="AU6478">
        <v>31</v>
      </c>
      <c r="BD6478">
        <v>65.604386744438898</v>
      </c>
    </row>
    <row r="6479" spans="1:57" x14ac:dyDescent="0.25">
      <c r="A6479" s="1" t="s">
        <v>1058</v>
      </c>
      <c r="B6479" s="61">
        <v>43013</v>
      </c>
      <c r="V6479"/>
      <c r="AD6479">
        <v>8.0429851457750098E-2</v>
      </c>
      <c r="AU6479">
        <v>32</v>
      </c>
    </row>
    <row r="6480" spans="1:57" x14ac:dyDescent="0.25">
      <c r="A6480" s="1" t="s">
        <v>1058</v>
      </c>
      <c r="B6480" s="61">
        <v>43028</v>
      </c>
      <c r="V6480"/>
      <c r="AD6480">
        <v>8.8242821813685396E-2</v>
      </c>
      <c r="AU6480">
        <v>33</v>
      </c>
    </row>
    <row r="6481" spans="1:57" x14ac:dyDescent="0.25">
      <c r="A6481" s="1" t="s">
        <v>1058</v>
      </c>
      <c r="B6481" s="61">
        <v>43046</v>
      </c>
      <c r="V6481"/>
      <c r="AD6481">
        <v>9.3265674573394894E-2</v>
      </c>
      <c r="AU6481">
        <v>41</v>
      </c>
    </row>
    <row r="6482" spans="1:57" x14ac:dyDescent="0.25">
      <c r="A6482" s="1" t="s">
        <v>1058</v>
      </c>
      <c r="B6482" s="61">
        <v>43067</v>
      </c>
      <c r="R6482">
        <v>1781.08292505442</v>
      </c>
      <c r="S6482">
        <v>307.28932722064599</v>
      </c>
      <c r="V6482"/>
      <c r="AG6482">
        <v>76.671407656080703</v>
      </c>
      <c r="AM6482">
        <v>287.14410224280402</v>
      </c>
      <c r="AO6482">
        <v>363.81550989888399</v>
      </c>
      <c r="AU6482">
        <v>65.125</v>
      </c>
      <c r="BD6482">
        <v>1109.97808793489</v>
      </c>
    </row>
    <row r="6483" spans="1:57" x14ac:dyDescent="0.25">
      <c r="A6483" s="1" t="s">
        <v>1058</v>
      </c>
      <c r="B6483" s="61">
        <v>43070</v>
      </c>
      <c r="V6483"/>
      <c r="AU6483">
        <v>70.3</v>
      </c>
    </row>
    <row r="6484" spans="1:57" x14ac:dyDescent="0.25">
      <c r="A6484" s="1" t="s">
        <v>1058</v>
      </c>
      <c r="B6484" s="61">
        <v>43090</v>
      </c>
      <c r="V6484"/>
      <c r="AD6484">
        <v>7.3623802928763193E-2</v>
      </c>
      <c r="AU6484">
        <v>81</v>
      </c>
    </row>
    <row r="6485" spans="1:57" x14ac:dyDescent="0.25">
      <c r="A6485" s="1" t="s">
        <v>1058</v>
      </c>
      <c r="B6485" s="61">
        <v>43117</v>
      </c>
      <c r="V6485"/>
      <c r="AD6485">
        <v>7.0699247320457096E-3</v>
      </c>
      <c r="AU6485">
        <v>92</v>
      </c>
    </row>
    <row r="6486" spans="1:57" x14ac:dyDescent="0.25">
      <c r="A6486" s="1" t="s">
        <v>1058</v>
      </c>
      <c r="B6486" s="61">
        <v>43129</v>
      </c>
      <c r="R6486">
        <v>2606.05016564568</v>
      </c>
      <c r="S6486">
        <v>1623.9014274144799</v>
      </c>
      <c r="V6486"/>
      <c r="W6486">
        <v>4.3131679999999999E-2</v>
      </c>
      <c r="Y6486">
        <v>29025.866453066301</v>
      </c>
      <c r="AA6486">
        <v>1250.2810999999999</v>
      </c>
      <c r="AG6486">
        <v>186.95394808155399</v>
      </c>
      <c r="AO6486">
        <v>186.95394808155399</v>
      </c>
      <c r="AQ6486" t="s">
        <v>925</v>
      </c>
      <c r="AY6486">
        <v>279.58776826629003</v>
      </c>
      <c r="BD6486">
        <v>795.19479014964895</v>
      </c>
      <c r="BE6486">
        <v>544.05288127349399</v>
      </c>
    </row>
    <row r="6487" spans="1:57" x14ac:dyDescent="0.25">
      <c r="A6487" s="1" t="s">
        <v>1053</v>
      </c>
      <c r="B6487" s="61">
        <v>42087</v>
      </c>
      <c r="V6487"/>
      <c r="AD6487">
        <v>4.0876676598132003E-3</v>
      </c>
      <c r="AI6487">
        <v>0.8</v>
      </c>
    </row>
    <row r="6488" spans="1:57" x14ac:dyDescent="0.25">
      <c r="A6488" s="1" t="s">
        <v>1053</v>
      </c>
      <c r="B6488" s="61">
        <v>42096</v>
      </c>
      <c r="V6488"/>
      <c r="AD6488">
        <v>1.2335285825610699E-2</v>
      </c>
      <c r="AI6488">
        <v>2.75</v>
      </c>
    </row>
    <row r="6489" spans="1:57" x14ac:dyDescent="0.25">
      <c r="A6489" s="1" t="s">
        <v>1053</v>
      </c>
      <c r="B6489" s="61">
        <v>42102</v>
      </c>
      <c r="V6489"/>
      <c r="AD6489">
        <v>3.2724138145121401E-2</v>
      </c>
      <c r="AI6489">
        <v>3.95</v>
      </c>
    </row>
    <row r="6490" spans="1:57" x14ac:dyDescent="0.25">
      <c r="A6490" s="1" t="s">
        <v>1053</v>
      </c>
      <c r="B6490" s="61">
        <v>42118</v>
      </c>
      <c r="V6490"/>
      <c r="AD6490">
        <v>7.7612917417273594E-2</v>
      </c>
      <c r="AI6490">
        <v>5.25</v>
      </c>
    </row>
    <row r="6491" spans="1:57" x14ac:dyDescent="0.25">
      <c r="A6491" s="1" t="s">
        <v>1053</v>
      </c>
      <c r="B6491" s="61">
        <v>42135</v>
      </c>
      <c r="V6491"/>
      <c r="AD6491">
        <v>9.1430911990542804E-2</v>
      </c>
      <c r="AI6491">
        <v>7</v>
      </c>
    </row>
    <row r="6492" spans="1:57" x14ac:dyDescent="0.25">
      <c r="A6492" s="1" t="s">
        <v>1053</v>
      </c>
      <c r="B6492" s="61">
        <v>42151</v>
      </c>
      <c r="V6492"/>
      <c r="AD6492">
        <v>9.0017371313078298E-2</v>
      </c>
      <c r="AI6492">
        <v>8.1666666666666696</v>
      </c>
    </row>
    <row r="6493" spans="1:57" x14ac:dyDescent="0.25">
      <c r="A6493" s="1" t="s">
        <v>1053</v>
      </c>
      <c r="B6493" s="61">
        <v>42172</v>
      </c>
      <c r="V6493"/>
      <c r="AD6493">
        <v>9.1401704780307499E-2</v>
      </c>
    </row>
    <row r="6494" spans="1:57" x14ac:dyDescent="0.25">
      <c r="A6494" s="1" t="s">
        <v>1053</v>
      </c>
      <c r="B6494" s="61">
        <v>42202</v>
      </c>
      <c r="V6494"/>
      <c r="AD6494">
        <v>8.6154964196848899E-2</v>
      </c>
    </row>
    <row r="6495" spans="1:57" x14ac:dyDescent="0.25">
      <c r="A6495" s="1" t="s">
        <v>1053</v>
      </c>
      <c r="B6495" s="61">
        <v>42215</v>
      </c>
      <c r="V6495"/>
      <c r="AD6495">
        <v>8.8960114087778597E-2</v>
      </c>
    </row>
    <row r="6496" spans="1:57" x14ac:dyDescent="0.25">
      <c r="A6496" s="1" t="s">
        <v>1053</v>
      </c>
      <c r="B6496" s="61">
        <v>42235</v>
      </c>
      <c r="V6496"/>
      <c r="AD6496">
        <v>8.7077754885004896E-2</v>
      </c>
    </row>
    <row r="6497" spans="1:57" x14ac:dyDescent="0.25">
      <c r="A6497" s="1" t="s">
        <v>1053</v>
      </c>
      <c r="B6497" s="61">
        <v>42255</v>
      </c>
      <c r="R6497">
        <v>521.57575757575796</v>
      </c>
      <c r="V6497"/>
      <c r="AD6497">
        <v>7.5631632070099306E-2</v>
      </c>
      <c r="AG6497">
        <v>37.892593359013297</v>
      </c>
      <c r="AM6497">
        <v>273.82086680541499</v>
      </c>
      <c r="AU6497">
        <v>32</v>
      </c>
      <c r="BD6497">
        <v>209.862297411329</v>
      </c>
    </row>
    <row r="6498" spans="1:57" x14ac:dyDescent="0.25">
      <c r="A6498" s="1" t="s">
        <v>1053</v>
      </c>
      <c r="B6498" s="61">
        <v>42268</v>
      </c>
      <c r="V6498"/>
      <c r="AD6498">
        <v>7.1246089199614601E-2</v>
      </c>
    </row>
    <row r="6499" spans="1:57" x14ac:dyDescent="0.25">
      <c r="A6499" s="1" t="s">
        <v>1053</v>
      </c>
      <c r="B6499" s="61">
        <v>42276</v>
      </c>
      <c r="V6499"/>
      <c r="AD6499">
        <v>7.3118371873853297E-2</v>
      </c>
    </row>
    <row r="6500" spans="1:57" x14ac:dyDescent="0.25">
      <c r="A6500" s="1" t="s">
        <v>1053</v>
      </c>
      <c r="B6500" s="61">
        <v>42278</v>
      </c>
      <c r="V6500"/>
      <c r="AD6500">
        <v>7.6763980735848905E-2</v>
      </c>
    </row>
    <row r="6501" spans="1:57" x14ac:dyDescent="0.25">
      <c r="A6501" s="1" t="s">
        <v>1053</v>
      </c>
      <c r="B6501" s="61">
        <v>42298</v>
      </c>
      <c r="V6501"/>
      <c r="AD6501">
        <v>8.8838072363715895E-2</v>
      </c>
    </row>
    <row r="6502" spans="1:57" x14ac:dyDescent="0.25">
      <c r="A6502" s="1" t="s">
        <v>1053</v>
      </c>
      <c r="B6502" s="61">
        <v>42320</v>
      </c>
      <c r="V6502"/>
      <c r="AD6502">
        <v>8.9616302612275503E-2</v>
      </c>
    </row>
    <row r="6503" spans="1:57" x14ac:dyDescent="0.25">
      <c r="A6503" s="1" t="s">
        <v>1053</v>
      </c>
      <c r="B6503" s="61">
        <v>42332</v>
      </c>
      <c r="V6503"/>
      <c r="AD6503">
        <v>7.9599208306874503E-2</v>
      </c>
    </row>
    <row r="6504" spans="1:57" x14ac:dyDescent="0.25">
      <c r="A6504" s="1" t="s">
        <v>1053</v>
      </c>
      <c r="B6504" s="61">
        <v>42339</v>
      </c>
      <c r="R6504">
        <v>2524.8975129256701</v>
      </c>
      <c r="S6504">
        <v>559.590806684124</v>
      </c>
      <c r="V6504"/>
      <c r="AD6504">
        <v>8.1281655967039707E-2</v>
      </c>
      <c r="AG6504">
        <v>104.170612590372</v>
      </c>
      <c r="AM6504">
        <v>328.08120012338497</v>
      </c>
      <c r="BD6504">
        <v>1533.05489352778</v>
      </c>
    </row>
    <row r="6505" spans="1:57" x14ac:dyDescent="0.25">
      <c r="A6505" s="1" t="s">
        <v>1053</v>
      </c>
      <c r="B6505" s="61">
        <v>42346</v>
      </c>
      <c r="V6505"/>
      <c r="AD6505">
        <v>7.7397645358054004E-2</v>
      </c>
    </row>
    <row r="6506" spans="1:57" x14ac:dyDescent="0.25">
      <c r="A6506" s="1" t="s">
        <v>1053</v>
      </c>
      <c r="B6506" s="61">
        <v>42404</v>
      </c>
      <c r="R6506">
        <v>3087.7663848546199</v>
      </c>
      <c r="S6506">
        <v>1835.9731004047601</v>
      </c>
      <c r="V6506"/>
      <c r="W6506">
        <v>4.6241267500000002E-2</v>
      </c>
      <c r="Y6506">
        <v>32807.101309292702</v>
      </c>
      <c r="AA6506">
        <v>1516.9743249999999</v>
      </c>
      <c r="AO6506">
        <v>199.21842020188299</v>
      </c>
      <c r="AQ6506" t="s">
        <v>925</v>
      </c>
      <c r="AY6506">
        <v>318.99877540475597</v>
      </c>
      <c r="BD6506">
        <v>1052.57486424798</v>
      </c>
      <c r="BE6506">
        <v>693.60402484774897</v>
      </c>
    </row>
    <row r="6507" spans="1:57" x14ac:dyDescent="0.25">
      <c r="A6507" s="1" t="s">
        <v>1054</v>
      </c>
      <c r="B6507" s="61">
        <v>42466</v>
      </c>
      <c r="V6507"/>
      <c r="AD6507">
        <v>3.1006675122245898E-2</v>
      </c>
    </row>
    <row r="6508" spans="1:57" x14ac:dyDescent="0.25">
      <c r="A6508" s="1" t="s">
        <v>1054</v>
      </c>
      <c r="B6508" s="61">
        <v>42478</v>
      </c>
      <c r="V6508"/>
      <c r="AD6508">
        <v>6.25727826149126E-2</v>
      </c>
    </row>
    <row r="6509" spans="1:57" x14ac:dyDescent="0.25">
      <c r="A6509" s="1" t="s">
        <v>1054</v>
      </c>
      <c r="B6509" s="61">
        <v>42487</v>
      </c>
      <c r="V6509"/>
      <c r="AD6509">
        <v>7.0204629950019498E-2</v>
      </c>
    </row>
    <row r="6510" spans="1:57" x14ac:dyDescent="0.25">
      <c r="A6510" s="1" t="s">
        <v>1054</v>
      </c>
      <c r="B6510" s="61">
        <v>42488</v>
      </c>
      <c r="V6510"/>
      <c r="AD6510">
        <v>7.5046809655276603E-2</v>
      </c>
    </row>
    <row r="6511" spans="1:57" x14ac:dyDescent="0.25">
      <c r="A6511" s="1" t="s">
        <v>1054</v>
      </c>
      <c r="B6511" s="61">
        <v>42500</v>
      </c>
      <c r="V6511"/>
      <c r="AD6511">
        <v>9.1753575974176202E-2</v>
      </c>
    </row>
    <row r="6512" spans="1:57" x14ac:dyDescent="0.25">
      <c r="A6512" s="1" t="s">
        <v>1054</v>
      </c>
      <c r="B6512" s="61">
        <v>42501</v>
      </c>
      <c r="V6512"/>
      <c r="AD6512">
        <v>9.2177055880606096E-2</v>
      </c>
    </row>
    <row r="6513" spans="1:57" x14ac:dyDescent="0.25">
      <c r="A6513" s="1" t="s">
        <v>1054</v>
      </c>
      <c r="B6513" s="61">
        <v>42544</v>
      </c>
      <c r="V6513"/>
      <c r="AD6513">
        <v>0.101363187392255</v>
      </c>
    </row>
    <row r="6514" spans="1:57" x14ac:dyDescent="0.25">
      <c r="A6514" s="1" t="s">
        <v>1054</v>
      </c>
      <c r="B6514" s="61">
        <v>42558</v>
      </c>
      <c r="V6514"/>
      <c r="AD6514">
        <v>9.8389720121704494E-2</v>
      </c>
    </row>
    <row r="6515" spans="1:57" x14ac:dyDescent="0.25">
      <c r="A6515" s="1" t="s">
        <v>1054</v>
      </c>
      <c r="B6515" s="61">
        <v>42565</v>
      </c>
      <c r="V6515"/>
      <c r="AD6515">
        <v>0.100177686603155</v>
      </c>
    </row>
    <row r="6516" spans="1:57" x14ac:dyDescent="0.25">
      <c r="A6516" s="1" t="s">
        <v>1054</v>
      </c>
      <c r="B6516" s="61">
        <v>42590</v>
      </c>
      <c r="V6516"/>
      <c r="AD6516">
        <v>8.7385122243996402E-2</v>
      </c>
    </row>
    <row r="6517" spans="1:57" x14ac:dyDescent="0.25">
      <c r="A6517" s="1" t="s">
        <v>1054</v>
      </c>
      <c r="B6517" s="61">
        <v>42611</v>
      </c>
      <c r="V6517"/>
      <c r="AD6517">
        <v>8.9055590006342E-2</v>
      </c>
    </row>
    <row r="6518" spans="1:57" x14ac:dyDescent="0.25">
      <c r="A6518" s="1" t="s">
        <v>1054</v>
      </c>
      <c r="B6518" s="61">
        <v>42612</v>
      </c>
      <c r="V6518"/>
      <c r="AD6518">
        <v>8.9055590006342E-2</v>
      </c>
    </row>
    <row r="6519" spans="1:57" x14ac:dyDescent="0.25">
      <c r="A6519" s="1" t="s">
        <v>1054</v>
      </c>
      <c r="B6519" s="61">
        <v>42626</v>
      </c>
      <c r="R6519">
        <v>819.30303030303003</v>
      </c>
      <c r="V6519"/>
      <c r="AD6519">
        <v>9.0271120614861505E-2</v>
      </c>
      <c r="AG6519">
        <v>72.948786953463497</v>
      </c>
      <c r="AM6519">
        <v>406.220210142665</v>
      </c>
      <c r="AU6519">
        <v>32</v>
      </c>
      <c r="BD6519">
        <v>340.13403320690099</v>
      </c>
    </row>
    <row r="6520" spans="1:57" x14ac:dyDescent="0.25">
      <c r="A6520" s="1" t="s">
        <v>1054</v>
      </c>
      <c r="B6520" s="61">
        <v>42641</v>
      </c>
      <c r="V6520"/>
      <c r="AD6520">
        <v>9.2536505117570902E-2</v>
      </c>
    </row>
    <row r="6521" spans="1:57" x14ac:dyDescent="0.25">
      <c r="A6521" s="1" t="s">
        <v>1054</v>
      </c>
      <c r="B6521" s="61">
        <v>42646</v>
      </c>
      <c r="V6521"/>
      <c r="AD6521">
        <v>9.2223781736737398E-2</v>
      </c>
    </row>
    <row r="6522" spans="1:57" x14ac:dyDescent="0.25">
      <c r="A6522" s="1" t="s">
        <v>1054</v>
      </c>
      <c r="B6522" s="61">
        <v>42689</v>
      </c>
      <c r="V6522"/>
      <c r="AD6522">
        <v>9.5229021174631001E-2</v>
      </c>
    </row>
    <row r="6523" spans="1:57" x14ac:dyDescent="0.25">
      <c r="A6523" s="1" t="s">
        <v>1054</v>
      </c>
      <c r="B6523" s="61">
        <v>42697</v>
      </c>
      <c r="R6523">
        <v>2162.7065654922499</v>
      </c>
      <c r="S6523">
        <v>383.19661104701902</v>
      </c>
      <c r="V6523"/>
      <c r="AD6523">
        <v>8.5709422788707704E-2</v>
      </c>
      <c r="AG6523">
        <v>154.31151110200199</v>
      </c>
      <c r="AM6523">
        <v>329.41076307095898</v>
      </c>
      <c r="AU6523">
        <v>69</v>
      </c>
      <c r="BD6523">
        <v>1295.7876802722701</v>
      </c>
    </row>
    <row r="6524" spans="1:57" x14ac:dyDescent="0.25">
      <c r="A6524" s="1" t="s">
        <v>1054</v>
      </c>
      <c r="B6524" s="61">
        <v>42709</v>
      </c>
      <c r="V6524"/>
      <c r="AD6524">
        <v>7.9056929549743804E-2</v>
      </c>
    </row>
    <row r="6525" spans="1:57" x14ac:dyDescent="0.25">
      <c r="A6525" s="1" t="s">
        <v>1054</v>
      </c>
      <c r="B6525" s="61">
        <v>42765</v>
      </c>
      <c r="V6525"/>
      <c r="AD6525">
        <v>-6.0777813842652299E-3</v>
      </c>
    </row>
    <row r="6526" spans="1:57" x14ac:dyDescent="0.25">
      <c r="A6526" s="1" t="s">
        <v>1054</v>
      </c>
      <c r="B6526" s="61">
        <v>42776</v>
      </c>
      <c r="R6526">
        <v>2291.43664800642</v>
      </c>
      <c r="S6526">
        <v>1230.49755790363</v>
      </c>
      <c r="V6526"/>
      <c r="W6526">
        <v>3.9838350000000002E-2</v>
      </c>
      <c r="Y6526">
        <v>24230.050067994402</v>
      </c>
      <c r="AA6526">
        <v>965.38827500000002</v>
      </c>
      <c r="AO6526">
        <v>196.826294573034</v>
      </c>
      <c r="AQ6526" t="s">
        <v>925</v>
      </c>
      <c r="AY6526">
        <v>265.10928290363103</v>
      </c>
      <c r="BD6526">
        <v>864.112795529751</v>
      </c>
      <c r="BE6526">
        <v>575.30250644894102</v>
      </c>
    </row>
    <row r="6527" spans="1:57" x14ac:dyDescent="0.25">
      <c r="A6527" s="1" t="s">
        <v>1055</v>
      </c>
      <c r="B6527" s="61">
        <v>42835</v>
      </c>
      <c r="V6527"/>
      <c r="AD6527">
        <v>-3.5332778346132401E-3</v>
      </c>
      <c r="AU6527">
        <v>10</v>
      </c>
    </row>
    <row r="6528" spans="1:57" x14ac:dyDescent="0.25">
      <c r="A6528" s="1" t="s">
        <v>1055</v>
      </c>
      <c r="B6528" s="61">
        <v>42858</v>
      </c>
      <c r="V6528"/>
      <c r="AU6528">
        <v>13</v>
      </c>
    </row>
    <row r="6529" spans="1:57" x14ac:dyDescent="0.25">
      <c r="A6529" s="1" t="s">
        <v>1055</v>
      </c>
      <c r="B6529" s="61">
        <v>42863</v>
      </c>
      <c r="V6529"/>
      <c r="AD6529">
        <v>1.7298726640515599E-2</v>
      </c>
    </row>
    <row r="6530" spans="1:57" x14ac:dyDescent="0.25">
      <c r="A6530" s="1" t="s">
        <v>1055</v>
      </c>
      <c r="B6530" s="61">
        <v>42880</v>
      </c>
      <c r="V6530"/>
      <c r="AD6530">
        <v>2.74286424484236E-2</v>
      </c>
      <c r="AU6530">
        <v>25</v>
      </c>
    </row>
    <row r="6531" spans="1:57" x14ac:dyDescent="0.25">
      <c r="A6531" s="1" t="s">
        <v>1055</v>
      </c>
      <c r="B6531" s="61">
        <v>42898</v>
      </c>
      <c r="V6531"/>
      <c r="AD6531">
        <v>4.4236055216544098E-2</v>
      </c>
      <c r="AU6531">
        <v>26</v>
      </c>
    </row>
    <row r="6532" spans="1:57" x14ac:dyDescent="0.25">
      <c r="A6532" s="1" t="s">
        <v>1055</v>
      </c>
      <c r="B6532" s="61">
        <v>42919</v>
      </c>
      <c r="V6532"/>
      <c r="AD6532">
        <v>5.9981674551297097E-2</v>
      </c>
      <c r="AU6532">
        <v>29</v>
      </c>
    </row>
    <row r="6533" spans="1:57" x14ac:dyDescent="0.25">
      <c r="A6533" s="1" t="s">
        <v>1055</v>
      </c>
      <c r="B6533" s="61">
        <v>42934</v>
      </c>
      <c r="V6533"/>
      <c r="AD6533">
        <v>5.6660577693138703E-2</v>
      </c>
    </row>
    <row r="6534" spans="1:57" x14ac:dyDescent="0.25">
      <c r="A6534" s="1" t="s">
        <v>1055</v>
      </c>
      <c r="B6534" s="61">
        <v>42947</v>
      </c>
      <c r="V6534"/>
      <c r="AU6534">
        <v>29</v>
      </c>
    </row>
    <row r="6535" spans="1:57" x14ac:dyDescent="0.25">
      <c r="A6535" s="1" t="s">
        <v>1055</v>
      </c>
      <c r="B6535" s="61">
        <v>42964</v>
      </c>
      <c r="V6535"/>
      <c r="AD6535">
        <v>7.1708349410127797E-2</v>
      </c>
      <c r="AU6535">
        <v>30</v>
      </c>
    </row>
    <row r="6536" spans="1:57" x14ac:dyDescent="0.25">
      <c r="A6536" s="1" t="s">
        <v>1055</v>
      </c>
      <c r="B6536" s="61">
        <v>42986</v>
      </c>
      <c r="R6536">
        <v>317.61259278428201</v>
      </c>
      <c r="V6536"/>
      <c r="AD6536">
        <v>7.1434515482318703E-2</v>
      </c>
      <c r="AG6536">
        <v>29.808140773454699</v>
      </c>
      <c r="AM6536">
        <v>173.10011207599999</v>
      </c>
      <c r="AO6536">
        <v>202.90825284945399</v>
      </c>
      <c r="AU6536">
        <v>32</v>
      </c>
      <c r="BD6536">
        <v>114.704339934828</v>
      </c>
    </row>
    <row r="6537" spans="1:57" x14ac:dyDescent="0.25">
      <c r="A6537" s="1" t="s">
        <v>1055</v>
      </c>
      <c r="B6537" s="61">
        <v>43013</v>
      </c>
      <c r="V6537"/>
      <c r="AD6537">
        <v>7.3061244162143602E-2</v>
      </c>
      <c r="AU6537">
        <v>33</v>
      </c>
    </row>
    <row r="6538" spans="1:57" x14ac:dyDescent="0.25">
      <c r="A6538" s="1" t="s">
        <v>1055</v>
      </c>
      <c r="B6538" s="61">
        <v>43028</v>
      </c>
      <c r="V6538"/>
      <c r="AD6538">
        <v>7.9291441500268095E-2</v>
      </c>
      <c r="AU6538">
        <v>33</v>
      </c>
    </row>
    <row r="6539" spans="1:57" x14ac:dyDescent="0.25">
      <c r="A6539" s="1" t="s">
        <v>1055</v>
      </c>
      <c r="B6539" s="61">
        <v>43046</v>
      </c>
      <c r="V6539"/>
      <c r="AD6539">
        <v>9.0106136521054397E-2</v>
      </c>
      <c r="AU6539">
        <v>43</v>
      </c>
    </row>
    <row r="6540" spans="1:57" x14ac:dyDescent="0.25">
      <c r="A6540" s="1" t="s">
        <v>1055</v>
      </c>
      <c r="B6540" s="61">
        <v>43067</v>
      </c>
      <c r="R6540">
        <v>1830.66764307321</v>
      </c>
      <c r="S6540">
        <v>390.22266372654502</v>
      </c>
      <c r="V6540"/>
      <c r="AG6540">
        <v>128.243500525179</v>
      </c>
      <c r="AM6540">
        <v>261.52461886244799</v>
      </c>
      <c r="AO6540">
        <v>389.76811938762802</v>
      </c>
      <c r="AU6540">
        <v>68</v>
      </c>
      <c r="BD6540">
        <v>1050.67685995903</v>
      </c>
    </row>
    <row r="6541" spans="1:57" x14ac:dyDescent="0.25">
      <c r="A6541" s="1" t="s">
        <v>1055</v>
      </c>
      <c r="B6541" s="61">
        <v>43070</v>
      </c>
      <c r="V6541"/>
      <c r="AU6541">
        <v>70.5</v>
      </c>
    </row>
    <row r="6542" spans="1:57" x14ac:dyDescent="0.25">
      <c r="A6542" s="1" t="s">
        <v>1055</v>
      </c>
      <c r="B6542" s="61">
        <v>43090</v>
      </c>
      <c r="V6542"/>
      <c r="AD6542">
        <v>7.2853879497665502E-2</v>
      </c>
      <c r="AU6542">
        <v>81</v>
      </c>
    </row>
    <row r="6543" spans="1:57" x14ac:dyDescent="0.25">
      <c r="A6543" s="1" t="s">
        <v>1055</v>
      </c>
      <c r="B6543" s="61">
        <v>43117</v>
      </c>
      <c r="V6543"/>
      <c r="AD6543">
        <v>1.6783999907639699E-3</v>
      </c>
      <c r="AU6543">
        <v>92</v>
      </c>
    </row>
    <row r="6544" spans="1:57" x14ac:dyDescent="0.25">
      <c r="A6544" s="1" t="s">
        <v>1055</v>
      </c>
      <c r="B6544" s="61">
        <v>43129</v>
      </c>
      <c r="R6544">
        <v>2394.8233441515499</v>
      </c>
      <c r="S6544">
        <v>1629.2955646870901</v>
      </c>
      <c r="V6544"/>
      <c r="W6544">
        <v>4.3080622499999999E-2</v>
      </c>
      <c r="Y6544">
        <v>29116.411075989701</v>
      </c>
      <c r="AA6544">
        <v>1252.252395</v>
      </c>
      <c r="AG6544">
        <v>175.56387822117901</v>
      </c>
      <c r="AO6544">
        <v>175.56387822117901</v>
      </c>
      <c r="AQ6544" t="s">
        <v>925</v>
      </c>
      <c r="AY6544">
        <v>258.26141156900798</v>
      </c>
      <c r="BD6544">
        <v>589.963901243289</v>
      </c>
      <c r="BE6544">
        <v>513.03127949353802</v>
      </c>
    </row>
    <row r="6545" spans="1:56" x14ac:dyDescent="0.25">
      <c r="A6545" s="1" t="s">
        <v>1056</v>
      </c>
      <c r="B6545" s="61">
        <v>42087</v>
      </c>
      <c r="V6545"/>
      <c r="AD6545">
        <v>4.1188146765625596E-3</v>
      </c>
    </row>
    <row r="6546" spans="1:56" x14ac:dyDescent="0.25">
      <c r="A6546" s="1" t="s">
        <v>1056</v>
      </c>
      <c r="B6546" s="61">
        <v>42096</v>
      </c>
      <c r="V6546"/>
      <c r="AD6546">
        <v>1.2796985981039601E-2</v>
      </c>
    </row>
    <row r="6547" spans="1:56" x14ac:dyDescent="0.25">
      <c r="A6547" s="1" t="s">
        <v>1056</v>
      </c>
      <c r="B6547" s="61">
        <v>42102</v>
      </c>
      <c r="V6547"/>
      <c r="AD6547">
        <v>3.4527917551079097E-2</v>
      </c>
    </row>
    <row r="6548" spans="1:56" x14ac:dyDescent="0.25">
      <c r="A6548" s="1" t="s">
        <v>1056</v>
      </c>
      <c r="B6548" s="61">
        <v>42118</v>
      </c>
      <c r="V6548"/>
      <c r="AD6548">
        <v>7.79414247294659E-2</v>
      </c>
    </row>
    <row r="6549" spans="1:56" x14ac:dyDescent="0.25">
      <c r="A6549" s="1" t="s">
        <v>1056</v>
      </c>
      <c r="B6549" s="61">
        <v>42135</v>
      </c>
      <c r="V6549"/>
      <c r="AD6549">
        <v>9.1956404486327095E-2</v>
      </c>
    </row>
    <row r="6550" spans="1:56" x14ac:dyDescent="0.25">
      <c r="A6550" s="1" t="s">
        <v>1056</v>
      </c>
      <c r="B6550" s="61">
        <v>42151</v>
      </c>
      <c r="V6550"/>
      <c r="AD6550">
        <v>8.9462956262782306E-2</v>
      </c>
    </row>
    <row r="6551" spans="1:56" x14ac:dyDescent="0.25">
      <c r="A6551" s="1" t="s">
        <v>1056</v>
      </c>
      <c r="B6551" s="61">
        <v>42172</v>
      </c>
      <c r="V6551"/>
      <c r="AD6551">
        <v>8.9833210728747101E-2</v>
      </c>
    </row>
    <row r="6552" spans="1:56" x14ac:dyDescent="0.25">
      <c r="A6552" s="1" t="s">
        <v>1056</v>
      </c>
      <c r="B6552" s="61">
        <v>42202</v>
      </c>
      <c r="V6552"/>
      <c r="AD6552">
        <v>8.3957157531465404E-2</v>
      </c>
    </row>
    <row r="6553" spans="1:56" x14ac:dyDescent="0.25">
      <c r="A6553" s="1" t="s">
        <v>1056</v>
      </c>
      <c r="B6553" s="61">
        <v>42215</v>
      </c>
      <c r="V6553"/>
      <c r="AD6553">
        <v>8.3026871320729695E-2</v>
      </c>
    </row>
    <row r="6554" spans="1:56" x14ac:dyDescent="0.25">
      <c r="A6554" s="1" t="s">
        <v>1056</v>
      </c>
      <c r="B6554" s="61">
        <v>42235</v>
      </c>
      <c r="V6554"/>
      <c r="AD6554">
        <v>8.1485491750377906E-2</v>
      </c>
    </row>
    <row r="6555" spans="1:56" x14ac:dyDescent="0.25">
      <c r="A6555" s="1" t="s">
        <v>1056</v>
      </c>
      <c r="B6555" s="61">
        <v>42255</v>
      </c>
      <c r="R6555">
        <v>451.57575757575802</v>
      </c>
      <c r="V6555"/>
      <c r="AD6555">
        <v>7.4201095087807506E-2</v>
      </c>
      <c r="AG6555">
        <v>32.593211291044199</v>
      </c>
      <c r="AM6555">
        <v>246.34723501837499</v>
      </c>
      <c r="AU6555">
        <v>32</v>
      </c>
      <c r="BD6555">
        <v>172.63531126633799</v>
      </c>
    </row>
    <row r="6556" spans="1:56" x14ac:dyDescent="0.25">
      <c r="A6556" s="1" t="s">
        <v>1056</v>
      </c>
      <c r="B6556" s="61">
        <v>42268</v>
      </c>
      <c r="V6556"/>
      <c r="AD6556">
        <v>7.34317835098071E-2</v>
      </c>
    </row>
    <row r="6557" spans="1:56" x14ac:dyDescent="0.25">
      <c r="A6557" s="1" t="s">
        <v>1056</v>
      </c>
      <c r="B6557" s="61">
        <v>42276</v>
      </c>
      <c r="V6557"/>
      <c r="AD6557">
        <v>7.6253288325414503E-2</v>
      </c>
    </row>
    <row r="6558" spans="1:56" x14ac:dyDescent="0.25">
      <c r="A6558" s="1" t="s">
        <v>1056</v>
      </c>
      <c r="B6558" s="61">
        <v>42278</v>
      </c>
      <c r="V6558"/>
      <c r="AD6558">
        <v>7.8703050570048005E-2</v>
      </c>
    </row>
    <row r="6559" spans="1:56" x14ac:dyDescent="0.25">
      <c r="A6559" s="1" t="s">
        <v>1056</v>
      </c>
      <c r="B6559" s="61">
        <v>42298</v>
      </c>
      <c r="V6559"/>
      <c r="AD6559">
        <v>9.1083806742802906E-2</v>
      </c>
    </row>
    <row r="6560" spans="1:56" x14ac:dyDescent="0.25">
      <c r="A6560" s="1" t="s">
        <v>1056</v>
      </c>
      <c r="B6560" s="61">
        <v>42320</v>
      </c>
      <c r="V6560"/>
      <c r="AD6560">
        <v>9.1394890403589099E-2</v>
      </c>
    </row>
    <row r="6561" spans="1:57" x14ac:dyDescent="0.25">
      <c r="A6561" s="1" t="s">
        <v>1056</v>
      </c>
      <c r="B6561" s="61">
        <v>42332</v>
      </c>
      <c r="V6561"/>
      <c r="AD6561">
        <v>8.33885328415227E-2</v>
      </c>
    </row>
    <row r="6562" spans="1:57" x14ac:dyDescent="0.25">
      <c r="A6562" s="1" t="s">
        <v>1056</v>
      </c>
      <c r="B6562" s="61">
        <v>42339</v>
      </c>
      <c r="R6562">
        <v>2646.5022971588401</v>
      </c>
      <c r="S6562">
        <v>530.40252987549798</v>
      </c>
      <c r="V6562"/>
      <c r="AD6562">
        <v>8.1737769516222594E-2</v>
      </c>
      <c r="AG6562">
        <v>111.2776165297</v>
      </c>
      <c r="AM6562">
        <v>412.28177802070599</v>
      </c>
      <c r="BD6562">
        <v>1592.5403727329301</v>
      </c>
    </row>
    <row r="6563" spans="1:57" x14ac:dyDescent="0.25">
      <c r="A6563" s="1" t="s">
        <v>1056</v>
      </c>
      <c r="B6563" s="61">
        <v>42346</v>
      </c>
      <c r="V6563"/>
      <c r="AD6563">
        <v>7.9891305347756403E-2</v>
      </c>
    </row>
    <row r="6564" spans="1:57" x14ac:dyDescent="0.25">
      <c r="A6564" s="1" t="s">
        <v>1056</v>
      </c>
      <c r="B6564" s="61">
        <v>42404</v>
      </c>
      <c r="R6564">
        <v>3054.0289582834698</v>
      </c>
      <c r="S6564">
        <v>1828.62500084935</v>
      </c>
      <c r="V6564"/>
      <c r="W6564">
        <v>4.6696947500000002E-2</v>
      </c>
      <c r="Y6564">
        <v>32857.3030167943</v>
      </c>
      <c r="AA6564">
        <v>1533.941675</v>
      </c>
      <c r="AO6564">
        <v>196.05625420531999</v>
      </c>
      <c r="AQ6564" t="s">
        <v>925</v>
      </c>
      <c r="AY6564">
        <v>294.68332584934802</v>
      </c>
      <c r="BD6564">
        <v>1029.3477032288099</v>
      </c>
      <c r="BE6564">
        <v>682.17290620264396</v>
      </c>
    </row>
    <row r="6565" spans="1:57" x14ac:dyDescent="0.25">
      <c r="A6565" s="1" t="s">
        <v>1057</v>
      </c>
      <c r="B6565" s="61">
        <v>42466</v>
      </c>
      <c r="V6565"/>
      <c r="AD6565">
        <v>3.19096771240421E-2</v>
      </c>
    </row>
    <row r="6566" spans="1:57" x14ac:dyDescent="0.25">
      <c r="A6566" s="1" t="s">
        <v>1057</v>
      </c>
      <c r="B6566" s="61">
        <v>42478</v>
      </c>
      <c r="V6566"/>
      <c r="AD6566">
        <v>6.3652157058956299E-2</v>
      </c>
    </row>
    <row r="6567" spans="1:57" x14ac:dyDescent="0.25">
      <c r="A6567" s="1" t="s">
        <v>1057</v>
      </c>
      <c r="B6567" s="61">
        <v>42487</v>
      </c>
      <c r="V6567"/>
      <c r="AD6567">
        <v>6.9957301490898904E-2</v>
      </c>
    </row>
    <row r="6568" spans="1:57" x14ac:dyDescent="0.25">
      <c r="A6568" s="1" t="s">
        <v>1057</v>
      </c>
      <c r="B6568" s="61">
        <v>42488</v>
      </c>
      <c r="V6568"/>
      <c r="AD6568">
        <v>7.5316221178326398E-2</v>
      </c>
    </row>
    <row r="6569" spans="1:57" x14ac:dyDescent="0.25">
      <c r="A6569" s="1" t="s">
        <v>1057</v>
      </c>
      <c r="B6569" s="61">
        <v>42500</v>
      </c>
      <c r="V6569"/>
      <c r="AD6569">
        <v>9.1101495924260395E-2</v>
      </c>
    </row>
    <row r="6570" spans="1:57" x14ac:dyDescent="0.25">
      <c r="A6570" s="1" t="s">
        <v>1057</v>
      </c>
      <c r="B6570" s="61">
        <v>42501</v>
      </c>
      <c r="V6570"/>
      <c r="AD6570">
        <v>7.0335594260761705E-2</v>
      </c>
    </row>
    <row r="6571" spans="1:57" x14ac:dyDescent="0.25">
      <c r="A6571" s="1" t="s">
        <v>1057</v>
      </c>
      <c r="B6571" s="61">
        <v>42544</v>
      </c>
      <c r="V6571"/>
      <c r="AD6571">
        <v>9.8331804792591598E-2</v>
      </c>
    </row>
    <row r="6572" spans="1:57" x14ac:dyDescent="0.25">
      <c r="A6572" s="1" t="s">
        <v>1057</v>
      </c>
      <c r="B6572" s="61">
        <v>42558</v>
      </c>
      <c r="V6572"/>
      <c r="AD6572">
        <v>9.7167840441394607E-2</v>
      </c>
    </row>
    <row r="6573" spans="1:57" x14ac:dyDescent="0.25">
      <c r="A6573" s="1" t="s">
        <v>1057</v>
      </c>
      <c r="B6573" s="61">
        <v>42565</v>
      </c>
      <c r="V6573"/>
      <c r="AD6573">
        <v>5.4469202686982E-2</v>
      </c>
    </row>
    <row r="6574" spans="1:57" x14ac:dyDescent="0.25">
      <c r="A6574" s="1" t="s">
        <v>1057</v>
      </c>
      <c r="B6574" s="61">
        <v>42590</v>
      </c>
      <c r="V6574"/>
      <c r="AD6574">
        <v>7.7799164854905803E-2</v>
      </c>
    </row>
    <row r="6575" spans="1:57" x14ac:dyDescent="0.25">
      <c r="A6575" s="1" t="s">
        <v>1057</v>
      </c>
      <c r="B6575" s="61">
        <v>42611</v>
      </c>
      <c r="V6575"/>
      <c r="AD6575">
        <v>8.3396140566036198E-2</v>
      </c>
    </row>
    <row r="6576" spans="1:57" x14ac:dyDescent="0.25">
      <c r="A6576" s="1" t="s">
        <v>1057</v>
      </c>
      <c r="B6576" s="61">
        <v>42612</v>
      </c>
      <c r="V6576"/>
      <c r="AD6576">
        <v>8.3396140566036295E-2</v>
      </c>
    </row>
    <row r="6577" spans="1:57" x14ac:dyDescent="0.25">
      <c r="A6577" s="1" t="s">
        <v>1057</v>
      </c>
      <c r="B6577" s="61">
        <v>42626</v>
      </c>
      <c r="V6577"/>
      <c r="AD6577">
        <v>8.8982689287696301E-2</v>
      </c>
    </row>
    <row r="6578" spans="1:57" x14ac:dyDescent="0.25">
      <c r="A6578" s="1" t="s">
        <v>1057</v>
      </c>
      <c r="B6578" s="61">
        <v>42641</v>
      </c>
      <c r="R6578">
        <v>719.83333333333303</v>
      </c>
      <c r="V6578"/>
      <c r="AD6578">
        <v>9.3840253059113907E-2</v>
      </c>
      <c r="AG6578">
        <v>39.5789000218589</v>
      </c>
      <c r="AM6578">
        <v>336.07760202032</v>
      </c>
      <c r="AU6578">
        <v>32</v>
      </c>
      <c r="BD6578">
        <v>344.17683129115397</v>
      </c>
    </row>
    <row r="6579" spans="1:57" x14ac:dyDescent="0.25">
      <c r="A6579" s="1" t="s">
        <v>1057</v>
      </c>
      <c r="B6579" s="61">
        <v>42646</v>
      </c>
      <c r="V6579"/>
      <c r="AD6579">
        <v>9.4137503014576504E-2</v>
      </c>
    </row>
    <row r="6580" spans="1:57" x14ac:dyDescent="0.25">
      <c r="A6580" s="1" t="s">
        <v>1057</v>
      </c>
      <c r="B6580" s="61">
        <v>42689</v>
      </c>
      <c r="V6580"/>
      <c r="AD6580">
        <v>9.7762358786013595E-2</v>
      </c>
    </row>
    <row r="6581" spans="1:57" x14ac:dyDescent="0.25">
      <c r="A6581" s="1" t="s">
        <v>1057</v>
      </c>
      <c r="B6581" s="61">
        <v>42697</v>
      </c>
      <c r="R6581">
        <v>2087.80963074177</v>
      </c>
      <c r="S6581">
        <v>352.97963736735699</v>
      </c>
      <c r="V6581"/>
      <c r="AD6581">
        <v>8.9559481673181604E-2</v>
      </c>
      <c r="AG6581">
        <v>78.2084648963191</v>
      </c>
      <c r="AM6581">
        <v>381.55647030052398</v>
      </c>
      <c r="AU6581">
        <v>69</v>
      </c>
      <c r="BD6581">
        <v>1275.0650581775701</v>
      </c>
    </row>
    <row r="6582" spans="1:57" x14ac:dyDescent="0.25">
      <c r="A6582" s="1" t="s">
        <v>1057</v>
      </c>
      <c r="B6582" s="61">
        <v>42709</v>
      </c>
      <c r="V6582"/>
      <c r="AD6582">
        <v>8.1089361908940102E-2</v>
      </c>
    </row>
    <row r="6583" spans="1:57" x14ac:dyDescent="0.25">
      <c r="A6583" s="1" t="s">
        <v>1057</v>
      </c>
      <c r="B6583" s="61">
        <v>42765</v>
      </c>
      <c r="V6583"/>
      <c r="AD6583">
        <v>-5.7091507749002599E-3</v>
      </c>
    </row>
    <row r="6584" spans="1:57" x14ac:dyDescent="0.25">
      <c r="A6584" s="1" t="s">
        <v>1057</v>
      </c>
      <c r="B6584" s="61">
        <v>42776</v>
      </c>
      <c r="R6584">
        <v>2553.2690919013698</v>
      </c>
      <c r="S6584">
        <v>1379.00932114327</v>
      </c>
      <c r="V6584"/>
      <c r="W6584">
        <v>4.1284185000000001E-2</v>
      </c>
      <c r="Y6584">
        <v>26570.2213441977</v>
      </c>
      <c r="AA6584">
        <v>1100.3124416666701</v>
      </c>
      <c r="AO6584">
        <v>235.47664208438599</v>
      </c>
      <c r="AQ6584" t="s">
        <v>925</v>
      </c>
      <c r="AY6584">
        <v>278.696879476606</v>
      </c>
      <c r="BD6584">
        <v>938.78312867371301</v>
      </c>
      <c r="BE6584">
        <v>766.30805832493104</v>
      </c>
    </row>
    <row r="6585" spans="1:57" x14ac:dyDescent="0.25">
      <c r="A6585" s="1" t="s">
        <v>1058</v>
      </c>
      <c r="B6585" s="61">
        <v>42835</v>
      </c>
      <c r="V6585"/>
      <c r="AD6585">
        <v>-2.9599219782936699E-3</v>
      </c>
      <c r="AU6585">
        <v>10</v>
      </c>
    </row>
    <row r="6586" spans="1:57" x14ac:dyDescent="0.25">
      <c r="A6586" s="1" t="s">
        <v>1058</v>
      </c>
      <c r="B6586" s="61">
        <v>42858</v>
      </c>
      <c r="V6586"/>
      <c r="AU6586">
        <v>21</v>
      </c>
    </row>
    <row r="6587" spans="1:57" x14ac:dyDescent="0.25">
      <c r="A6587" s="1" t="s">
        <v>1058</v>
      </c>
      <c r="B6587" s="61">
        <v>42863</v>
      </c>
      <c r="V6587"/>
      <c r="AD6587">
        <v>1.86710032911638E-2</v>
      </c>
    </row>
    <row r="6588" spans="1:57" x14ac:dyDescent="0.25">
      <c r="A6588" s="1" t="s">
        <v>1058</v>
      </c>
      <c r="B6588" s="61">
        <v>42880</v>
      </c>
      <c r="V6588"/>
      <c r="AD6588">
        <v>3.0718858138535001E-2</v>
      </c>
      <c r="AU6588">
        <v>24</v>
      </c>
    </row>
    <row r="6589" spans="1:57" x14ac:dyDescent="0.25">
      <c r="A6589" s="1" t="s">
        <v>1058</v>
      </c>
      <c r="B6589" s="61">
        <v>42898</v>
      </c>
      <c r="V6589"/>
      <c r="AD6589">
        <v>4.6528061073846098E-2</v>
      </c>
      <c r="AU6589">
        <v>25</v>
      </c>
    </row>
    <row r="6590" spans="1:57" x14ac:dyDescent="0.25">
      <c r="A6590" s="1" t="s">
        <v>1058</v>
      </c>
      <c r="B6590" s="61">
        <v>42919</v>
      </c>
      <c r="V6590"/>
      <c r="AD6590">
        <v>6.2276307573733002E-2</v>
      </c>
      <c r="AU6590">
        <v>29</v>
      </c>
    </row>
    <row r="6591" spans="1:57" x14ac:dyDescent="0.25">
      <c r="A6591" s="1" t="s">
        <v>1058</v>
      </c>
      <c r="B6591" s="61">
        <v>42934</v>
      </c>
      <c r="V6591"/>
      <c r="AD6591">
        <v>5.9498220554199899E-2</v>
      </c>
    </row>
    <row r="6592" spans="1:57" x14ac:dyDescent="0.25">
      <c r="A6592" s="1" t="s">
        <v>1058</v>
      </c>
      <c r="B6592" s="61">
        <v>42947</v>
      </c>
      <c r="V6592"/>
      <c r="AU6592">
        <v>29</v>
      </c>
    </row>
    <row r="6593" spans="1:57" x14ac:dyDescent="0.25">
      <c r="A6593" s="1" t="s">
        <v>1058</v>
      </c>
      <c r="B6593" s="61">
        <v>42964</v>
      </c>
      <c r="V6593"/>
      <c r="AD6593">
        <v>7.3043153836587493E-2</v>
      </c>
      <c r="AU6593">
        <v>31</v>
      </c>
    </row>
    <row r="6594" spans="1:57" x14ac:dyDescent="0.25">
      <c r="A6594" s="1" t="s">
        <v>1058</v>
      </c>
      <c r="B6594" s="61">
        <v>42986</v>
      </c>
      <c r="R6594">
        <v>149.31580356612099</v>
      </c>
      <c r="V6594"/>
      <c r="AD6594">
        <v>4.26401655164967E-2</v>
      </c>
      <c r="AG6594">
        <v>9.7383657559536392</v>
      </c>
      <c r="AM6594">
        <v>66.169405377502997</v>
      </c>
      <c r="AO6594">
        <v>75.907771133456606</v>
      </c>
      <c r="AU6594">
        <v>31</v>
      </c>
      <c r="BD6594">
        <v>73.408032432664399</v>
      </c>
    </row>
    <row r="6595" spans="1:57" x14ac:dyDescent="0.25">
      <c r="A6595" s="1" t="s">
        <v>1058</v>
      </c>
      <c r="B6595" s="61">
        <v>43013</v>
      </c>
      <c r="V6595"/>
      <c r="AD6595">
        <v>7.9376057111816195E-2</v>
      </c>
      <c r="AU6595">
        <v>32</v>
      </c>
    </row>
    <row r="6596" spans="1:57" x14ac:dyDescent="0.25">
      <c r="A6596" s="1" t="s">
        <v>1058</v>
      </c>
      <c r="B6596" s="61">
        <v>43028</v>
      </c>
      <c r="V6596"/>
      <c r="AD6596">
        <v>8.5871525228397194E-2</v>
      </c>
      <c r="AU6596">
        <v>33</v>
      </c>
    </row>
    <row r="6597" spans="1:57" x14ac:dyDescent="0.25">
      <c r="A6597" s="1" t="s">
        <v>1058</v>
      </c>
      <c r="B6597" s="61">
        <v>43046</v>
      </c>
      <c r="V6597"/>
      <c r="AD6597">
        <v>9.4171774420218998E-2</v>
      </c>
      <c r="AU6597">
        <v>41</v>
      </c>
    </row>
    <row r="6598" spans="1:57" x14ac:dyDescent="0.25">
      <c r="A6598" s="1" t="s">
        <v>1058</v>
      </c>
      <c r="B6598" s="61">
        <v>43067</v>
      </c>
      <c r="R6598">
        <v>1609.30993617382</v>
      </c>
      <c r="S6598">
        <v>310.43380953716002</v>
      </c>
      <c r="V6598"/>
      <c r="AG6598">
        <v>46.041030291000297</v>
      </c>
      <c r="AM6598">
        <v>292.00222012027899</v>
      </c>
      <c r="AO6598">
        <v>338.04325041127902</v>
      </c>
      <c r="AU6598">
        <v>67.375</v>
      </c>
      <c r="BD6598">
        <v>960.83287622538205</v>
      </c>
    </row>
    <row r="6599" spans="1:57" x14ac:dyDescent="0.25">
      <c r="A6599" s="1" t="s">
        <v>1058</v>
      </c>
      <c r="B6599" s="61">
        <v>43070</v>
      </c>
      <c r="V6599"/>
      <c r="AU6599">
        <v>70.3</v>
      </c>
    </row>
    <row r="6600" spans="1:57" x14ac:dyDescent="0.25">
      <c r="A6600" s="1" t="s">
        <v>1058</v>
      </c>
      <c r="B6600" s="61">
        <v>43090</v>
      </c>
      <c r="V6600"/>
      <c r="AD6600">
        <v>7.6416352253147093E-2</v>
      </c>
      <c r="AU6600">
        <v>81</v>
      </c>
    </row>
    <row r="6601" spans="1:57" x14ac:dyDescent="0.25">
      <c r="A6601" s="1" t="s">
        <v>1058</v>
      </c>
      <c r="B6601" s="61">
        <v>43117</v>
      </c>
      <c r="V6601"/>
      <c r="AD6601">
        <v>2.4195084620947799E-3</v>
      </c>
      <c r="AU6601">
        <v>92</v>
      </c>
    </row>
    <row r="6602" spans="1:57" x14ac:dyDescent="0.25">
      <c r="A6602" s="1" t="s">
        <v>1058</v>
      </c>
      <c r="B6602" s="61">
        <v>43129</v>
      </c>
      <c r="R6602">
        <v>2355.3144532617098</v>
      </c>
      <c r="S6602">
        <v>1602.00382430015</v>
      </c>
      <c r="V6602"/>
      <c r="W6602">
        <v>4.2492982499999998E-2</v>
      </c>
      <c r="Y6602">
        <v>28796.444139476502</v>
      </c>
      <c r="AA6602">
        <v>1222.9646299999999</v>
      </c>
      <c r="AG6602">
        <v>166.23244027921501</v>
      </c>
      <c r="AO6602">
        <v>166.23244027921501</v>
      </c>
      <c r="AQ6602" t="s">
        <v>925</v>
      </c>
      <c r="AY6602">
        <v>258.519408856128</v>
      </c>
      <c r="BD6602">
        <v>587.07818868234403</v>
      </c>
      <c r="BE6602">
        <v>506.92788580481499</v>
      </c>
    </row>
    <row r="6603" spans="1:57" x14ac:dyDescent="0.25">
      <c r="A6603" s="1" t="s">
        <v>1059</v>
      </c>
      <c r="B6603" s="61">
        <v>42096</v>
      </c>
      <c r="V6603"/>
      <c r="AD6603">
        <v>-2.2752132430339201E-3</v>
      </c>
      <c r="AI6603">
        <v>0.1</v>
      </c>
    </row>
    <row r="6604" spans="1:57" x14ac:dyDescent="0.25">
      <c r="A6604" s="1" t="s">
        <v>1059</v>
      </c>
      <c r="B6604" s="61">
        <v>42102</v>
      </c>
      <c r="V6604"/>
      <c r="AD6604">
        <v>1.18810484207945E-4</v>
      </c>
      <c r="AI6604">
        <v>1.95</v>
      </c>
    </row>
    <row r="6605" spans="1:57" x14ac:dyDescent="0.25">
      <c r="A6605" s="1" t="s">
        <v>1059</v>
      </c>
      <c r="B6605" s="61">
        <v>42118</v>
      </c>
      <c r="V6605"/>
      <c r="AD6605">
        <v>4.8534129372511899E-2</v>
      </c>
      <c r="AI6605">
        <v>3.85</v>
      </c>
    </row>
    <row r="6606" spans="1:57" x14ac:dyDescent="0.25">
      <c r="A6606" s="1" t="s">
        <v>1059</v>
      </c>
      <c r="B6606" s="61">
        <v>42135</v>
      </c>
      <c r="V6606"/>
      <c r="AD6606">
        <v>7.5530178076183896E-2</v>
      </c>
      <c r="AI6606">
        <v>5.6</v>
      </c>
    </row>
    <row r="6607" spans="1:57" x14ac:dyDescent="0.25">
      <c r="A6607" s="1" t="s">
        <v>1059</v>
      </c>
      <c r="B6607" s="61">
        <v>42151</v>
      </c>
      <c r="V6607"/>
      <c r="AD6607">
        <v>8.0917637422578903E-2</v>
      </c>
      <c r="AI6607">
        <v>6.3</v>
      </c>
    </row>
    <row r="6608" spans="1:57" x14ac:dyDescent="0.25">
      <c r="A6608" s="1" t="s">
        <v>1059</v>
      </c>
      <c r="B6608" s="61">
        <v>42172</v>
      </c>
      <c r="V6608"/>
      <c r="AD6608">
        <v>8.7458082362951994E-2</v>
      </c>
      <c r="AI6608">
        <v>7</v>
      </c>
    </row>
    <row r="6609" spans="1:57" x14ac:dyDescent="0.25">
      <c r="A6609" s="1" t="s">
        <v>1059</v>
      </c>
      <c r="B6609" s="61">
        <v>42202</v>
      </c>
      <c r="V6609"/>
      <c r="AD6609">
        <v>8.5388104923435099E-2</v>
      </c>
      <c r="AI6609">
        <v>8</v>
      </c>
    </row>
    <row r="6610" spans="1:57" x14ac:dyDescent="0.25">
      <c r="A6610" s="1" t="s">
        <v>1059</v>
      </c>
      <c r="B6610" s="61">
        <v>42215</v>
      </c>
      <c r="V6610"/>
      <c r="AD6610">
        <v>9.0604186844104498E-2</v>
      </c>
    </row>
    <row r="6611" spans="1:57" x14ac:dyDescent="0.25">
      <c r="A6611" s="1" t="s">
        <v>1059</v>
      </c>
      <c r="B6611" s="61">
        <v>42235</v>
      </c>
      <c r="V6611"/>
      <c r="AD6611">
        <v>9.2740017283499301E-2</v>
      </c>
      <c r="AI6611">
        <v>9.15</v>
      </c>
    </row>
    <row r="6612" spans="1:57" x14ac:dyDescent="0.25">
      <c r="A6612" s="1" t="s">
        <v>1059</v>
      </c>
      <c r="B6612" s="61">
        <v>42255</v>
      </c>
      <c r="V6612"/>
      <c r="AD6612">
        <v>9.1377974528670899E-2</v>
      </c>
      <c r="AI6612">
        <v>10.1</v>
      </c>
    </row>
    <row r="6613" spans="1:57" x14ac:dyDescent="0.25">
      <c r="A6613" s="1" t="s">
        <v>1059</v>
      </c>
      <c r="B6613" s="61">
        <v>42268</v>
      </c>
      <c r="R6613">
        <v>685.80303030303003</v>
      </c>
      <c r="V6613"/>
      <c r="AD6613">
        <v>8.8267671957815305E-2</v>
      </c>
      <c r="AG6613">
        <v>63.559837743632798</v>
      </c>
      <c r="AM6613">
        <v>311.43047308880398</v>
      </c>
      <c r="AU6613">
        <v>32</v>
      </c>
      <c r="BD6613">
        <v>310.812719470594</v>
      </c>
    </row>
    <row r="6614" spans="1:57" x14ac:dyDescent="0.25">
      <c r="A6614" s="1" t="s">
        <v>1059</v>
      </c>
      <c r="B6614" s="61">
        <v>42276</v>
      </c>
      <c r="V6614"/>
      <c r="AD6614">
        <v>8.9795819334645297E-2</v>
      </c>
    </row>
    <row r="6615" spans="1:57" x14ac:dyDescent="0.25">
      <c r="A6615" s="1" t="s">
        <v>1059</v>
      </c>
      <c r="B6615" s="61">
        <v>42278</v>
      </c>
      <c r="V6615"/>
      <c r="AD6615">
        <v>8.5562335622142993E-2</v>
      </c>
      <c r="AI6615">
        <v>11.3</v>
      </c>
    </row>
    <row r="6616" spans="1:57" x14ac:dyDescent="0.25">
      <c r="A6616" s="1" t="s">
        <v>1059</v>
      </c>
      <c r="B6616" s="61">
        <v>42298</v>
      </c>
      <c r="V6616"/>
      <c r="AD6616">
        <v>9.2275724298618703E-2</v>
      </c>
      <c r="AI6616">
        <v>13.3</v>
      </c>
    </row>
    <row r="6617" spans="1:57" x14ac:dyDescent="0.25">
      <c r="A6617" s="1" t="s">
        <v>1059</v>
      </c>
      <c r="B6617" s="61">
        <v>42320</v>
      </c>
      <c r="V6617"/>
      <c r="AD6617">
        <v>9.1770463543818001E-2</v>
      </c>
      <c r="AI6617">
        <v>14.3</v>
      </c>
    </row>
    <row r="6618" spans="1:57" x14ac:dyDescent="0.25">
      <c r="A6618" s="1" t="s">
        <v>1059</v>
      </c>
      <c r="B6618" s="61">
        <v>42332</v>
      </c>
      <c r="V6618"/>
      <c r="AD6618">
        <v>8.6249224986599898E-2</v>
      </c>
    </row>
    <row r="6619" spans="1:57" x14ac:dyDescent="0.25">
      <c r="A6619" s="1" t="s">
        <v>1059</v>
      </c>
      <c r="B6619" s="61">
        <v>42339</v>
      </c>
      <c r="R6619">
        <v>2625.6735335499802</v>
      </c>
      <c r="S6619">
        <v>426.32704219331202</v>
      </c>
      <c r="V6619"/>
      <c r="AD6619">
        <v>8.2315876552551806E-2</v>
      </c>
      <c r="AG6619">
        <v>151.92915585619099</v>
      </c>
      <c r="AM6619">
        <v>426.76403893474998</v>
      </c>
      <c r="AU6619">
        <v>67</v>
      </c>
      <c r="BD6619">
        <v>1620.65329656573</v>
      </c>
    </row>
    <row r="6620" spans="1:57" x14ac:dyDescent="0.25">
      <c r="A6620" s="1" t="s">
        <v>1059</v>
      </c>
      <c r="B6620" s="61">
        <v>42346</v>
      </c>
      <c r="V6620"/>
      <c r="AD6620">
        <v>8.0775406439354103E-2</v>
      </c>
      <c r="AI6620">
        <v>14.3</v>
      </c>
    </row>
    <row r="6621" spans="1:57" x14ac:dyDescent="0.25">
      <c r="A6621" s="1" t="s">
        <v>1059</v>
      </c>
      <c r="B6621" s="61">
        <v>42374</v>
      </c>
      <c r="V6621"/>
      <c r="AI6621">
        <v>14.3</v>
      </c>
    </row>
    <row r="6622" spans="1:57" x14ac:dyDescent="0.25">
      <c r="A6622" s="1" t="s">
        <v>1059</v>
      </c>
      <c r="B6622" s="61">
        <v>42394</v>
      </c>
      <c r="V6622"/>
      <c r="AI6622">
        <v>14.3</v>
      </c>
    </row>
    <row r="6623" spans="1:57" x14ac:dyDescent="0.25">
      <c r="A6623" s="1" t="s">
        <v>1059</v>
      </c>
      <c r="B6623" s="61">
        <v>42404</v>
      </c>
      <c r="R6623">
        <v>3142.8429349048401</v>
      </c>
      <c r="S6623">
        <v>1749.4161990170201</v>
      </c>
      <c r="V6623"/>
      <c r="W6623">
        <v>4.1664874999999997E-2</v>
      </c>
      <c r="Y6623">
        <v>34015.054275407099</v>
      </c>
      <c r="AA6623">
        <v>1416.6683499999999</v>
      </c>
      <c r="AO6623">
        <v>194.23585757868901</v>
      </c>
      <c r="AQ6623" t="s">
        <v>925</v>
      </c>
      <c r="AY6623">
        <v>332.74784901701503</v>
      </c>
      <c r="BD6623">
        <v>1199.1908783091301</v>
      </c>
      <c r="BE6623">
        <v>709.31032279818203</v>
      </c>
    </row>
    <row r="6624" spans="1:57" x14ac:dyDescent="0.25">
      <c r="A6624" s="1" t="s">
        <v>1060</v>
      </c>
      <c r="B6624" s="61">
        <v>42478</v>
      </c>
      <c r="V6624"/>
      <c r="AD6624">
        <v>4.9474206214000097E-3</v>
      </c>
      <c r="AI6624">
        <v>1</v>
      </c>
    </row>
    <row r="6625" spans="1:56" x14ac:dyDescent="0.25">
      <c r="A6625" s="1" t="s">
        <v>1060</v>
      </c>
      <c r="B6625" s="61">
        <v>42487</v>
      </c>
      <c r="V6625"/>
      <c r="AD6625">
        <v>9.7376457553280203E-3</v>
      </c>
    </row>
    <row r="6626" spans="1:56" x14ac:dyDescent="0.25">
      <c r="A6626" s="1" t="s">
        <v>1060</v>
      </c>
      <c r="B6626" s="61">
        <v>42488</v>
      </c>
      <c r="V6626"/>
      <c r="AD6626">
        <v>8.9242419784420594E-3</v>
      </c>
    </row>
    <row r="6627" spans="1:56" x14ac:dyDescent="0.25">
      <c r="A6627" s="1" t="s">
        <v>1060</v>
      </c>
      <c r="B6627" s="61">
        <v>42500</v>
      </c>
      <c r="V6627"/>
      <c r="AD6627">
        <v>2.8339593576530799E-2</v>
      </c>
    </row>
    <row r="6628" spans="1:56" x14ac:dyDescent="0.25">
      <c r="A6628" s="1" t="s">
        <v>1060</v>
      </c>
      <c r="B6628" s="61">
        <v>42501</v>
      </c>
      <c r="V6628"/>
      <c r="AD6628">
        <v>3.1564921843745299E-2</v>
      </c>
      <c r="AI6628">
        <v>4.0999999999999996</v>
      </c>
    </row>
    <row r="6629" spans="1:56" x14ac:dyDescent="0.25">
      <c r="A6629" s="1" t="s">
        <v>1060</v>
      </c>
      <c r="B6629" s="61">
        <v>42521</v>
      </c>
      <c r="V6629"/>
      <c r="AI6629">
        <v>5.7</v>
      </c>
    </row>
    <row r="6630" spans="1:56" x14ac:dyDescent="0.25">
      <c r="A6630" s="1" t="s">
        <v>1060</v>
      </c>
      <c r="B6630" s="61">
        <v>42544</v>
      </c>
      <c r="V6630"/>
      <c r="AD6630">
        <v>8.78135496483258E-2</v>
      </c>
      <c r="AI6630">
        <v>6.8</v>
      </c>
    </row>
    <row r="6631" spans="1:56" x14ac:dyDescent="0.25">
      <c r="A6631" s="1" t="s">
        <v>1060</v>
      </c>
      <c r="B6631" s="61">
        <v>42558</v>
      </c>
      <c r="V6631"/>
      <c r="AD6631">
        <v>9.1272453864327405E-2</v>
      </c>
    </row>
    <row r="6632" spans="1:56" x14ac:dyDescent="0.25">
      <c r="A6632" s="1" t="s">
        <v>1060</v>
      </c>
      <c r="B6632" s="61">
        <v>42565</v>
      </c>
      <c r="V6632"/>
      <c r="AD6632">
        <v>9.4679462438015394E-2</v>
      </c>
      <c r="AI6632">
        <v>7.85</v>
      </c>
    </row>
    <row r="6633" spans="1:56" x14ac:dyDescent="0.25">
      <c r="A6633" s="1" t="s">
        <v>1060</v>
      </c>
      <c r="B6633" s="61">
        <v>42590</v>
      </c>
      <c r="V6633"/>
      <c r="AD6633">
        <v>9.4344558714555604E-2</v>
      </c>
      <c r="AI6633">
        <v>8.6999999999999993</v>
      </c>
    </row>
    <row r="6634" spans="1:56" x14ac:dyDescent="0.25">
      <c r="A6634" s="1" t="s">
        <v>1060</v>
      </c>
      <c r="B6634" s="61">
        <v>42611</v>
      </c>
      <c r="V6634"/>
      <c r="AD6634">
        <v>9.7984507277703997E-2</v>
      </c>
    </row>
    <row r="6635" spans="1:56" x14ac:dyDescent="0.25">
      <c r="A6635" s="1" t="s">
        <v>1060</v>
      </c>
      <c r="B6635" s="61">
        <v>42612</v>
      </c>
      <c r="V6635"/>
      <c r="AD6635">
        <v>9.7984507277703997E-2</v>
      </c>
      <c r="AI6635">
        <v>9.75</v>
      </c>
    </row>
    <row r="6636" spans="1:56" x14ac:dyDescent="0.25">
      <c r="A6636" s="1" t="s">
        <v>1060</v>
      </c>
      <c r="B6636" s="61">
        <v>42626</v>
      </c>
      <c r="R6636">
        <v>632.34848484848499</v>
      </c>
      <c r="V6636"/>
      <c r="AD6636">
        <v>0.101141631457633</v>
      </c>
      <c r="AG6636">
        <v>9.2437398514736699</v>
      </c>
      <c r="AM6636">
        <v>361.92056922686697</v>
      </c>
      <c r="AU6636">
        <v>32</v>
      </c>
      <c r="BD6636">
        <v>261.18417577014498</v>
      </c>
    </row>
    <row r="6637" spans="1:56" x14ac:dyDescent="0.25">
      <c r="A6637" s="1" t="s">
        <v>1060</v>
      </c>
      <c r="B6637" s="61">
        <v>42641</v>
      </c>
      <c r="V6637"/>
      <c r="AD6637">
        <v>9.9387783444314107E-2</v>
      </c>
      <c r="AI6637">
        <v>12</v>
      </c>
    </row>
    <row r="6638" spans="1:56" x14ac:dyDescent="0.25">
      <c r="A6638" s="1" t="s">
        <v>1060</v>
      </c>
      <c r="B6638" s="61">
        <v>42646</v>
      </c>
      <c r="V6638"/>
      <c r="AD6638">
        <v>9.6779619226004601E-2</v>
      </c>
    </row>
    <row r="6639" spans="1:56" x14ac:dyDescent="0.25">
      <c r="A6639" s="1" t="s">
        <v>1060</v>
      </c>
      <c r="B6639" s="61">
        <v>42663</v>
      </c>
      <c r="V6639"/>
      <c r="AI6639">
        <v>13.7</v>
      </c>
    </row>
    <row r="6640" spans="1:56" x14ac:dyDescent="0.25">
      <c r="A6640" s="1" t="s">
        <v>1060</v>
      </c>
      <c r="B6640" s="61">
        <v>42689</v>
      </c>
      <c r="V6640"/>
      <c r="AD6640">
        <v>9.7886268329739998E-2</v>
      </c>
      <c r="AI6640">
        <v>15</v>
      </c>
    </row>
    <row r="6641" spans="1:57" x14ac:dyDescent="0.25">
      <c r="A6641" s="1" t="s">
        <v>1060</v>
      </c>
      <c r="B6641" s="61">
        <v>42697</v>
      </c>
      <c r="V6641"/>
      <c r="AD6641">
        <v>9.06325775435666E-2</v>
      </c>
    </row>
    <row r="6642" spans="1:57" x14ac:dyDescent="0.25">
      <c r="A6642" s="1" t="s">
        <v>1060</v>
      </c>
      <c r="B6642" s="61">
        <v>42702</v>
      </c>
      <c r="R6642">
        <v>2665.6984894145198</v>
      </c>
      <c r="S6642">
        <v>429.57063512576298</v>
      </c>
      <c r="V6642"/>
      <c r="AG6642">
        <v>196.89146295393999</v>
      </c>
      <c r="AM6642">
        <v>390.33756352292698</v>
      </c>
      <c r="AU6642">
        <v>70.2</v>
      </c>
      <c r="BD6642">
        <v>1648.89882781189</v>
      </c>
    </row>
    <row r="6643" spans="1:57" x14ac:dyDescent="0.25">
      <c r="A6643" s="1" t="s">
        <v>1060</v>
      </c>
      <c r="B6643" s="61">
        <v>42709</v>
      </c>
      <c r="V6643"/>
      <c r="AD6643">
        <v>8.0342100523826898E-2</v>
      </c>
      <c r="AI6643">
        <v>15</v>
      </c>
    </row>
    <row r="6644" spans="1:57" x14ac:dyDescent="0.25">
      <c r="A6644" s="1" t="s">
        <v>1060</v>
      </c>
      <c r="B6644" s="61">
        <v>42726</v>
      </c>
      <c r="V6644"/>
      <c r="AI6644">
        <v>15</v>
      </c>
    </row>
    <row r="6645" spans="1:57" x14ac:dyDescent="0.25">
      <c r="A6645" s="1" t="s">
        <v>1060</v>
      </c>
      <c r="B6645" s="61">
        <v>42747</v>
      </c>
      <c r="V6645"/>
      <c r="AI6645">
        <v>15</v>
      </c>
    </row>
    <row r="6646" spans="1:57" x14ac:dyDescent="0.25">
      <c r="A6646" s="1" t="s">
        <v>1060</v>
      </c>
      <c r="B6646" s="61">
        <v>42765</v>
      </c>
      <c r="V6646"/>
      <c r="AD6646">
        <v>-4.6578160066725396E-3</v>
      </c>
    </row>
    <row r="6647" spans="1:57" x14ac:dyDescent="0.25">
      <c r="A6647" s="1" t="s">
        <v>1060</v>
      </c>
      <c r="B6647" s="61">
        <v>42766</v>
      </c>
      <c r="V6647"/>
      <c r="AI6647">
        <v>15</v>
      </c>
    </row>
    <row r="6648" spans="1:57" x14ac:dyDescent="0.25">
      <c r="A6648" s="1" t="s">
        <v>1060</v>
      </c>
      <c r="B6648" s="61">
        <v>42776</v>
      </c>
      <c r="R6648">
        <v>2922.4671431543502</v>
      </c>
      <c r="S6648">
        <v>1521.6283838247</v>
      </c>
      <c r="V6648"/>
      <c r="W6648">
        <v>3.95679725E-2</v>
      </c>
      <c r="Y6648">
        <v>30650.416579100602</v>
      </c>
      <c r="AA6648">
        <v>1213.5634666666699</v>
      </c>
      <c r="AO6648">
        <v>258.61200931383502</v>
      </c>
      <c r="AQ6648" t="s">
        <v>925</v>
      </c>
      <c r="AY6648">
        <v>308.06491715803497</v>
      </c>
      <c r="BD6648">
        <v>1142.22675001582</v>
      </c>
      <c r="BE6648">
        <v>783.45235470252101</v>
      </c>
    </row>
    <row r="6649" spans="1:57" x14ac:dyDescent="0.25">
      <c r="A6649" s="1" t="s">
        <v>1061</v>
      </c>
      <c r="B6649" s="61">
        <v>42858</v>
      </c>
      <c r="V6649"/>
      <c r="AI6649">
        <v>0</v>
      </c>
      <c r="AU6649">
        <v>10</v>
      </c>
    </row>
    <row r="6650" spans="1:57" x14ac:dyDescent="0.25">
      <c r="A6650" s="1" t="s">
        <v>1061</v>
      </c>
      <c r="B6650" s="61">
        <v>42863</v>
      </c>
      <c r="V6650"/>
      <c r="AD6650">
        <v>5.3099297135852496E-4</v>
      </c>
    </row>
    <row r="6651" spans="1:57" x14ac:dyDescent="0.25">
      <c r="A6651" s="1" t="s">
        <v>1061</v>
      </c>
      <c r="B6651" s="61">
        <v>42880</v>
      </c>
      <c r="V6651"/>
      <c r="AD6651">
        <v>7.9751173194838297E-4</v>
      </c>
      <c r="AI6651">
        <v>2</v>
      </c>
      <c r="AU6651">
        <v>12</v>
      </c>
    </row>
    <row r="6652" spans="1:57" x14ac:dyDescent="0.25">
      <c r="A6652" s="1" t="s">
        <v>1061</v>
      </c>
      <c r="B6652" s="61">
        <v>42898</v>
      </c>
      <c r="V6652"/>
      <c r="AD6652">
        <v>7.9128275817296392E-3</v>
      </c>
      <c r="AI6652">
        <v>3</v>
      </c>
      <c r="AU6652">
        <v>21</v>
      </c>
    </row>
    <row r="6653" spans="1:57" x14ac:dyDescent="0.25">
      <c r="A6653" s="1" t="s">
        <v>1061</v>
      </c>
      <c r="B6653" s="61">
        <v>42919</v>
      </c>
      <c r="V6653"/>
      <c r="AD6653">
        <v>2.9547335868341799E-2</v>
      </c>
      <c r="AI6653">
        <v>4.25</v>
      </c>
      <c r="AU6653">
        <v>24</v>
      </c>
    </row>
    <row r="6654" spans="1:57" x14ac:dyDescent="0.25">
      <c r="A6654" s="1" t="s">
        <v>1061</v>
      </c>
      <c r="B6654" s="61">
        <v>42934</v>
      </c>
      <c r="V6654"/>
      <c r="AD6654">
        <v>3.7712918737963397E-2</v>
      </c>
    </row>
    <row r="6655" spans="1:57" x14ac:dyDescent="0.25">
      <c r="A6655" s="1" t="s">
        <v>1061</v>
      </c>
      <c r="B6655" s="61">
        <v>42947</v>
      </c>
      <c r="V6655"/>
      <c r="AI6655">
        <v>5.75</v>
      </c>
      <c r="AU6655">
        <v>28</v>
      </c>
    </row>
    <row r="6656" spans="1:57" x14ac:dyDescent="0.25">
      <c r="A6656" s="1" t="s">
        <v>1061</v>
      </c>
      <c r="B6656" s="61">
        <v>42964</v>
      </c>
      <c r="V6656"/>
      <c r="AD6656">
        <v>5.6064751481988202E-2</v>
      </c>
      <c r="AI6656">
        <v>6.5</v>
      </c>
      <c r="AU6656">
        <v>29</v>
      </c>
    </row>
    <row r="6657" spans="1:57" x14ac:dyDescent="0.25">
      <c r="A6657" s="1" t="s">
        <v>1061</v>
      </c>
      <c r="B6657" s="61">
        <v>42986</v>
      </c>
      <c r="V6657"/>
      <c r="AD6657">
        <v>6.5625565622145193E-2</v>
      </c>
      <c r="AI6657">
        <v>7.6</v>
      </c>
      <c r="AU6657">
        <v>31</v>
      </c>
    </row>
    <row r="6658" spans="1:57" x14ac:dyDescent="0.25">
      <c r="A6658" s="1" t="s">
        <v>1061</v>
      </c>
      <c r="B6658" s="61">
        <v>43013</v>
      </c>
      <c r="R6658">
        <v>331.06515614313901</v>
      </c>
      <c r="V6658"/>
      <c r="AD6658">
        <v>6.1396398472141199E-2</v>
      </c>
      <c r="AG6658">
        <v>17.332829893022399</v>
      </c>
      <c r="AI6658">
        <v>9.6999999999999993</v>
      </c>
      <c r="AM6658">
        <v>176.84368721569501</v>
      </c>
      <c r="AO6658">
        <v>194.176517108718</v>
      </c>
      <c r="AU6658">
        <v>32</v>
      </c>
      <c r="BD6658">
        <v>136.888639034422</v>
      </c>
    </row>
    <row r="6659" spans="1:57" x14ac:dyDescent="0.25">
      <c r="A6659" s="1" t="s">
        <v>1061</v>
      </c>
      <c r="B6659" s="61">
        <v>43028</v>
      </c>
      <c r="V6659"/>
      <c r="AD6659">
        <v>7.3334935502847795E-2</v>
      </c>
      <c r="AI6659">
        <v>10.75</v>
      </c>
      <c r="AU6659">
        <v>32</v>
      </c>
    </row>
    <row r="6660" spans="1:57" x14ac:dyDescent="0.25">
      <c r="A6660" s="1" t="s">
        <v>1061</v>
      </c>
      <c r="B6660" s="61">
        <v>43046</v>
      </c>
      <c r="V6660"/>
      <c r="AD6660">
        <v>8.2211908220817004E-2</v>
      </c>
      <c r="AI6660">
        <v>12.55</v>
      </c>
      <c r="AU6660">
        <v>41</v>
      </c>
    </row>
    <row r="6661" spans="1:57" x14ac:dyDescent="0.25">
      <c r="A6661" s="1" t="s">
        <v>1061</v>
      </c>
      <c r="B6661" s="61">
        <v>43067</v>
      </c>
      <c r="R6661">
        <v>1685.98091580354</v>
      </c>
      <c r="S6661">
        <v>287.31549355596297</v>
      </c>
      <c r="V6661"/>
      <c r="AG6661">
        <v>68.163798267650506</v>
      </c>
      <c r="AM6661">
        <v>282.39752393818401</v>
      </c>
      <c r="AO6661">
        <v>350.56132220583402</v>
      </c>
      <c r="AU6661">
        <v>64.375</v>
      </c>
      <c r="BD6661">
        <v>1048.1041000417399</v>
      </c>
    </row>
    <row r="6662" spans="1:57" x14ac:dyDescent="0.25">
      <c r="A6662" s="1" t="s">
        <v>1061</v>
      </c>
      <c r="B6662" s="61">
        <v>43070</v>
      </c>
      <c r="V6662"/>
      <c r="AI6662">
        <v>12.9473684210526</v>
      </c>
      <c r="AU6662">
        <v>70.2</v>
      </c>
    </row>
    <row r="6663" spans="1:57" x14ac:dyDescent="0.25">
      <c r="A6663" s="1" t="s">
        <v>1061</v>
      </c>
      <c r="B6663" s="61">
        <v>43090</v>
      </c>
      <c r="V6663"/>
      <c r="AD6663">
        <v>7.6403734832100903E-2</v>
      </c>
      <c r="AI6663">
        <v>13</v>
      </c>
      <c r="AU6663">
        <v>81</v>
      </c>
    </row>
    <row r="6664" spans="1:57" x14ac:dyDescent="0.25">
      <c r="A6664" s="1" t="s">
        <v>1061</v>
      </c>
      <c r="B6664" s="61">
        <v>43117</v>
      </c>
      <c r="V6664"/>
      <c r="AD6664">
        <v>1.0607647553516401E-2</v>
      </c>
      <c r="AI6664">
        <v>13</v>
      </c>
      <c r="AU6664">
        <v>92</v>
      </c>
    </row>
    <row r="6665" spans="1:57" x14ac:dyDescent="0.25">
      <c r="A6665" s="1" t="s">
        <v>1061</v>
      </c>
      <c r="B6665" s="61">
        <v>43129</v>
      </c>
      <c r="R6665">
        <v>2458.9201503966901</v>
      </c>
      <c r="S6665">
        <v>1541.3738852275401</v>
      </c>
      <c r="V6665"/>
      <c r="W6665">
        <v>4.2551415000000002E-2</v>
      </c>
      <c r="Y6665">
        <v>27975.955413062002</v>
      </c>
      <c r="AA6665">
        <v>1189.375765</v>
      </c>
      <c r="AG6665">
        <v>187.484330453707</v>
      </c>
      <c r="AI6665">
        <v>13</v>
      </c>
      <c r="AO6665">
        <v>187.484330453707</v>
      </c>
      <c r="AQ6665" t="s">
        <v>925</v>
      </c>
      <c r="AY6665">
        <v>212.76768763999399</v>
      </c>
      <c r="BD6665">
        <v>730.061934715441</v>
      </c>
      <c r="BE6665">
        <v>499.36641029586099</v>
      </c>
    </row>
    <row r="6666" spans="1:57" x14ac:dyDescent="0.25">
      <c r="A6666" s="1" t="s">
        <v>1062</v>
      </c>
      <c r="B6666" s="61">
        <v>42096</v>
      </c>
      <c r="V6666"/>
      <c r="AD6666">
        <v>-2.4354923792516002E-3</v>
      </c>
      <c r="AI6666">
        <v>0.1</v>
      </c>
    </row>
    <row r="6667" spans="1:57" x14ac:dyDescent="0.25">
      <c r="A6667" s="1" t="s">
        <v>1062</v>
      </c>
      <c r="B6667" s="61">
        <v>42102</v>
      </c>
      <c r="V6667"/>
      <c r="AD6667">
        <v>6.3500267920186496E-4</v>
      </c>
      <c r="AI6667">
        <v>1.8</v>
      </c>
    </row>
    <row r="6668" spans="1:57" x14ac:dyDescent="0.25">
      <c r="A6668" s="1" t="s">
        <v>1062</v>
      </c>
      <c r="B6668" s="61">
        <v>42118</v>
      </c>
      <c r="V6668"/>
      <c r="AD6668">
        <v>4.7141350756177501E-2</v>
      </c>
      <c r="AI6668">
        <v>3.7</v>
      </c>
    </row>
    <row r="6669" spans="1:57" x14ac:dyDescent="0.25">
      <c r="A6669" s="1" t="s">
        <v>1062</v>
      </c>
      <c r="B6669" s="61">
        <v>42135</v>
      </c>
      <c r="V6669"/>
      <c r="AD6669">
        <v>7.2051555046358295E-2</v>
      </c>
      <c r="AI6669">
        <v>5.5</v>
      </c>
    </row>
    <row r="6670" spans="1:57" x14ac:dyDescent="0.25">
      <c r="A6670" s="1" t="s">
        <v>1062</v>
      </c>
      <c r="B6670" s="61">
        <v>42151</v>
      </c>
      <c r="V6670"/>
      <c r="AD6670">
        <v>7.8022969454470403E-2</v>
      </c>
      <c r="AI6670">
        <v>6.1</v>
      </c>
    </row>
    <row r="6671" spans="1:57" x14ac:dyDescent="0.25">
      <c r="A6671" s="1" t="s">
        <v>1062</v>
      </c>
      <c r="B6671" s="61">
        <v>42172</v>
      </c>
      <c r="V6671"/>
      <c r="AD6671">
        <v>8.6244354084399705E-2</v>
      </c>
      <c r="AI6671">
        <v>7</v>
      </c>
    </row>
    <row r="6672" spans="1:57" x14ac:dyDescent="0.25">
      <c r="A6672" s="1" t="s">
        <v>1062</v>
      </c>
      <c r="B6672" s="61">
        <v>42202</v>
      </c>
      <c r="V6672"/>
      <c r="AD6672">
        <v>8.3913917458069198E-2</v>
      </c>
      <c r="AI6672">
        <v>7.65</v>
      </c>
    </row>
    <row r="6673" spans="1:57" x14ac:dyDescent="0.25">
      <c r="A6673" s="1" t="s">
        <v>1062</v>
      </c>
      <c r="B6673" s="61">
        <v>42215</v>
      </c>
      <c r="V6673"/>
      <c r="AD6673">
        <v>8.7403484365799297E-2</v>
      </c>
    </row>
    <row r="6674" spans="1:57" x14ac:dyDescent="0.25">
      <c r="A6674" s="1" t="s">
        <v>1062</v>
      </c>
      <c r="B6674" s="61">
        <v>42235</v>
      </c>
      <c r="V6674"/>
      <c r="AD6674">
        <v>8.7960698990119907E-2</v>
      </c>
      <c r="AI6674">
        <v>9</v>
      </c>
    </row>
    <row r="6675" spans="1:57" x14ac:dyDescent="0.25">
      <c r="A6675" s="1" t="s">
        <v>1062</v>
      </c>
      <c r="B6675" s="61">
        <v>42255</v>
      </c>
      <c r="V6675"/>
      <c r="AD6675">
        <v>8.4339295618028998E-2</v>
      </c>
      <c r="AI6675">
        <v>9.9499999999999993</v>
      </c>
    </row>
    <row r="6676" spans="1:57" x14ac:dyDescent="0.25">
      <c r="A6676" s="1" t="s">
        <v>1062</v>
      </c>
      <c r="B6676" s="61">
        <v>42268</v>
      </c>
      <c r="R6676">
        <v>544.530303030303</v>
      </c>
      <c r="V6676"/>
      <c r="AD6676">
        <v>8.2574377521659401E-2</v>
      </c>
      <c r="AG6676">
        <v>60.356572122824502</v>
      </c>
      <c r="AM6676">
        <v>271.759661577408</v>
      </c>
      <c r="AU6676">
        <v>32</v>
      </c>
      <c r="BD6676">
        <v>212.41406933006999</v>
      </c>
    </row>
    <row r="6677" spans="1:57" x14ac:dyDescent="0.25">
      <c r="A6677" s="1" t="s">
        <v>1062</v>
      </c>
      <c r="B6677" s="61">
        <v>42276</v>
      </c>
      <c r="V6677"/>
      <c r="AD6677">
        <v>8.5071700696258898E-2</v>
      </c>
    </row>
    <row r="6678" spans="1:57" x14ac:dyDescent="0.25">
      <c r="A6678" s="1" t="s">
        <v>1062</v>
      </c>
      <c r="B6678" s="61">
        <v>42278</v>
      </c>
      <c r="V6678"/>
      <c r="AD6678">
        <v>8.2789825996230304E-2</v>
      </c>
      <c r="AI6678">
        <v>11.1</v>
      </c>
    </row>
    <row r="6679" spans="1:57" x14ac:dyDescent="0.25">
      <c r="A6679" s="1" t="s">
        <v>1062</v>
      </c>
      <c r="B6679" s="61">
        <v>42298</v>
      </c>
      <c r="V6679"/>
      <c r="AD6679">
        <v>9.1649295802277903E-2</v>
      </c>
      <c r="AI6679">
        <v>13.1</v>
      </c>
    </row>
    <row r="6680" spans="1:57" x14ac:dyDescent="0.25">
      <c r="A6680" s="1" t="s">
        <v>1062</v>
      </c>
      <c r="B6680" s="61">
        <v>42320</v>
      </c>
      <c r="V6680"/>
      <c r="AD6680">
        <v>9.2229568780500995E-2</v>
      </c>
      <c r="AI6680">
        <v>14.35</v>
      </c>
    </row>
    <row r="6681" spans="1:57" x14ac:dyDescent="0.25">
      <c r="A6681" s="1" t="s">
        <v>1062</v>
      </c>
      <c r="B6681" s="61">
        <v>42332</v>
      </c>
      <c r="V6681"/>
      <c r="AD6681">
        <v>8.7385949308391497E-2</v>
      </c>
    </row>
    <row r="6682" spans="1:57" x14ac:dyDescent="0.25">
      <c r="A6682" s="1" t="s">
        <v>1062</v>
      </c>
      <c r="B6682" s="61">
        <v>42339</v>
      </c>
      <c r="R6682">
        <v>2389.1575638439899</v>
      </c>
      <c r="S6682">
        <v>356.711964441742</v>
      </c>
      <c r="V6682"/>
      <c r="AD6682">
        <v>8.3879323392090102E-2</v>
      </c>
      <c r="AG6682">
        <v>119.89777900292999</v>
      </c>
      <c r="AM6682">
        <v>398.38138278088002</v>
      </c>
      <c r="AU6682">
        <v>67</v>
      </c>
      <c r="BD6682">
        <v>1514.1664376184401</v>
      </c>
    </row>
    <row r="6683" spans="1:57" x14ac:dyDescent="0.25">
      <c r="A6683" s="1" t="s">
        <v>1062</v>
      </c>
      <c r="B6683" s="61">
        <v>42346</v>
      </c>
      <c r="V6683"/>
      <c r="AD6683">
        <v>8.1726433001389001E-2</v>
      </c>
      <c r="AI6683">
        <v>14.3684210526316</v>
      </c>
    </row>
    <row r="6684" spans="1:57" x14ac:dyDescent="0.25">
      <c r="A6684" s="1" t="s">
        <v>1062</v>
      </c>
      <c r="B6684" s="61">
        <v>42374</v>
      </c>
      <c r="V6684"/>
      <c r="AI6684">
        <v>14.3684210526316</v>
      </c>
    </row>
    <row r="6685" spans="1:57" x14ac:dyDescent="0.25">
      <c r="A6685" s="1" t="s">
        <v>1062</v>
      </c>
      <c r="B6685" s="61">
        <v>42394</v>
      </c>
      <c r="V6685"/>
      <c r="AI6685">
        <v>14.3684210526316</v>
      </c>
    </row>
    <row r="6686" spans="1:57" x14ac:dyDescent="0.25">
      <c r="A6686" s="1" t="s">
        <v>1062</v>
      </c>
      <c r="B6686" s="61">
        <v>42404</v>
      </c>
      <c r="R6686">
        <v>3293.2110875899898</v>
      </c>
      <c r="S6686">
        <v>1807.83147762511</v>
      </c>
      <c r="V6686"/>
      <c r="W6686">
        <v>4.321212E-2</v>
      </c>
      <c r="Y6686">
        <v>34286.366686934103</v>
      </c>
      <c r="AA6686">
        <v>1481.3299</v>
      </c>
      <c r="AO6686">
        <v>214.02324923343801</v>
      </c>
      <c r="AQ6686" t="s">
        <v>925</v>
      </c>
      <c r="AY6686">
        <v>326.50157762510599</v>
      </c>
      <c r="BD6686">
        <v>1271.35636073144</v>
      </c>
      <c r="BE6686">
        <v>725.64655415462005</v>
      </c>
    </row>
    <row r="6687" spans="1:57" x14ac:dyDescent="0.25">
      <c r="A6687" s="1" t="s">
        <v>1063</v>
      </c>
      <c r="B6687" s="61">
        <v>42478</v>
      </c>
      <c r="V6687"/>
      <c r="AD6687">
        <v>4.7772864818870896E-3</v>
      </c>
      <c r="AI6687">
        <v>1</v>
      </c>
    </row>
    <row r="6688" spans="1:57" x14ac:dyDescent="0.25">
      <c r="A6688" s="1" t="s">
        <v>1063</v>
      </c>
      <c r="B6688" s="61">
        <v>42487</v>
      </c>
      <c r="V6688"/>
      <c r="AD6688">
        <v>9.3014859465762895E-3</v>
      </c>
    </row>
    <row r="6689" spans="1:56" x14ac:dyDescent="0.25">
      <c r="A6689" s="1" t="s">
        <v>1063</v>
      </c>
      <c r="B6689" s="61">
        <v>42488</v>
      </c>
      <c r="V6689"/>
      <c r="AD6689">
        <v>8.5189467363476507E-3</v>
      </c>
    </row>
    <row r="6690" spans="1:56" x14ac:dyDescent="0.25">
      <c r="A6690" s="1" t="s">
        <v>1063</v>
      </c>
      <c r="B6690" s="61">
        <v>42500</v>
      </c>
      <c r="V6690"/>
      <c r="AD6690">
        <v>2.8770752657992602E-2</v>
      </c>
    </row>
    <row r="6691" spans="1:56" x14ac:dyDescent="0.25">
      <c r="A6691" s="1" t="s">
        <v>1063</v>
      </c>
      <c r="B6691" s="61">
        <v>42501</v>
      </c>
      <c r="V6691"/>
      <c r="AD6691">
        <v>3.0397180453464099E-2</v>
      </c>
      <c r="AI6691">
        <v>4.05</v>
      </c>
    </row>
    <row r="6692" spans="1:56" x14ac:dyDescent="0.25">
      <c r="A6692" s="1" t="s">
        <v>1063</v>
      </c>
      <c r="B6692" s="61">
        <v>42521</v>
      </c>
      <c r="V6692"/>
      <c r="AI6692">
        <v>5.75</v>
      </c>
    </row>
    <row r="6693" spans="1:56" x14ac:dyDescent="0.25">
      <c r="A6693" s="1" t="s">
        <v>1063</v>
      </c>
      <c r="B6693" s="61">
        <v>42544</v>
      </c>
      <c r="V6693"/>
      <c r="AD6693">
        <v>8.8516883425513199E-2</v>
      </c>
      <c r="AI6693">
        <v>6.9</v>
      </c>
    </row>
    <row r="6694" spans="1:56" x14ac:dyDescent="0.25">
      <c r="A6694" s="1" t="s">
        <v>1063</v>
      </c>
      <c r="B6694" s="61">
        <v>42558</v>
      </c>
      <c r="V6694"/>
      <c r="AD6694">
        <v>9.1156053217278099E-2</v>
      </c>
    </row>
    <row r="6695" spans="1:56" x14ac:dyDescent="0.25">
      <c r="A6695" s="1" t="s">
        <v>1063</v>
      </c>
      <c r="B6695" s="61">
        <v>42565</v>
      </c>
      <c r="V6695"/>
      <c r="AD6695">
        <v>5.8525688247192599E-2</v>
      </c>
      <c r="AI6695">
        <v>0</v>
      </c>
    </row>
    <row r="6696" spans="1:56" x14ac:dyDescent="0.25">
      <c r="A6696" s="1" t="s">
        <v>1063</v>
      </c>
      <c r="B6696" s="61">
        <v>42590</v>
      </c>
      <c r="V6696"/>
      <c r="AD6696">
        <v>9.1320344026713907E-2</v>
      </c>
      <c r="AI6696">
        <v>0</v>
      </c>
    </row>
    <row r="6697" spans="1:56" x14ac:dyDescent="0.25">
      <c r="A6697" s="1" t="s">
        <v>1063</v>
      </c>
      <c r="B6697" s="61">
        <v>42611</v>
      </c>
      <c r="V6697"/>
      <c r="AD6697">
        <v>4.7273046816909803E-2</v>
      </c>
    </row>
    <row r="6698" spans="1:56" x14ac:dyDescent="0.25">
      <c r="A6698" s="1" t="s">
        <v>1063</v>
      </c>
      <c r="B6698" s="61">
        <v>42612</v>
      </c>
      <c r="V6698"/>
      <c r="AD6698">
        <v>4.7273046816909803E-2</v>
      </c>
      <c r="AI6698">
        <v>0</v>
      </c>
    </row>
    <row r="6699" spans="1:56" x14ac:dyDescent="0.25">
      <c r="A6699" s="1" t="s">
        <v>1063</v>
      </c>
      <c r="B6699" s="61">
        <v>42626</v>
      </c>
      <c r="V6699"/>
      <c r="AD6699">
        <v>8.8412445707253304E-2</v>
      </c>
    </row>
    <row r="6700" spans="1:56" x14ac:dyDescent="0.25">
      <c r="A6700" s="1" t="s">
        <v>1063</v>
      </c>
      <c r="B6700" s="61">
        <v>42641</v>
      </c>
      <c r="R6700">
        <v>453.36363636363598</v>
      </c>
      <c r="V6700"/>
      <c r="AD6700">
        <v>9.4800736273406599E-2</v>
      </c>
      <c r="AG6700">
        <v>12.154356764583101</v>
      </c>
      <c r="AI6700">
        <v>0.95</v>
      </c>
      <c r="AM6700">
        <v>217.708193127768</v>
      </c>
      <c r="AU6700">
        <v>32</v>
      </c>
      <c r="BD6700">
        <v>223.50108647128499</v>
      </c>
    </row>
    <row r="6701" spans="1:56" x14ac:dyDescent="0.25">
      <c r="A6701" s="1" t="s">
        <v>1063</v>
      </c>
      <c r="B6701" s="61">
        <v>42646</v>
      </c>
      <c r="V6701"/>
      <c r="AD6701">
        <v>9.6082017647134296E-2</v>
      </c>
    </row>
    <row r="6702" spans="1:56" x14ac:dyDescent="0.25">
      <c r="A6702" s="1" t="s">
        <v>1063</v>
      </c>
      <c r="B6702" s="61">
        <v>42663</v>
      </c>
      <c r="V6702"/>
      <c r="AI6702">
        <v>2.5499999999999998</v>
      </c>
    </row>
    <row r="6703" spans="1:56" x14ac:dyDescent="0.25">
      <c r="A6703" s="1" t="s">
        <v>1063</v>
      </c>
      <c r="B6703" s="61">
        <v>42689</v>
      </c>
      <c r="V6703"/>
      <c r="AD6703">
        <v>0.100564670022493</v>
      </c>
      <c r="AI6703">
        <v>3.85</v>
      </c>
    </row>
    <row r="6704" spans="1:56" x14ac:dyDescent="0.25">
      <c r="A6704" s="1" t="s">
        <v>1063</v>
      </c>
      <c r="B6704" s="61">
        <v>42697</v>
      </c>
      <c r="V6704"/>
      <c r="AD6704">
        <v>9.5243159642728198E-2</v>
      </c>
    </row>
    <row r="6705" spans="1:57" x14ac:dyDescent="0.25">
      <c r="A6705" s="1" t="s">
        <v>1063</v>
      </c>
      <c r="B6705" s="61">
        <v>42709</v>
      </c>
      <c r="R6705">
        <v>2161.6722306095398</v>
      </c>
      <c r="S6705">
        <v>384.95753928866702</v>
      </c>
      <c r="V6705"/>
      <c r="AD6705">
        <v>8.1391491945023695E-2</v>
      </c>
      <c r="AG6705">
        <v>90.876643906781197</v>
      </c>
      <c r="AI6705">
        <v>3.85</v>
      </c>
      <c r="AM6705">
        <v>344.38404476824098</v>
      </c>
      <c r="AU6705">
        <v>70.2</v>
      </c>
      <c r="BD6705">
        <v>1341.4540026458501</v>
      </c>
    </row>
    <row r="6706" spans="1:57" x14ac:dyDescent="0.25">
      <c r="A6706" s="1" t="s">
        <v>1063</v>
      </c>
      <c r="B6706" s="61">
        <v>42726</v>
      </c>
      <c r="V6706"/>
      <c r="AI6706">
        <v>3.85</v>
      </c>
    </row>
    <row r="6707" spans="1:57" x14ac:dyDescent="0.25">
      <c r="A6707" s="1" t="s">
        <v>1063</v>
      </c>
      <c r="B6707" s="61">
        <v>42747</v>
      </c>
      <c r="V6707"/>
      <c r="AI6707">
        <v>3.85</v>
      </c>
    </row>
    <row r="6708" spans="1:57" x14ac:dyDescent="0.25">
      <c r="A6708" s="1" t="s">
        <v>1063</v>
      </c>
      <c r="B6708" s="61">
        <v>42765</v>
      </c>
      <c r="V6708"/>
      <c r="AD6708">
        <v>-3.3991496553539601E-3</v>
      </c>
    </row>
    <row r="6709" spans="1:57" x14ac:dyDescent="0.25">
      <c r="A6709" s="1" t="s">
        <v>1063</v>
      </c>
      <c r="B6709" s="61">
        <v>42766</v>
      </c>
      <c r="V6709"/>
      <c r="AI6709">
        <v>3.85</v>
      </c>
    </row>
    <row r="6710" spans="1:57" x14ac:dyDescent="0.25">
      <c r="A6710" s="1" t="s">
        <v>1063</v>
      </c>
      <c r="B6710" s="61">
        <v>42776</v>
      </c>
      <c r="R6710">
        <v>2593.3535169877</v>
      </c>
      <c r="S6710">
        <v>1427.8802560342201</v>
      </c>
      <c r="V6710"/>
      <c r="W6710">
        <v>3.8226629999999998E-2</v>
      </c>
      <c r="Y6710">
        <v>29511.6842826828</v>
      </c>
      <c r="AA6710">
        <v>1126.47910833333</v>
      </c>
      <c r="AO6710">
        <v>223.387831586689</v>
      </c>
      <c r="AQ6710" t="s">
        <v>925</v>
      </c>
      <c r="AY6710">
        <v>301.40114770088798</v>
      </c>
      <c r="BD6710">
        <v>942.08542936679203</v>
      </c>
      <c r="BE6710">
        <v>673.98398833971396</v>
      </c>
    </row>
    <row r="6711" spans="1:57" x14ac:dyDescent="0.25">
      <c r="A6711" s="1" t="s">
        <v>1064</v>
      </c>
      <c r="B6711" s="61">
        <v>42858</v>
      </c>
      <c r="V6711"/>
      <c r="AU6711">
        <v>10</v>
      </c>
    </row>
    <row r="6712" spans="1:57" x14ac:dyDescent="0.25">
      <c r="A6712" s="1" t="s">
        <v>1064</v>
      </c>
      <c r="B6712" s="61">
        <v>42863</v>
      </c>
      <c r="V6712"/>
      <c r="AD6712">
        <v>5.3320624554604697E-4</v>
      </c>
    </row>
    <row r="6713" spans="1:57" x14ac:dyDescent="0.25">
      <c r="A6713" s="1" t="s">
        <v>1064</v>
      </c>
      <c r="B6713" s="61">
        <v>42880</v>
      </c>
      <c r="V6713"/>
      <c r="AD6713">
        <v>5.2265132842077696E-4</v>
      </c>
      <c r="AU6713">
        <v>12</v>
      </c>
    </row>
    <row r="6714" spans="1:57" x14ac:dyDescent="0.25">
      <c r="A6714" s="1" t="s">
        <v>1064</v>
      </c>
      <c r="B6714" s="61">
        <v>42898</v>
      </c>
      <c r="V6714"/>
      <c r="AD6714">
        <v>7.9631527424210008E-3</v>
      </c>
      <c r="AU6714">
        <v>21</v>
      </c>
    </row>
    <row r="6715" spans="1:57" x14ac:dyDescent="0.25">
      <c r="A6715" s="1" t="s">
        <v>1064</v>
      </c>
      <c r="B6715" s="61">
        <v>42919</v>
      </c>
      <c r="V6715"/>
      <c r="AD6715">
        <v>2.96838590946602E-2</v>
      </c>
      <c r="AU6715">
        <v>23</v>
      </c>
    </row>
    <row r="6716" spans="1:57" x14ac:dyDescent="0.25">
      <c r="A6716" s="1" t="s">
        <v>1064</v>
      </c>
      <c r="B6716" s="61">
        <v>42934</v>
      </c>
      <c r="V6716"/>
      <c r="AD6716">
        <v>3.3435399528390398E-2</v>
      </c>
    </row>
    <row r="6717" spans="1:57" x14ac:dyDescent="0.25">
      <c r="A6717" s="1" t="s">
        <v>1064</v>
      </c>
      <c r="B6717" s="61">
        <v>42947</v>
      </c>
      <c r="V6717"/>
      <c r="AU6717">
        <v>28</v>
      </c>
    </row>
    <row r="6718" spans="1:57" x14ac:dyDescent="0.25">
      <c r="A6718" s="1" t="s">
        <v>1064</v>
      </c>
      <c r="B6718" s="61">
        <v>42964</v>
      </c>
      <c r="V6718"/>
      <c r="AD6718">
        <v>5.5316340002030999E-2</v>
      </c>
      <c r="AU6718">
        <v>29</v>
      </c>
    </row>
    <row r="6719" spans="1:57" x14ac:dyDescent="0.25">
      <c r="A6719" s="1" t="s">
        <v>1064</v>
      </c>
      <c r="B6719" s="61">
        <v>42986</v>
      </c>
      <c r="V6719"/>
      <c r="AD6719">
        <v>3.24501354248872E-2</v>
      </c>
      <c r="AU6719">
        <v>30</v>
      </c>
    </row>
    <row r="6720" spans="1:57" x14ac:dyDescent="0.25">
      <c r="A6720" s="1" t="s">
        <v>1064</v>
      </c>
      <c r="B6720" s="61">
        <v>43013</v>
      </c>
      <c r="R6720">
        <v>246.175637901074</v>
      </c>
      <c r="V6720"/>
      <c r="AD6720">
        <v>6.9652270921431003E-2</v>
      </c>
      <c r="AG6720">
        <v>2.6972748805232198</v>
      </c>
      <c r="AM6720">
        <v>129.068980619635</v>
      </c>
      <c r="AO6720">
        <v>131.766255500158</v>
      </c>
      <c r="AU6720">
        <v>32</v>
      </c>
      <c r="BD6720">
        <v>114.409382400916</v>
      </c>
    </row>
    <row r="6721" spans="1:57" x14ac:dyDescent="0.25">
      <c r="A6721" s="1" t="s">
        <v>1064</v>
      </c>
      <c r="B6721" s="61">
        <v>43028</v>
      </c>
      <c r="V6721"/>
      <c r="AD6721">
        <v>8.2694592028475705E-2</v>
      </c>
      <c r="AU6721">
        <v>32</v>
      </c>
    </row>
    <row r="6722" spans="1:57" x14ac:dyDescent="0.25">
      <c r="A6722" s="1" t="s">
        <v>1064</v>
      </c>
      <c r="B6722" s="61">
        <v>43046</v>
      </c>
      <c r="V6722"/>
      <c r="AD6722">
        <v>9.0527953784245899E-2</v>
      </c>
      <c r="AU6722">
        <v>41</v>
      </c>
    </row>
    <row r="6723" spans="1:57" x14ac:dyDescent="0.25">
      <c r="A6723" s="1" t="s">
        <v>1064</v>
      </c>
      <c r="B6723" s="61">
        <v>43067</v>
      </c>
      <c r="R6723">
        <v>1680.8705392939701</v>
      </c>
      <c r="S6723">
        <v>301.413800006001</v>
      </c>
      <c r="V6723"/>
      <c r="AG6723">
        <v>58.746068285459202</v>
      </c>
      <c r="AM6723">
        <v>291.52807975296503</v>
      </c>
      <c r="AO6723">
        <v>350.27414803842402</v>
      </c>
      <c r="AU6723">
        <v>66</v>
      </c>
      <c r="BD6723">
        <v>1029.1825912495401</v>
      </c>
    </row>
    <row r="6724" spans="1:57" x14ac:dyDescent="0.25">
      <c r="A6724" s="1" t="s">
        <v>1064</v>
      </c>
      <c r="B6724" s="61">
        <v>43070</v>
      </c>
      <c r="V6724"/>
      <c r="AU6724">
        <v>70.5</v>
      </c>
    </row>
    <row r="6725" spans="1:57" x14ac:dyDescent="0.25">
      <c r="A6725" s="1" t="s">
        <v>1064</v>
      </c>
      <c r="B6725" s="61">
        <v>43090</v>
      </c>
      <c r="V6725"/>
      <c r="AD6725">
        <v>7.6401724964063306E-2</v>
      </c>
      <c r="AU6725">
        <v>81</v>
      </c>
    </row>
    <row r="6726" spans="1:57" x14ac:dyDescent="0.25">
      <c r="A6726" s="1" t="s">
        <v>1064</v>
      </c>
      <c r="B6726" s="61">
        <v>43117</v>
      </c>
      <c r="V6726"/>
      <c r="AD6726">
        <v>7.7300052321201502E-3</v>
      </c>
      <c r="AU6726">
        <v>92</v>
      </c>
    </row>
    <row r="6727" spans="1:57" x14ac:dyDescent="0.25">
      <c r="A6727" s="1" t="s">
        <v>1064</v>
      </c>
      <c r="B6727" s="61">
        <v>43129</v>
      </c>
      <c r="R6727">
        <v>2402.8745441290198</v>
      </c>
      <c r="S6727">
        <v>1542.4594932439099</v>
      </c>
      <c r="V6727"/>
      <c r="W6727">
        <v>4.280701E-2</v>
      </c>
      <c r="Y6727">
        <v>27646.339888032999</v>
      </c>
      <c r="AA6727">
        <v>1183.460965</v>
      </c>
      <c r="AG6727">
        <v>168.60760525094301</v>
      </c>
      <c r="AO6727">
        <v>168.60760525094301</v>
      </c>
      <c r="AQ6727" t="s">
        <v>925</v>
      </c>
      <c r="AY6727">
        <v>250.888874435974</v>
      </c>
      <c r="BD6727">
        <v>691.80744563416204</v>
      </c>
      <c r="BE6727">
        <v>446.51657248131397</v>
      </c>
    </row>
    <row r="6728" spans="1:57" x14ac:dyDescent="0.25">
      <c r="A6728" s="1" t="s">
        <v>1059</v>
      </c>
      <c r="B6728" s="61">
        <v>42096</v>
      </c>
      <c r="V6728"/>
      <c r="AD6728">
        <v>-2.35801957399782E-3</v>
      </c>
      <c r="AI6728">
        <v>0.05</v>
      </c>
    </row>
    <row r="6729" spans="1:57" x14ac:dyDescent="0.25">
      <c r="A6729" s="1" t="s">
        <v>1059</v>
      </c>
      <c r="B6729" s="61">
        <v>42102</v>
      </c>
      <c r="V6729"/>
      <c r="AD6729">
        <v>1.2482917533407701E-3</v>
      </c>
      <c r="AI6729">
        <v>1.85</v>
      </c>
    </row>
    <row r="6730" spans="1:57" x14ac:dyDescent="0.25">
      <c r="A6730" s="1" t="s">
        <v>1059</v>
      </c>
      <c r="B6730" s="61">
        <v>42118</v>
      </c>
      <c r="V6730"/>
      <c r="AD6730">
        <v>4.2361813504076001E-2</v>
      </c>
      <c r="AI6730">
        <v>3.65</v>
      </c>
    </row>
    <row r="6731" spans="1:57" x14ac:dyDescent="0.25">
      <c r="A6731" s="1" t="s">
        <v>1059</v>
      </c>
      <c r="B6731" s="61">
        <v>42135</v>
      </c>
      <c r="V6731"/>
      <c r="AD6731">
        <v>6.57877606001709E-2</v>
      </c>
      <c r="AI6731">
        <v>5.4210526315789496</v>
      </c>
    </row>
    <row r="6732" spans="1:57" x14ac:dyDescent="0.25">
      <c r="A6732" s="1" t="s">
        <v>1059</v>
      </c>
      <c r="B6732" s="61">
        <v>42151</v>
      </c>
      <c r="V6732"/>
      <c r="AD6732">
        <v>7.6029377485400701E-2</v>
      </c>
      <c r="AI6732">
        <v>6.2105263157894699</v>
      </c>
    </row>
    <row r="6733" spans="1:57" x14ac:dyDescent="0.25">
      <c r="A6733" s="1" t="s">
        <v>1059</v>
      </c>
      <c r="B6733" s="61">
        <v>42172</v>
      </c>
      <c r="V6733"/>
      <c r="AD6733">
        <v>8.7933365247568701E-2</v>
      </c>
    </row>
    <row r="6734" spans="1:57" x14ac:dyDescent="0.25">
      <c r="A6734" s="1" t="s">
        <v>1059</v>
      </c>
      <c r="B6734" s="61">
        <v>42202</v>
      </c>
      <c r="V6734"/>
      <c r="AD6734">
        <v>8.5160368328055402E-2</v>
      </c>
    </row>
    <row r="6735" spans="1:57" x14ac:dyDescent="0.25">
      <c r="A6735" s="1" t="s">
        <v>1059</v>
      </c>
      <c r="B6735" s="61">
        <v>42215</v>
      </c>
      <c r="V6735"/>
      <c r="AD6735">
        <v>9.0967944078821902E-2</v>
      </c>
    </row>
    <row r="6736" spans="1:57" x14ac:dyDescent="0.25">
      <c r="A6736" s="1" t="s">
        <v>1059</v>
      </c>
      <c r="B6736" s="61">
        <v>42235</v>
      </c>
      <c r="V6736"/>
      <c r="AD6736">
        <v>9.34471295875096E-2</v>
      </c>
    </row>
    <row r="6737" spans="1:57" x14ac:dyDescent="0.25">
      <c r="A6737" s="1" t="s">
        <v>1059</v>
      </c>
      <c r="B6737" s="61">
        <v>42255</v>
      </c>
      <c r="V6737"/>
      <c r="AD6737">
        <v>8.9515588178346803E-2</v>
      </c>
    </row>
    <row r="6738" spans="1:57" x14ac:dyDescent="0.25">
      <c r="A6738" s="1" t="s">
        <v>1059</v>
      </c>
      <c r="B6738" s="61">
        <v>42268</v>
      </c>
      <c r="R6738">
        <v>610.98484848484804</v>
      </c>
      <c r="V6738"/>
      <c r="AD6738">
        <v>8.6912580292170194E-2</v>
      </c>
      <c r="AG6738">
        <v>27.1588167116217</v>
      </c>
      <c r="AM6738">
        <v>302.65161321105097</v>
      </c>
      <c r="AU6738">
        <v>32</v>
      </c>
      <c r="BD6738">
        <v>281.17441856217602</v>
      </c>
    </row>
    <row r="6739" spans="1:57" x14ac:dyDescent="0.25">
      <c r="A6739" s="1" t="s">
        <v>1059</v>
      </c>
      <c r="B6739" s="61">
        <v>42276</v>
      </c>
      <c r="V6739"/>
      <c r="AD6739">
        <v>8.7545588577252004E-2</v>
      </c>
    </row>
    <row r="6740" spans="1:57" x14ac:dyDescent="0.25">
      <c r="A6740" s="1" t="s">
        <v>1059</v>
      </c>
      <c r="B6740" s="61">
        <v>42278</v>
      </c>
      <c r="V6740"/>
      <c r="AD6740">
        <v>8.75138015061422E-2</v>
      </c>
    </row>
    <row r="6741" spans="1:57" x14ac:dyDescent="0.25">
      <c r="A6741" s="1" t="s">
        <v>1059</v>
      </c>
      <c r="B6741" s="61">
        <v>42298</v>
      </c>
      <c r="V6741"/>
      <c r="AD6741">
        <v>9.3507433755350006E-2</v>
      </c>
    </row>
    <row r="6742" spans="1:57" x14ac:dyDescent="0.25">
      <c r="A6742" s="1" t="s">
        <v>1059</v>
      </c>
      <c r="B6742" s="61">
        <v>42320</v>
      </c>
      <c r="V6742"/>
      <c r="AD6742">
        <v>9.1656766757176197E-2</v>
      </c>
    </row>
    <row r="6743" spans="1:57" x14ac:dyDescent="0.25">
      <c r="A6743" s="1" t="s">
        <v>1059</v>
      </c>
      <c r="B6743" s="61">
        <v>42332</v>
      </c>
      <c r="V6743"/>
      <c r="AD6743">
        <v>8.2538520717341204E-2</v>
      </c>
    </row>
    <row r="6744" spans="1:57" x14ac:dyDescent="0.25">
      <c r="A6744" s="1" t="s">
        <v>1059</v>
      </c>
      <c r="B6744" s="61">
        <v>42339</v>
      </c>
      <c r="R6744">
        <v>2678.2207385422198</v>
      </c>
      <c r="S6744">
        <v>526.87654693863999</v>
      </c>
      <c r="V6744"/>
      <c r="AD6744">
        <v>8.1524247013474702E-2</v>
      </c>
      <c r="AG6744">
        <v>104.233850571462</v>
      </c>
      <c r="AM6744">
        <v>418.97400175322701</v>
      </c>
      <c r="BD6744">
        <v>1628.1363392788901</v>
      </c>
    </row>
    <row r="6745" spans="1:57" x14ac:dyDescent="0.25">
      <c r="A6745" s="1" t="s">
        <v>1059</v>
      </c>
      <c r="B6745" s="61">
        <v>42346</v>
      </c>
      <c r="V6745"/>
      <c r="AD6745">
        <v>7.9557824967525906E-2</v>
      </c>
    </row>
    <row r="6746" spans="1:57" x14ac:dyDescent="0.25">
      <c r="A6746" s="1" t="s">
        <v>1059</v>
      </c>
      <c r="B6746" s="61">
        <v>42404</v>
      </c>
      <c r="R6746">
        <v>3042.6435201471099</v>
      </c>
      <c r="S6746">
        <v>1737.92570954492</v>
      </c>
      <c r="V6746"/>
      <c r="W6746">
        <v>4.4521930000000001E-2</v>
      </c>
      <c r="Y6746">
        <v>32305.892781091599</v>
      </c>
      <c r="AA6746">
        <v>1433.93005833333</v>
      </c>
      <c r="AO6746">
        <v>216.61528044042001</v>
      </c>
      <c r="AQ6746" t="s">
        <v>925</v>
      </c>
      <c r="AY6746">
        <v>303.99565121158201</v>
      </c>
      <c r="BD6746">
        <v>1088.1025301617699</v>
      </c>
      <c r="BE6746">
        <v>724.97603803813502</v>
      </c>
    </row>
    <row r="6747" spans="1:57" x14ac:dyDescent="0.25">
      <c r="A6747" s="1" t="s">
        <v>1060</v>
      </c>
      <c r="B6747" s="61">
        <v>42478</v>
      </c>
      <c r="V6747"/>
      <c r="AD6747">
        <v>5.8802914976925098E-3</v>
      </c>
    </row>
    <row r="6748" spans="1:57" x14ac:dyDescent="0.25">
      <c r="A6748" s="1" t="s">
        <v>1060</v>
      </c>
      <c r="B6748" s="61">
        <v>42487</v>
      </c>
      <c r="V6748"/>
      <c r="AD6748">
        <v>1.20854754903101E-2</v>
      </c>
    </row>
    <row r="6749" spans="1:57" x14ac:dyDescent="0.25">
      <c r="A6749" s="1" t="s">
        <v>1060</v>
      </c>
      <c r="B6749" s="61">
        <v>42488</v>
      </c>
      <c r="V6749"/>
      <c r="AD6749">
        <v>1.1439709847784099E-2</v>
      </c>
    </row>
    <row r="6750" spans="1:57" x14ac:dyDescent="0.25">
      <c r="A6750" s="1" t="s">
        <v>1060</v>
      </c>
      <c r="B6750" s="61">
        <v>42500</v>
      </c>
      <c r="V6750"/>
      <c r="AD6750">
        <v>2.9111342554621E-2</v>
      </c>
    </row>
    <row r="6751" spans="1:57" x14ac:dyDescent="0.25">
      <c r="A6751" s="1" t="s">
        <v>1060</v>
      </c>
      <c r="B6751" s="61">
        <v>42501</v>
      </c>
      <c r="V6751"/>
      <c r="AD6751">
        <v>3.2107724742152101E-2</v>
      </c>
    </row>
    <row r="6752" spans="1:57" x14ac:dyDescent="0.25">
      <c r="A6752" s="1" t="s">
        <v>1060</v>
      </c>
      <c r="B6752" s="61">
        <v>42544</v>
      </c>
      <c r="V6752"/>
      <c r="AD6752">
        <v>8.86556542168455E-2</v>
      </c>
    </row>
    <row r="6753" spans="1:57" x14ac:dyDescent="0.25">
      <c r="A6753" s="1" t="s">
        <v>1060</v>
      </c>
      <c r="B6753" s="61">
        <v>42558</v>
      </c>
      <c r="V6753"/>
      <c r="AD6753">
        <v>9.0551635135569394E-2</v>
      </c>
    </row>
    <row r="6754" spans="1:57" x14ac:dyDescent="0.25">
      <c r="A6754" s="1" t="s">
        <v>1060</v>
      </c>
      <c r="B6754" s="61">
        <v>42565</v>
      </c>
      <c r="V6754"/>
      <c r="AD6754">
        <v>9.41019019309767E-2</v>
      </c>
    </row>
    <row r="6755" spans="1:57" x14ac:dyDescent="0.25">
      <c r="A6755" s="1" t="s">
        <v>1060</v>
      </c>
      <c r="B6755" s="61">
        <v>42590</v>
      </c>
      <c r="V6755"/>
      <c r="AD6755">
        <v>9.6186904132105594E-2</v>
      </c>
    </row>
    <row r="6756" spans="1:57" x14ac:dyDescent="0.25">
      <c r="A6756" s="1" t="s">
        <v>1060</v>
      </c>
      <c r="B6756" s="61">
        <v>42611</v>
      </c>
      <c r="V6756"/>
      <c r="AD6756">
        <v>9.7557825478161594E-2</v>
      </c>
    </row>
    <row r="6757" spans="1:57" x14ac:dyDescent="0.25">
      <c r="A6757" s="1" t="s">
        <v>1060</v>
      </c>
      <c r="B6757" s="61">
        <v>42612</v>
      </c>
      <c r="V6757"/>
      <c r="AD6757">
        <v>9.7557825478161594E-2</v>
      </c>
    </row>
    <row r="6758" spans="1:57" x14ac:dyDescent="0.25">
      <c r="A6758" s="1" t="s">
        <v>1060</v>
      </c>
      <c r="B6758" s="61">
        <v>42626</v>
      </c>
      <c r="R6758">
        <v>644.48484848484804</v>
      </c>
      <c r="V6758"/>
      <c r="AD6758">
        <v>9.8181010786229095E-2</v>
      </c>
      <c r="AG6758">
        <v>24.917505600517998</v>
      </c>
      <c r="AM6758">
        <v>351.39416997559601</v>
      </c>
      <c r="AU6758">
        <v>32</v>
      </c>
      <c r="BD6758">
        <v>268.17317290873501</v>
      </c>
    </row>
    <row r="6759" spans="1:57" x14ac:dyDescent="0.25">
      <c r="A6759" s="1" t="s">
        <v>1060</v>
      </c>
      <c r="B6759" s="61">
        <v>42641</v>
      </c>
      <c r="V6759"/>
      <c r="AD6759">
        <v>9.8347112817002799E-2</v>
      </c>
    </row>
    <row r="6760" spans="1:57" x14ac:dyDescent="0.25">
      <c r="A6760" s="1" t="s">
        <v>1060</v>
      </c>
      <c r="B6760" s="61">
        <v>42646</v>
      </c>
      <c r="V6760"/>
      <c r="AD6760">
        <v>9.7709603460664707E-2</v>
      </c>
    </row>
    <row r="6761" spans="1:57" x14ac:dyDescent="0.25">
      <c r="A6761" s="1" t="s">
        <v>1060</v>
      </c>
      <c r="B6761" s="61">
        <v>42689</v>
      </c>
      <c r="V6761"/>
      <c r="AD6761">
        <v>9.8370903709104202E-2</v>
      </c>
    </row>
    <row r="6762" spans="1:57" x14ac:dyDescent="0.25">
      <c r="A6762" s="1" t="s">
        <v>1060</v>
      </c>
      <c r="B6762" s="61">
        <v>42697</v>
      </c>
      <c r="V6762"/>
      <c r="AD6762">
        <v>9.0479765268085099E-2</v>
      </c>
    </row>
    <row r="6763" spans="1:57" x14ac:dyDescent="0.25">
      <c r="A6763" s="1" t="s">
        <v>1060</v>
      </c>
      <c r="B6763" s="61">
        <v>42702</v>
      </c>
      <c r="R6763">
        <v>2382.5858143068499</v>
      </c>
      <c r="S6763">
        <v>432.79632228127701</v>
      </c>
      <c r="V6763"/>
      <c r="AG6763">
        <v>180.055735906748</v>
      </c>
      <c r="AM6763">
        <v>362.90451796991402</v>
      </c>
      <c r="AU6763">
        <v>70.2</v>
      </c>
      <c r="BD6763">
        <v>1406.82923814892</v>
      </c>
    </row>
    <row r="6764" spans="1:57" x14ac:dyDescent="0.25">
      <c r="A6764" s="1" t="s">
        <v>1060</v>
      </c>
      <c r="B6764" s="61">
        <v>42709</v>
      </c>
      <c r="V6764"/>
      <c r="AD6764">
        <v>8.0820924817948905E-2</v>
      </c>
    </row>
    <row r="6765" spans="1:57" x14ac:dyDescent="0.25">
      <c r="A6765" s="1" t="s">
        <v>1060</v>
      </c>
      <c r="B6765" s="61">
        <v>42765</v>
      </c>
      <c r="V6765"/>
      <c r="AD6765">
        <v>-5.7643774475987803E-3</v>
      </c>
    </row>
    <row r="6766" spans="1:57" x14ac:dyDescent="0.25">
      <c r="A6766" s="1" t="s">
        <v>1060</v>
      </c>
      <c r="B6766" s="61">
        <v>42776</v>
      </c>
      <c r="R6766">
        <v>2339.22740965615</v>
      </c>
      <c r="S6766">
        <v>1187.0515078610799</v>
      </c>
      <c r="V6766"/>
      <c r="W6766">
        <v>3.40979925E-2</v>
      </c>
      <c r="Y6766">
        <v>25878.9240306352</v>
      </c>
      <c r="AA6766">
        <v>892.74069166666698</v>
      </c>
      <c r="AO6766">
        <v>241.37984942050599</v>
      </c>
      <c r="AQ6766" t="s">
        <v>925</v>
      </c>
      <c r="AY6766">
        <v>294.31081619440999</v>
      </c>
      <c r="BD6766">
        <v>910.79605237456497</v>
      </c>
      <c r="BE6766">
        <v>695.96817918939996</v>
      </c>
    </row>
    <row r="6767" spans="1:57" x14ac:dyDescent="0.25">
      <c r="A6767" s="1" t="s">
        <v>1061</v>
      </c>
      <c r="B6767" s="61">
        <v>42858</v>
      </c>
      <c r="V6767"/>
      <c r="AU6767">
        <v>10</v>
      </c>
    </row>
    <row r="6768" spans="1:57" x14ac:dyDescent="0.25">
      <c r="A6768" s="1" t="s">
        <v>1061</v>
      </c>
      <c r="B6768" s="61">
        <v>42863</v>
      </c>
      <c r="V6768"/>
      <c r="AD6768">
        <v>3.6653172526857899E-4</v>
      </c>
    </row>
    <row r="6769" spans="1:57" x14ac:dyDescent="0.25">
      <c r="A6769" s="1" t="s">
        <v>1061</v>
      </c>
      <c r="B6769" s="61">
        <v>42880</v>
      </c>
      <c r="V6769"/>
      <c r="AD6769">
        <v>-2.1081152660876501E-5</v>
      </c>
      <c r="AU6769">
        <v>12</v>
      </c>
    </row>
    <row r="6770" spans="1:57" x14ac:dyDescent="0.25">
      <c r="A6770" s="1" t="s">
        <v>1061</v>
      </c>
      <c r="B6770" s="61">
        <v>42898</v>
      </c>
      <c r="V6770"/>
      <c r="AD6770">
        <v>5.8634521418416399E-3</v>
      </c>
      <c r="AU6770">
        <v>21</v>
      </c>
    </row>
    <row r="6771" spans="1:57" x14ac:dyDescent="0.25">
      <c r="A6771" s="1" t="s">
        <v>1061</v>
      </c>
      <c r="B6771" s="61">
        <v>42919</v>
      </c>
      <c r="V6771"/>
      <c r="AD6771">
        <v>2.41086233540935E-2</v>
      </c>
      <c r="AU6771">
        <v>24</v>
      </c>
    </row>
    <row r="6772" spans="1:57" x14ac:dyDescent="0.25">
      <c r="A6772" s="1" t="s">
        <v>1061</v>
      </c>
      <c r="B6772" s="61">
        <v>42934</v>
      </c>
      <c r="V6772"/>
      <c r="AD6772">
        <v>2.5766431910704601E-2</v>
      </c>
    </row>
    <row r="6773" spans="1:57" x14ac:dyDescent="0.25">
      <c r="A6773" s="1" t="s">
        <v>1061</v>
      </c>
      <c r="B6773" s="61">
        <v>42947</v>
      </c>
      <c r="V6773"/>
      <c r="AU6773">
        <v>28</v>
      </c>
    </row>
    <row r="6774" spans="1:57" x14ac:dyDescent="0.25">
      <c r="A6774" s="1" t="s">
        <v>1061</v>
      </c>
      <c r="B6774" s="61">
        <v>42964</v>
      </c>
      <c r="V6774"/>
      <c r="AD6774">
        <v>5.1265529467600997E-2</v>
      </c>
      <c r="AU6774">
        <v>29</v>
      </c>
    </row>
    <row r="6775" spans="1:57" x14ac:dyDescent="0.25">
      <c r="A6775" s="1" t="s">
        <v>1061</v>
      </c>
      <c r="B6775" s="61">
        <v>42986</v>
      </c>
      <c r="V6775"/>
      <c r="AD6775">
        <v>6.6121527663960594E-2</v>
      </c>
      <c r="AU6775">
        <v>30</v>
      </c>
    </row>
    <row r="6776" spans="1:57" x14ac:dyDescent="0.25">
      <c r="A6776" s="1" t="s">
        <v>1061</v>
      </c>
      <c r="B6776" s="61">
        <v>43013</v>
      </c>
      <c r="R6776">
        <v>268.09717208300498</v>
      </c>
      <c r="V6776"/>
      <c r="AD6776">
        <v>7.0444899234529304E-2</v>
      </c>
      <c r="AG6776">
        <v>11.4945522291828</v>
      </c>
      <c r="AM6776">
        <v>170.71859009399</v>
      </c>
      <c r="AO6776">
        <v>182.213142323173</v>
      </c>
      <c r="AU6776">
        <v>31</v>
      </c>
      <c r="BD6776">
        <v>85.884029759831805</v>
      </c>
    </row>
    <row r="6777" spans="1:57" x14ac:dyDescent="0.25">
      <c r="A6777" s="1" t="s">
        <v>1061</v>
      </c>
      <c r="B6777" s="61">
        <v>43028</v>
      </c>
      <c r="V6777"/>
      <c r="AD6777">
        <v>7.6294166688408604E-2</v>
      </c>
      <c r="AU6777">
        <v>32</v>
      </c>
    </row>
    <row r="6778" spans="1:57" x14ac:dyDescent="0.25">
      <c r="A6778" s="1" t="s">
        <v>1061</v>
      </c>
      <c r="B6778" s="61">
        <v>43046</v>
      </c>
      <c r="V6778"/>
      <c r="AD6778">
        <v>9.2406314601549994E-2</v>
      </c>
      <c r="AU6778">
        <v>41</v>
      </c>
    </row>
    <row r="6779" spans="1:57" x14ac:dyDescent="0.25">
      <c r="A6779" s="1" t="s">
        <v>1061</v>
      </c>
      <c r="B6779" s="61">
        <v>43067</v>
      </c>
      <c r="R6779">
        <v>1324.84835970416</v>
      </c>
      <c r="S6779">
        <v>264.24791571286698</v>
      </c>
      <c r="V6779"/>
      <c r="AG6779">
        <v>17.308041269007202</v>
      </c>
      <c r="AM6779">
        <v>261.78972816454399</v>
      </c>
      <c r="AO6779">
        <v>279.09776943355098</v>
      </c>
      <c r="AU6779">
        <v>64</v>
      </c>
      <c r="BD6779">
        <v>781.50267455773803</v>
      </c>
    </row>
    <row r="6780" spans="1:57" x14ac:dyDescent="0.25">
      <c r="A6780" s="1" t="s">
        <v>1061</v>
      </c>
      <c r="B6780" s="61">
        <v>43070</v>
      </c>
      <c r="V6780"/>
      <c r="AU6780">
        <v>70.2</v>
      </c>
    </row>
    <row r="6781" spans="1:57" x14ac:dyDescent="0.25">
      <c r="A6781" s="1" t="s">
        <v>1061</v>
      </c>
      <c r="B6781" s="61">
        <v>43090</v>
      </c>
      <c r="V6781"/>
      <c r="AD6781">
        <v>7.9928605654048898E-2</v>
      </c>
      <c r="AU6781">
        <v>81</v>
      </c>
    </row>
    <row r="6782" spans="1:57" x14ac:dyDescent="0.25">
      <c r="A6782" s="1" t="s">
        <v>1061</v>
      </c>
      <c r="B6782" s="61">
        <v>43117</v>
      </c>
      <c r="V6782"/>
      <c r="AD6782">
        <v>4.5121959327683401E-3</v>
      </c>
      <c r="AU6782">
        <v>92</v>
      </c>
    </row>
    <row r="6783" spans="1:57" x14ac:dyDescent="0.25">
      <c r="A6783" s="1" t="s">
        <v>1061</v>
      </c>
      <c r="B6783" s="61">
        <v>43129</v>
      </c>
      <c r="R6783">
        <v>2386.6201307757601</v>
      </c>
      <c r="S6783">
        <v>1609.1569716372801</v>
      </c>
      <c r="V6783"/>
      <c r="W6783">
        <v>4.3365637499999998E-2</v>
      </c>
      <c r="Y6783">
        <v>29260.765037120898</v>
      </c>
      <c r="AA6783">
        <v>1268.5971999999999</v>
      </c>
      <c r="AG6783">
        <v>177.188469757429</v>
      </c>
      <c r="AO6783">
        <v>177.188469757429</v>
      </c>
      <c r="AQ6783" t="s">
        <v>925</v>
      </c>
      <c r="AY6783">
        <v>253.05638119237</v>
      </c>
      <c r="BD6783">
        <v>600.27468938105096</v>
      </c>
      <c r="BE6783">
        <v>499.01003690766203</v>
      </c>
    </row>
    <row r="6784" spans="1:57" x14ac:dyDescent="0.25">
      <c r="A6784" s="1" t="s">
        <v>1062</v>
      </c>
      <c r="B6784" s="61">
        <v>42096</v>
      </c>
      <c r="V6784"/>
      <c r="AD6784">
        <v>-3.0593452332208101E-3</v>
      </c>
    </row>
    <row r="6785" spans="1:56" x14ac:dyDescent="0.25">
      <c r="A6785" s="1" t="s">
        <v>1062</v>
      </c>
      <c r="B6785" s="61">
        <v>42102</v>
      </c>
      <c r="V6785"/>
      <c r="AD6785">
        <v>1.1074184647522601E-3</v>
      </c>
    </row>
    <row r="6786" spans="1:56" x14ac:dyDescent="0.25">
      <c r="A6786" s="1" t="s">
        <v>1062</v>
      </c>
      <c r="B6786" s="61">
        <v>42118</v>
      </c>
      <c r="V6786"/>
      <c r="AD6786">
        <v>4.1290177380880901E-2</v>
      </c>
    </row>
    <row r="6787" spans="1:56" x14ac:dyDescent="0.25">
      <c r="A6787" s="1" t="s">
        <v>1062</v>
      </c>
      <c r="B6787" s="61">
        <v>42135</v>
      </c>
      <c r="V6787"/>
      <c r="AD6787">
        <v>6.6509475808398597E-2</v>
      </c>
    </row>
    <row r="6788" spans="1:56" x14ac:dyDescent="0.25">
      <c r="A6788" s="1" t="s">
        <v>1062</v>
      </c>
      <c r="B6788" s="61">
        <v>42151</v>
      </c>
      <c r="V6788"/>
      <c r="AD6788">
        <v>7.5473540564090905E-2</v>
      </c>
    </row>
    <row r="6789" spans="1:56" x14ac:dyDescent="0.25">
      <c r="A6789" s="1" t="s">
        <v>1062</v>
      </c>
      <c r="B6789" s="61">
        <v>42172</v>
      </c>
      <c r="V6789"/>
      <c r="AD6789">
        <v>8.8061776365181102E-2</v>
      </c>
    </row>
    <row r="6790" spans="1:56" x14ac:dyDescent="0.25">
      <c r="A6790" s="1" t="s">
        <v>1062</v>
      </c>
      <c r="B6790" s="61">
        <v>42202</v>
      </c>
      <c r="V6790"/>
      <c r="AD6790">
        <v>8.3291971618629404E-2</v>
      </c>
    </row>
    <row r="6791" spans="1:56" x14ac:dyDescent="0.25">
      <c r="A6791" s="1" t="s">
        <v>1062</v>
      </c>
      <c r="B6791" s="61">
        <v>42215</v>
      </c>
      <c r="V6791"/>
      <c r="AD6791">
        <v>8.9035074212782797E-2</v>
      </c>
    </row>
    <row r="6792" spans="1:56" x14ac:dyDescent="0.25">
      <c r="A6792" s="1" t="s">
        <v>1062</v>
      </c>
      <c r="B6792" s="61">
        <v>42235</v>
      </c>
      <c r="V6792"/>
      <c r="AD6792">
        <v>9.0383221660853399E-2</v>
      </c>
    </row>
    <row r="6793" spans="1:56" x14ac:dyDescent="0.25">
      <c r="A6793" s="1" t="s">
        <v>1062</v>
      </c>
      <c r="B6793" s="61">
        <v>42255</v>
      </c>
      <c r="V6793"/>
      <c r="AD6793">
        <v>8.8070472616576898E-2</v>
      </c>
    </row>
    <row r="6794" spans="1:56" x14ac:dyDescent="0.25">
      <c r="A6794" s="1" t="s">
        <v>1062</v>
      </c>
      <c r="B6794" s="61">
        <v>42268</v>
      </c>
      <c r="R6794">
        <v>639.72727272727298</v>
      </c>
      <c r="V6794"/>
      <c r="AD6794">
        <v>8.8469116633206807E-2</v>
      </c>
      <c r="AG6794">
        <v>24.0935823903494</v>
      </c>
      <c r="AM6794">
        <v>319.080695577467</v>
      </c>
      <c r="AU6794">
        <v>32</v>
      </c>
      <c r="BD6794">
        <v>296.55299475945702</v>
      </c>
    </row>
    <row r="6795" spans="1:56" x14ac:dyDescent="0.25">
      <c r="A6795" s="1" t="s">
        <v>1062</v>
      </c>
      <c r="B6795" s="61">
        <v>42276</v>
      </c>
      <c r="V6795"/>
      <c r="AD6795">
        <v>8.9303547263873601E-2</v>
      </c>
    </row>
    <row r="6796" spans="1:56" x14ac:dyDescent="0.25">
      <c r="A6796" s="1" t="s">
        <v>1062</v>
      </c>
      <c r="B6796" s="61">
        <v>42278</v>
      </c>
      <c r="V6796"/>
      <c r="AD6796">
        <v>8.9717378006158394E-2</v>
      </c>
    </row>
    <row r="6797" spans="1:56" x14ac:dyDescent="0.25">
      <c r="A6797" s="1" t="s">
        <v>1062</v>
      </c>
      <c r="B6797" s="61">
        <v>42298</v>
      </c>
      <c r="V6797"/>
      <c r="AD6797">
        <v>9.4725832945762603E-2</v>
      </c>
    </row>
    <row r="6798" spans="1:56" x14ac:dyDescent="0.25">
      <c r="A6798" s="1" t="s">
        <v>1062</v>
      </c>
      <c r="B6798" s="61">
        <v>42320</v>
      </c>
      <c r="V6798"/>
      <c r="AD6798">
        <v>9.2471627072137894E-2</v>
      </c>
    </row>
    <row r="6799" spans="1:56" x14ac:dyDescent="0.25">
      <c r="A6799" s="1" t="s">
        <v>1062</v>
      </c>
      <c r="B6799" s="61">
        <v>42332</v>
      </c>
      <c r="V6799"/>
      <c r="AD6799">
        <v>8.5519551481007205E-2</v>
      </c>
    </row>
    <row r="6800" spans="1:56" x14ac:dyDescent="0.25">
      <c r="A6800" s="1" t="s">
        <v>1062</v>
      </c>
      <c r="B6800" s="61">
        <v>42339</v>
      </c>
      <c r="R6800">
        <v>2540.5413058881099</v>
      </c>
      <c r="S6800">
        <v>476.011178834215</v>
      </c>
      <c r="V6800"/>
      <c r="AD6800">
        <v>8.2743164201042496E-2</v>
      </c>
      <c r="AG6800">
        <v>88.716274542263406</v>
      </c>
      <c r="AM6800">
        <v>422.45439515996998</v>
      </c>
      <c r="BD6800">
        <v>1553.35945735167</v>
      </c>
    </row>
    <row r="6801" spans="1:57" x14ac:dyDescent="0.25">
      <c r="A6801" s="1" t="s">
        <v>1062</v>
      </c>
      <c r="B6801" s="61">
        <v>42346</v>
      </c>
      <c r="V6801"/>
      <c r="AD6801">
        <v>8.1070223921201598E-2</v>
      </c>
    </row>
    <row r="6802" spans="1:57" x14ac:dyDescent="0.25">
      <c r="A6802" s="1" t="s">
        <v>1062</v>
      </c>
      <c r="B6802" s="61">
        <v>42404</v>
      </c>
      <c r="R6802">
        <v>2897.3877189259802</v>
      </c>
      <c r="S6802">
        <v>1651.9890538438799</v>
      </c>
      <c r="V6802"/>
      <c r="W6802">
        <v>4.6678549999999999E-2</v>
      </c>
      <c r="Y6802">
        <v>29760.728561806001</v>
      </c>
      <c r="AA6802">
        <v>1387.02315</v>
      </c>
      <c r="AO6802">
        <v>212.60324345420699</v>
      </c>
      <c r="AQ6802" t="s">
        <v>925</v>
      </c>
      <c r="AY6802">
        <v>264.96590384387599</v>
      </c>
      <c r="BD6802">
        <v>1032.7954216278899</v>
      </c>
      <c r="BE6802">
        <v>674.63186774242797</v>
      </c>
    </row>
    <row r="6803" spans="1:57" x14ac:dyDescent="0.25">
      <c r="A6803" s="1" t="s">
        <v>1063</v>
      </c>
      <c r="B6803" s="61">
        <v>42478</v>
      </c>
      <c r="V6803"/>
      <c r="AD6803">
        <v>5.6734598472007796E-3</v>
      </c>
    </row>
    <row r="6804" spans="1:57" x14ac:dyDescent="0.25">
      <c r="A6804" s="1" t="s">
        <v>1063</v>
      </c>
      <c r="B6804" s="61">
        <v>42487</v>
      </c>
      <c r="V6804"/>
      <c r="AD6804">
        <v>1.22653830812485E-2</v>
      </c>
    </row>
    <row r="6805" spans="1:57" x14ac:dyDescent="0.25">
      <c r="A6805" s="1" t="s">
        <v>1063</v>
      </c>
      <c r="B6805" s="61">
        <v>42488</v>
      </c>
      <c r="V6805"/>
      <c r="AD6805">
        <v>1.1474474953203299E-2</v>
      </c>
    </row>
    <row r="6806" spans="1:57" x14ac:dyDescent="0.25">
      <c r="A6806" s="1" t="s">
        <v>1063</v>
      </c>
      <c r="B6806" s="61">
        <v>42500</v>
      </c>
      <c r="V6806"/>
      <c r="AD6806">
        <v>2.9897736957135199E-2</v>
      </c>
    </row>
    <row r="6807" spans="1:57" x14ac:dyDescent="0.25">
      <c r="A6807" s="1" t="s">
        <v>1063</v>
      </c>
      <c r="B6807" s="61">
        <v>42501</v>
      </c>
      <c r="V6807"/>
      <c r="AD6807">
        <v>3.2173323504397403E-2</v>
      </c>
    </row>
    <row r="6808" spans="1:57" x14ac:dyDescent="0.25">
      <c r="A6808" s="1" t="s">
        <v>1063</v>
      </c>
      <c r="B6808" s="61">
        <v>42544</v>
      </c>
      <c r="V6808"/>
      <c r="AD6808">
        <v>8.9092754230364002E-2</v>
      </c>
    </row>
    <row r="6809" spans="1:57" x14ac:dyDescent="0.25">
      <c r="A6809" s="1" t="s">
        <v>1063</v>
      </c>
      <c r="B6809" s="61">
        <v>42558</v>
      </c>
      <c r="V6809"/>
      <c r="AD6809">
        <v>9.0946243891977793E-2</v>
      </c>
    </row>
    <row r="6810" spans="1:57" x14ac:dyDescent="0.25">
      <c r="A6810" s="1" t="s">
        <v>1063</v>
      </c>
      <c r="B6810" s="61">
        <v>42565</v>
      </c>
      <c r="V6810"/>
      <c r="AD6810">
        <v>6.49863758330647E-2</v>
      </c>
    </row>
    <row r="6811" spans="1:57" x14ac:dyDescent="0.25">
      <c r="A6811" s="1" t="s">
        <v>1063</v>
      </c>
      <c r="B6811" s="61">
        <v>42590</v>
      </c>
      <c r="V6811"/>
      <c r="AD6811">
        <v>9.0780921178003904E-2</v>
      </c>
    </row>
    <row r="6812" spans="1:57" x14ac:dyDescent="0.25">
      <c r="A6812" s="1" t="s">
        <v>1063</v>
      </c>
      <c r="B6812" s="61">
        <v>42611</v>
      </c>
      <c r="V6812"/>
      <c r="AD6812">
        <v>4.9970821661411702E-2</v>
      </c>
    </row>
    <row r="6813" spans="1:57" x14ac:dyDescent="0.25">
      <c r="A6813" s="1" t="s">
        <v>1063</v>
      </c>
      <c r="B6813" s="61">
        <v>42612</v>
      </c>
      <c r="V6813"/>
      <c r="AD6813">
        <v>4.9970821661411598E-2</v>
      </c>
    </row>
    <row r="6814" spans="1:57" x14ac:dyDescent="0.25">
      <c r="A6814" s="1" t="s">
        <v>1063</v>
      </c>
      <c r="B6814" s="61">
        <v>42626</v>
      </c>
      <c r="V6814"/>
      <c r="AD6814">
        <v>8.72392408502453E-2</v>
      </c>
    </row>
    <row r="6815" spans="1:57" x14ac:dyDescent="0.25">
      <c r="A6815" s="1" t="s">
        <v>1063</v>
      </c>
      <c r="B6815" s="61">
        <v>42641</v>
      </c>
      <c r="R6815">
        <v>417.95454545454498</v>
      </c>
      <c r="V6815"/>
      <c r="AD6815">
        <v>9.3560923010448702E-2</v>
      </c>
      <c r="AG6815">
        <v>8.7800758097630105</v>
      </c>
      <c r="AM6815">
        <v>205.904724948096</v>
      </c>
      <c r="AU6815">
        <v>32</v>
      </c>
      <c r="BD6815">
        <v>203.26974469668599</v>
      </c>
    </row>
    <row r="6816" spans="1:57" x14ac:dyDescent="0.25">
      <c r="A6816" s="1" t="s">
        <v>1063</v>
      </c>
      <c r="B6816" s="61">
        <v>42646</v>
      </c>
      <c r="V6816"/>
      <c r="AD6816">
        <v>9.5744962793281901E-2</v>
      </c>
    </row>
    <row r="6817" spans="1:57" x14ac:dyDescent="0.25">
      <c r="A6817" s="1" t="s">
        <v>1063</v>
      </c>
      <c r="B6817" s="61">
        <v>42689</v>
      </c>
      <c r="V6817"/>
      <c r="AD6817">
        <v>0.101323438548568</v>
      </c>
    </row>
    <row r="6818" spans="1:57" x14ac:dyDescent="0.25">
      <c r="A6818" s="1" t="s">
        <v>1063</v>
      </c>
      <c r="B6818" s="61">
        <v>42697</v>
      </c>
      <c r="V6818"/>
      <c r="AD6818">
        <v>9.49735905425282E-2</v>
      </c>
    </row>
    <row r="6819" spans="1:57" x14ac:dyDescent="0.25">
      <c r="A6819" s="1" t="s">
        <v>1063</v>
      </c>
      <c r="B6819" s="61">
        <v>42709</v>
      </c>
      <c r="R6819">
        <v>2145.3063452112601</v>
      </c>
      <c r="S6819">
        <v>420.956171888688</v>
      </c>
      <c r="V6819"/>
      <c r="AD6819">
        <v>8.2023401192913001E-2</v>
      </c>
      <c r="AG6819">
        <v>72.256170676192497</v>
      </c>
      <c r="AM6819">
        <v>384.99381503310201</v>
      </c>
      <c r="AU6819">
        <v>70.3</v>
      </c>
      <c r="BD6819">
        <v>1267.10018761328</v>
      </c>
    </row>
    <row r="6820" spans="1:57" x14ac:dyDescent="0.25">
      <c r="A6820" s="1" t="s">
        <v>1063</v>
      </c>
      <c r="B6820" s="61">
        <v>42765</v>
      </c>
      <c r="V6820"/>
      <c r="AD6820">
        <v>-3.7768515672231299E-3</v>
      </c>
    </row>
    <row r="6821" spans="1:57" x14ac:dyDescent="0.25">
      <c r="A6821" s="1" t="s">
        <v>1063</v>
      </c>
      <c r="B6821" s="61">
        <v>42776</v>
      </c>
      <c r="R6821">
        <v>2450.1170078230198</v>
      </c>
      <c r="S6821">
        <v>1326.22033543005</v>
      </c>
      <c r="V6821"/>
      <c r="W6821">
        <v>4.17558575E-2</v>
      </c>
      <c r="Y6821">
        <v>25267.1392331403</v>
      </c>
      <c r="AA6821">
        <v>1054.9996083333299</v>
      </c>
      <c r="AO6821">
        <v>244.382075057234</v>
      </c>
      <c r="AQ6821" t="s">
        <v>925</v>
      </c>
      <c r="AY6821">
        <v>271.22072709672</v>
      </c>
      <c r="BD6821">
        <v>879.51459733573404</v>
      </c>
      <c r="BE6821">
        <v>712.62230819610397</v>
      </c>
    </row>
    <row r="6822" spans="1:57" x14ac:dyDescent="0.25">
      <c r="A6822" s="1" t="s">
        <v>1064</v>
      </c>
      <c r="B6822" s="61">
        <v>42858</v>
      </c>
      <c r="V6822"/>
      <c r="AU6822">
        <v>10</v>
      </c>
    </row>
    <row r="6823" spans="1:57" x14ac:dyDescent="0.25">
      <c r="A6823" s="1" t="s">
        <v>1064</v>
      </c>
      <c r="B6823" s="61">
        <v>42863</v>
      </c>
      <c r="V6823"/>
      <c r="AD6823">
        <v>4.6151060518616398E-4</v>
      </c>
    </row>
    <row r="6824" spans="1:57" x14ac:dyDescent="0.25">
      <c r="A6824" s="1" t="s">
        <v>1064</v>
      </c>
      <c r="B6824" s="61">
        <v>42880</v>
      </c>
      <c r="V6824"/>
      <c r="AD6824">
        <v>1.4863180988417199E-4</v>
      </c>
      <c r="AU6824">
        <v>12</v>
      </c>
    </row>
    <row r="6825" spans="1:57" x14ac:dyDescent="0.25">
      <c r="A6825" s="1" t="s">
        <v>1064</v>
      </c>
      <c r="B6825" s="61">
        <v>42898</v>
      </c>
      <c r="V6825"/>
      <c r="AD6825">
        <v>5.5984067965626902E-3</v>
      </c>
      <c r="AU6825">
        <v>21</v>
      </c>
    </row>
    <row r="6826" spans="1:57" x14ac:dyDescent="0.25">
      <c r="A6826" s="1" t="s">
        <v>1064</v>
      </c>
      <c r="B6826" s="61">
        <v>42919</v>
      </c>
      <c r="V6826"/>
      <c r="AD6826">
        <v>2.4187547631890901E-2</v>
      </c>
      <c r="AU6826">
        <v>23</v>
      </c>
    </row>
    <row r="6827" spans="1:57" x14ac:dyDescent="0.25">
      <c r="A6827" s="1" t="s">
        <v>1064</v>
      </c>
      <c r="B6827" s="61">
        <v>42934</v>
      </c>
      <c r="V6827"/>
      <c r="AD6827">
        <v>2.7022526487227E-2</v>
      </c>
    </row>
    <row r="6828" spans="1:57" x14ac:dyDescent="0.25">
      <c r="A6828" s="1" t="s">
        <v>1064</v>
      </c>
      <c r="B6828" s="61">
        <v>42947</v>
      </c>
      <c r="V6828"/>
      <c r="AU6828">
        <v>28</v>
      </c>
    </row>
    <row r="6829" spans="1:57" x14ac:dyDescent="0.25">
      <c r="A6829" s="1" t="s">
        <v>1064</v>
      </c>
      <c r="B6829" s="61">
        <v>42964</v>
      </c>
      <c r="V6829"/>
      <c r="AD6829">
        <v>5.0987052777734999E-2</v>
      </c>
      <c r="AU6829">
        <v>29</v>
      </c>
    </row>
    <row r="6830" spans="1:57" x14ac:dyDescent="0.25">
      <c r="A6830" s="1" t="s">
        <v>1064</v>
      </c>
      <c r="B6830" s="61">
        <v>42986</v>
      </c>
      <c r="V6830"/>
      <c r="AD6830">
        <v>5.4353930207401903E-2</v>
      </c>
      <c r="AU6830">
        <v>30</v>
      </c>
    </row>
    <row r="6831" spans="1:57" x14ac:dyDescent="0.25">
      <c r="A6831" s="1" t="s">
        <v>1064</v>
      </c>
      <c r="B6831" s="61">
        <v>43013</v>
      </c>
      <c r="R6831">
        <v>312.379531654733</v>
      </c>
      <c r="V6831"/>
      <c r="AD6831">
        <v>7.6720363031459501E-2</v>
      </c>
      <c r="AG6831">
        <v>6.6627866654361299</v>
      </c>
      <c r="AM6831">
        <v>188.60989892256401</v>
      </c>
      <c r="AO6831">
        <v>195.272685588001</v>
      </c>
      <c r="AU6831">
        <v>31</v>
      </c>
      <c r="BD6831">
        <v>117.106846066732</v>
      </c>
    </row>
    <row r="6832" spans="1:57" x14ac:dyDescent="0.25">
      <c r="A6832" s="1" t="s">
        <v>1064</v>
      </c>
      <c r="B6832" s="61">
        <v>43028</v>
      </c>
      <c r="V6832"/>
      <c r="AD6832">
        <v>8.2853641599840003E-2</v>
      </c>
      <c r="AU6832">
        <v>32</v>
      </c>
    </row>
    <row r="6833" spans="1:57" x14ac:dyDescent="0.25">
      <c r="A6833" s="1" t="s">
        <v>1064</v>
      </c>
      <c r="B6833" s="61">
        <v>43046</v>
      </c>
      <c r="V6833"/>
      <c r="AD6833">
        <v>9.4618797356577203E-2</v>
      </c>
      <c r="AU6833">
        <v>41</v>
      </c>
    </row>
    <row r="6834" spans="1:57" x14ac:dyDescent="0.25">
      <c r="A6834" s="1" t="s">
        <v>1064</v>
      </c>
      <c r="B6834" s="61">
        <v>43067</v>
      </c>
      <c r="R6834">
        <v>1507.8241533760099</v>
      </c>
      <c r="S6834">
        <v>287.505336622708</v>
      </c>
      <c r="V6834"/>
      <c r="AG6834">
        <v>34.7463570066326</v>
      </c>
      <c r="AM6834">
        <v>306.37520831366697</v>
      </c>
      <c r="AO6834">
        <v>341.12156532030002</v>
      </c>
      <c r="AU6834">
        <v>65</v>
      </c>
      <c r="BD6834">
        <v>879.19725143300104</v>
      </c>
    </row>
    <row r="6835" spans="1:57" x14ac:dyDescent="0.25">
      <c r="A6835" s="1" t="s">
        <v>1064</v>
      </c>
      <c r="B6835" s="61">
        <v>43070</v>
      </c>
      <c r="V6835"/>
      <c r="AU6835">
        <v>70.2</v>
      </c>
    </row>
    <row r="6836" spans="1:57" x14ac:dyDescent="0.25">
      <c r="A6836" s="1" t="s">
        <v>1064</v>
      </c>
      <c r="B6836" s="61">
        <v>43090</v>
      </c>
      <c r="V6836"/>
      <c r="AD6836">
        <v>7.8603307833385594E-2</v>
      </c>
      <c r="AU6836">
        <v>81</v>
      </c>
    </row>
    <row r="6837" spans="1:57" x14ac:dyDescent="0.25">
      <c r="A6837" s="1" t="s">
        <v>1064</v>
      </c>
      <c r="B6837" s="61">
        <v>43117</v>
      </c>
      <c r="V6837"/>
      <c r="AD6837">
        <v>5.1576185241658003E-3</v>
      </c>
      <c r="AU6837">
        <v>92</v>
      </c>
    </row>
    <row r="6838" spans="1:57" x14ac:dyDescent="0.25">
      <c r="A6838" s="1" t="s">
        <v>1064</v>
      </c>
      <c r="B6838" s="61">
        <v>43129</v>
      </c>
      <c r="R6838">
        <v>2364.76735483944</v>
      </c>
      <c r="S6838">
        <v>1576.1819430067801</v>
      </c>
      <c r="V6838"/>
      <c r="W6838">
        <v>4.2922114999999997E-2</v>
      </c>
      <c r="Y6838">
        <v>28172.432025063899</v>
      </c>
      <c r="AA6838">
        <v>1209.69433</v>
      </c>
      <c r="AG6838">
        <v>186.54985244196999</v>
      </c>
      <c r="AO6838">
        <v>186.54985244196999</v>
      </c>
      <c r="AQ6838" t="s">
        <v>925</v>
      </c>
      <c r="AY6838">
        <v>265.39359517634398</v>
      </c>
      <c r="BD6838">
        <v>602.03555939068997</v>
      </c>
      <c r="BE6838">
        <v>464.50067500556298</v>
      </c>
    </row>
    <row r="6839" spans="1:57" x14ac:dyDescent="0.25">
      <c r="A6839" s="1" t="s">
        <v>1065</v>
      </c>
      <c r="B6839" s="61">
        <v>42118</v>
      </c>
      <c r="V6839"/>
      <c r="AD6839">
        <v>1.51047116329933E-3</v>
      </c>
    </row>
    <row r="6840" spans="1:57" x14ac:dyDescent="0.25">
      <c r="A6840" s="1" t="s">
        <v>1065</v>
      </c>
      <c r="B6840" s="61">
        <v>42135</v>
      </c>
      <c r="V6840"/>
      <c r="AD6840">
        <v>9.2550146896355698E-3</v>
      </c>
      <c r="AI6840">
        <v>2</v>
      </c>
    </row>
    <row r="6841" spans="1:57" x14ac:dyDescent="0.25">
      <c r="A6841" s="1" t="s">
        <v>1065</v>
      </c>
      <c r="B6841" s="61">
        <v>42151</v>
      </c>
      <c r="V6841"/>
      <c r="AD6841">
        <v>8.6917314633903897E-3</v>
      </c>
      <c r="AI6841">
        <v>3</v>
      </c>
    </row>
    <row r="6842" spans="1:57" x14ac:dyDescent="0.25">
      <c r="A6842" s="1" t="s">
        <v>1065</v>
      </c>
      <c r="B6842" s="61">
        <v>42172</v>
      </c>
      <c r="V6842"/>
      <c r="AD6842">
        <v>3.6474671148536503E-2</v>
      </c>
      <c r="AI6842">
        <v>4.25</v>
      </c>
    </row>
    <row r="6843" spans="1:57" x14ac:dyDescent="0.25">
      <c r="A6843" s="1" t="s">
        <v>1065</v>
      </c>
      <c r="B6843" s="61">
        <v>42202</v>
      </c>
      <c r="V6843"/>
      <c r="AD6843">
        <v>5.9509615966683201E-2</v>
      </c>
      <c r="AI6843">
        <v>5.55</v>
      </c>
    </row>
    <row r="6844" spans="1:57" x14ac:dyDescent="0.25">
      <c r="A6844" s="1" t="s">
        <v>1065</v>
      </c>
      <c r="B6844" s="61">
        <v>42215</v>
      </c>
      <c r="V6844"/>
      <c r="AD6844">
        <v>7.1672763306857595E-2</v>
      </c>
    </row>
    <row r="6845" spans="1:57" x14ac:dyDescent="0.25">
      <c r="A6845" s="1" t="s">
        <v>1065</v>
      </c>
      <c r="B6845" s="61">
        <v>42235</v>
      </c>
      <c r="V6845"/>
      <c r="AD6845">
        <v>8.2254244331206094E-2</v>
      </c>
      <c r="AI6845">
        <v>7</v>
      </c>
    </row>
    <row r="6846" spans="1:57" x14ac:dyDescent="0.25">
      <c r="A6846" s="1" t="s">
        <v>1065</v>
      </c>
      <c r="B6846" s="61">
        <v>42255</v>
      </c>
      <c r="V6846"/>
      <c r="AD6846">
        <v>8.8980104530443305E-2</v>
      </c>
      <c r="AI6846">
        <v>7.95</v>
      </c>
    </row>
    <row r="6847" spans="1:57" x14ac:dyDescent="0.25">
      <c r="A6847" s="1" t="s">
        <v>1065</v>
      </c>
      <c r="B6847" s="61">
        <v>42268</v>
      </c>
      <c r="V6847"/>
      <c r="AD6847">
        <v>9.1770950249217303E-2</v>
      </c>
    </row>
    <row r="6848" spans="1:57" x14ac:dyDescent="0.25">
      <c r="A6848" s="1" t="s">
        <v>1065</v>
      </c>
      <c r="B6848" s="61">
        <v>42276</v>
      </c>
      <c r="R6848">
        <v>647.95454545454504</v>
      </c>
      <c r="V6848"/>
      <c r="AD6848">
        <v>9.3662440025998994E-2</v>
      </c>
      <c r="AG6848">
        <v>30.956072908587402</v>
      </c>
      <c r="AM6848">
        <v>323.72167281920701</v>
      </c>
      <c r="AU6848">
        <v>32</v>
      </c>
      <c r="BD6848">
        <v>293.27679972675099</v>
      </c>
    </row>
    <row r="6849" spans="1:57" x14ac:dyDescent="0.25">
      <c r="A6849" s="1" t="s">
        <v>1065</v>
      </c>
      <c r="B6849" s="61">
        <v>42278</v>
      </c>
      <c r="V6849"/>
      <c r="AD6849">
        <v>9.1279868287373903E-2</v>
      </c>
      <c r="AI6849">
        <v>9.25</v>
      </c>
    </row>
    <row r="6850" spans="1:57" x14ac:dyDescent="0.25">
      <c r="A6850" s="1" t="s">
        <v>1065</v>
      </c>
      <c r="B6850" s="61">
        <v>42298</v>
      </c>
      <c r="V6850"/>
      <c r="AD6850">
        <v>9.3911305079249496E-2</v>
      </c>
      <c r="AI6850">
        <v>11.55</v>
      </c>
    </row>
    <row r="6851" spans="1:57" x14ac:dyDescent="0.25">
      <c r="A6851" s="1" t="s">
        <v>1065</v>
      </c>
      <c r="B6851" s="61">
        <v>42320</v>
      </c>
      <c r="V6851"/>
      <c r="AD6851">
        <v>9.3644981365409705E-2</v>
      </c>
      <c r="AI6851">
        <v>12.75</v>
      </c>
    </row>
    <row r="6852" spans="1:57" x14ac:dyDescent="0.25">
      <c r="A6852" s="1" t="s">
        <v>1065</v>
      </c>
      <c r="B6852" s="61">
        <v>42332</v>
      </c>
      <c r="V6852"/>
      <c r="AD6852">
        <v>8.9491981753672498E-2</v>
      </c>
    </row>
    <row r="6853" spans="1:57" x14ac:dyDescent="0.25">
      <c r="A6853" s="1" t="s">
        <v>1065</v>
      </c>
      <c r="B6853" s="61">
        <v>42339</v>
      </c>
      <c r="V6853"/>
      <c r="AD6853">
        <v>8.5088262448081195E-2</v>
      </c>
    </row>
    <row r="6854" spans="1:57" x14ac:dyDescent="0.25">
      <c r="A6854" s="1" t="s">
        <v>1065</v>
      </c>
      <c r="B6854" s="61">
        <v>42346</v>
      </c>
      <c r="R6854">
        <v>2670.8211473566898</v>
      </c>
      <c r="S6854">
        <v>521.53874417291695</v>
      </c>
      <c r="V6854"/>
      <c r="AD6854">
        <v>8.2262580280151307E-2</v>
      </c>
      <c r="AG6854">
        <v>82.432705682424995</v>
      </c>
      <c r="AI6854">
        <v>12.8</v>
      </c>
      <c r="AM6854">
        <v>487.635791749107</v>
      </c>
      <c r="AU6854">
        <v>70.2</v>
      </c>
      <c r="BD6854">
        <v>1579.21390575225</v>
      </c>
    </row>
    <row r="6855" spans="1:57" x14ac:dyDescent="0.25">
      <c r="A6855" s="1" t="s">
        <v>1065</v>
      </c>
      <c r="B6855" s="61">
        <v>42374</v>
      </c>
      <c r="V6855"/>
      <c r="AI6855">
        <v>12.789473684210501</v>
      </c>
    </row>
    <row r="6856" spans="1:57" x14ac:dyDescent="0.25">
      <c r="A6856" s="1" t="s">
        <v>1065</v>
      </c>
      <c r="B6856" s="61">
        <v>42394</v>
      </c>
      <c r="V6856"/>
      <c r="AI6856">
        <v>12.789473684210501</v>
      </c>
    </row>
    <row r="6857" spans="1:57" x14ac:dyDescent="0.25">
      <c r="A6857" s="1" t="s">
        <v>1065</v>
      </c>
      <c r="B6857" s="61">
        <v>42411</v>
      </c>
      <c r="R6857">
        <v>3311.4106193339799</v>
      </c>
      <c r="S6857">
        <v>1845.7671093256899</v>
      </c>
      <c r="V6857"/>
      <c r="W6857">
        <v>4.1833585E-2</v>
      </c>
      <c r="Y6857">
        <v>35904.178360382299</v>
      </c>
      <c r="AA6857">
        <v>1502.89071666667</v>
      </c>
      <c r="AO6857">
        <v>279.04917499928303</v>
      </c>
      <c r="AQ6857" t="s">
        <v>925</v>
      </c>
      <c r="AY6857">
        <v>342.87639265902402</v>
      </c>
      <c r="BD6857">
        <v>1186.5943350090099</v>
      </c>
      <c r="BE6857">
        <v>815.95448088459705</v>
      </c>
    </row>
    <row r="6858" spans="1:57" x14ac:dyDescent="0.25">
      <c r="A6858" s="1" t="s">
        <v>1066</v>
      </c>
      <c r="B6858" s="61">
        <v>42487</v>
      </c>
      <c r="V6858"/>
      <c r="AD6858">
        <v>2.7066078197798601E-3</v>
      </c>
    </row>
    <row r="6859" spans="1:57" x14ac:dyDescent="0.25">
      <c r="A6859" s="1" t="s">
        <v>1066</v>
      </c>
      <c r="B6859" s="61">
        <v>42488</v>
      </c>
      <c r="V6859"/>
      <c r="AD6859">
        <v>2.5571254813787801E-3</v>
      </c>
    </row>
    <row r="6860" spans="1:57" x14ac:dyDescent="0.25">
      <c r="A6860" s="1" t="s">
        <v>1066</v>
      </c>
      <c r="B6860" s="61">
        <v>42500</v>
      </c>
      <c r="V6860"/>
      <c r="AD6860">
        <v>2.7366053947079102E-4</v>
      </c>
    </row>
    <row r="6861" spans="1:57" x14ac:dyDescent="0.25">
      <c r="A6861" s="1" t="s">
        <v>1066</v>
      </c>
      <c r="B6861" s="61">
        <v>42501</v>
      </c>
      <c r="V6861"/>
      <c r="AD6861">
        <v>1.2532623149061001E-3</v>
      </c>
      <c r="AI6861">
        <v>1.65</v>
      </c>
    </row>
    <row r="6862" spans="1:57" x14ac:dyDescent="0.25">
      <c r="A6862" s="1" t="s">
        <v>1066</v>
      </c>
      <c r="B6862" s="61">
        <v>42521</v>
      </c>
      <c r="V6862"/>
      <c r="AI6862">
        <v>2.93333333333333</v>
      </c>
    </row>
    <row r="6863" spans="1:57" x14ac:dyDescent="0.25">
      <c r="A6863" s="1" t="s">
        <v>1066</v>
      </c>
      <c r="B6863" s="61">
        <v>42544</v>
      </c>
      <c r="V6863"/>
      <c r="AD6863">
        <v>4.6134969689487701E-2</v>
      </c>
      <c r="AI6863">
        <v>4.55</v>
      </c>
    </row>
    <row r="6864" spans="1:57" x14ac:dyDescent="0.25">
      <c r="A6864" s="1" t="s">
        <v>1066</v>
      </c>
      <c r="B6864" s="61">
        <v>42558</v>
      </c>
      <c r="V6864"/>
      <c r="AD6864">
        <v>5.6562295456176297E-2</v>
      </c>
    </row>
    <row r="6865" spans="1:57" x14ac:dyDescent="0.25">
      <c r="A6865" s="1" t="s">
        <v>1066</v>
      </c>
      <c r="B6865" s="61">
        <v>42565</v>
      </c>
      <c r="V6865"/>
      <c r="AD6865">
        <v>5.9875523163497903E-2</v>
      </c>
      <c r="AI6865">
        <v>5.8</v>
      </c>
    </row>
    <row r="6866" spans="1:57" x14ac:dyDescent="0.25">
      <c r="A6866" s="1" t="s">
        <v>1066</v>
      </c>
      <c r="B6866" s="61">
        <v>42590</v>
      </c>
      <c r="V6866"/>
      <c r="AD6866">
        <v>7.4352338281389499E-2</v>
      </c>
      <c r="AI6866">
        <v>6.8</v>
      </c>
    </row>
    <row r="6867" spans="1:57" x14ac:dyDescent="0.25">
      <c r="A6867" s="1" t="s">
        <v>1066</v>
      </c>
      <c r="B6867" s="61">
        <v>42611</v>
      </c>
      <c r="V6867"/>
      <c r="AD6867">
        <v>9.2400469041775402E-2</v>
      </c>
    </row>
    <row r="6868" spans="1:57" x14ac:dyDescent="0.25">
      <c r="A6868" s="1" t="s">
        <v>1066</v>
      </c>
      <c r="B6868" s="61">
        <v>42612</v>
      </c>
      <c r="V6868"/>
      <c r="AD6868">
        <v>9.2400469041775402E-2</v>
      </c>
      <c r="AI6868">
        <v>8.1</v>
      </c>
    </row>
    <row r="6869" spans="1:57" x14ac:dyDescent="0.25">
      <c r="A6869" s="1" t="s">
        <v>1066</v>
      </c>
      <c r="B6869" s="61">
        <v>42626</v>
      </c>
      <c r="V6869"/>
      <c r="AD6869">
        <v>9.5342559349981898E-2</v>
      </c>
    </row>
    <row r="6870" spans="1:57" x14ac:dyDescent="0.25">
      <c r="A6870" s="1" t="s">
        <v>1066</v>
      </c>
      <c r="B6870" s="61">
        <v>42641</v>
      </c>
      <c r="V6870"/>
      <c r="AD6870">
        <v>9.9418294970130106E-2</v>
      </c>
      <c r="AI6870">
        <v>10.1</v>
      </c>
    </row>
    <row r="6871" spans="1:57" x14ac:dyDescent="0.25">
      <c r="A6871" s="1" t="s">
        <v>1066</v>
      </c>
      <c r="B6871" s="61">
        <v>42646</v>
      </c>
      <c r="R6871">
        <v>689.469696969697</v>
      </c>
      <c r="V6871"/>
      <c r="AD6871">
        <v>9.6446141556239498E-2</v>
      </c>
      <c r="AG6871">
        <v>23.282481859278899</v>
      </c>
      <c r="AM6871">
        <v>360.55465495425898</v>
      </c>
      <c r="AU6871">
        <v>32</v>
      </c>
      <c r="BD6871">
        <v>305.632560156159</v>
      </c>
    </row>
    <row r="6872" spans="1:57" x14ac:dyDescent="0.25">
      <c r="A6872" s="1" t="s">
        <v>1066</v>
      </c>
      <c r="B6872" s="61">
        <v>42663</v>
      </c>
      <c r="V6872"/>
      <c r="AI6872">
        <v>11.9</v>
      </c>
    </row>
    <row r="6873" spans="1:57" x14ac:dyDescent="0.25">
      <c r="A6873" s="1" t="s">
        <v>1066</v>
      </c>
      <c r="B6873" s="61">
        <v>42689</v>
      </c>
      <c r="V6873"/>
      <c r="AD6873">
        <v>9.9624369454298103E-2</v>
      </c>
      <c r="AI6873">
        <v>13.789473684210501</v>
      </c>
    </row>
    <row r="6874" spans="1:57" x14ac:dyDescent="0.25">
      <c r="A6874" s="1" t="s">
        <v>1066</v>
      </c>
      <c r="B6874" s="61">
        <v>42697</v>
      </c>
      <c r="V6874"/>
      <c r="AD6874">
        <v>9.5632347399727702E-2</v>
      </c>
    </row>
    <row r="6875" spans="1:57" x14ac:dyDescent="0.25">
      <c r="A6875" s="1" t="s">
        <v>1066</v>
      </c>
      <c r="B6875" s="61">
        <v>42709</v>
      </c>
      <c r="R6875">
        <v>2301.3793684925699</v>
      </c>
      <c r="S6875">
        <v>378.13526785552301</v>
      </c>
      <c r="V6875"/>
      <c r="AD6875">
        <v>8.1628687392057697E-2</v>
      </c>
      <c r="AG6875">
        <v>165.584025107462</v>
      </c>
      <c r="AI6875">
        <v>13.789473684210501</v>
      </c>
      <c r="AM6875">
        <v>362.59043035728303</v>
      </c>
      <c r="AU6875">
        <v>70.2</v>
      </c>
      <c r="BD6875">
        <v>1395.0696451722999</v>
      </c>
    </row>
    <row r="6876" spans="1:57" x14ac:dyDescent="0.25">
      <c r="A6876" s="1" t="s">
        <v>1066</v>
      </c>
      <c r="B6876" s="61">
        <v>42726</v>
      </c>
      <c r="V6876"/>
      <c r="AI6876">
        <v>13.789473684210501</v>
      </c>
    </row>
    <row r="6877" spans="1:57" x14ac:dyDescent="0.25">
      <c r="A6877" s="1" t="s">
        <v>1066</v>
      </c>
      <c r="B6877" s="61">
        <v>42747</v>
      </c>
      <c r="V6877"/>
      <c r="AI6877">
        <v>13.789473684210501</v>
      </c>
    </row>
    <row r="6878" spans="1:57" x14ac:dyDescent="0.25">
      <c r="A6878" s="1" t="s">
        <v>1066</v>
      </c>
      <c r="B6878" s="61">
        <v>42765</v>
      </c>
      <c r="V6878"/>
      <c r="AD6878">
        <v>-2.9435025295934702E-4</v>
      </c>
    </row>
    <row r="6879" spans="1:57" x14ac:dyDescent="0.25">
      <c r="A6879" s="1" t="s">
        <v>1066</v>
      </c>
      <c r="B6879" s="61">
        <v>42766</v>
      </c>
      <c r="V6879"/>
      <c r="AI6879">
        <v>13.789473684210501</v>
      </c>
    </row>
    <row r="6880" spans="1:57" x14ac:dyDescent="0.25">
      <c r="A6880" s="1" t="s">
        <v>1066</v>
      </c>
      <c r="B6880" s="61">
        <v>42776</v>
      </c>
      <c r="R6880">
        <v>2928.24563819376</v>
      </c>
      <c r="S6880">
        <v>1620.2692302308701</v>
      </c>
      <c r="V6880"/>
      <c r="W6880">
        <v>4.0720027499999999E-2</v>
      </c>
      <c r="Y6880">
        <v>31633.8690666726</v>
      </c>
      <c r="AA6880">
        <v>1288.4265666666699</v>
      </c>
      <c r="AO6880">
        <v>282.97537043603398</v>
      </c>
      <c r="AQ6880" t="s">
        <v>925</v>
      </c>
      <c r="AY6880">
        <v>331.8426635642</v>
      </c>
      <c r="BD6880">
        <v>1025.00103752686</v>
      </c>
      <c r="BE6880">
        <v>690.38496008431503</v>
      </c>
    </row>
    <row r="6881" spans="1:56" x14ac:dyDescent="0.25">
      <c r="A6881" s="1" t="s">
        <v>1067</v>
      </c>
      <c r="B6881" s="61">
        <v>42118</v>
      </c>
      <c r="V6881"/>
      <c r="AD6881">
        <v>1.56950455800187E-3</v>
      </c>
    </row>
    <row r="6882" spans="1:56" x14ac:dyDescent="0.25">
      <c r="A6882" s="1" t="s">
        <v>1067</v>
      </c>
      <c r="B6882" s="61">
        <v>42135</v>
      </c>
      <c r="V6882"/>
      <c r="AD6882">
        <v>8.9654668466905008E-3</v>
      </c>
      <c r="AI6882">
        <v>2</v>
      </c>
    </row>
    <row r="6883" spans="1:56" x14ac:dyDescent="0.25">
      <c r="A6883" s="1" t="s">
        <v>1067</v>
      </c>
      <c r="B6883" s="61">
        <v>42151</v>
      </c>
      <c r="V6883"/>
      <c r="AD6883">
        <v>8.0522377468505296E-3</v>
      </c>
      <c r="AI6883">
        <v>3</v>
      </c>
    </row>
    <row r="6884" spans="1:56" x14ac:dyDescent="0.25">
      <c r="A6884" s="1" t="s">
        <v>1067</v>
      </c>
      <c r="B6884" s="61">
        <v>42172</v>
      </c>
      <c r="V6884"/>
      <c r="AD6884">
        <v>3.3321543544508503E-2</v>
      </c>
      <c r="AI6884">
        <v>4.0999999999999996</v>
      </c>
    </row>
    <row r="6885" spans="1:56" x14ac:dyDescent="0.25">
      <c r="A6885" s="1" t="s">
        <v>1067</v>
      </c>
      <c r="B6885" s="61">
        <v>42202</v>
      </c>
      <c r="V6885"/>
      <c r="AD6885">
        <v>5.75532256274481E-2</v>
      </c>
      <c r="AI6885">
        <v>5.2</v>
      </c>
    </row>
    <row r="6886" spans="1:56" x14ac:dyDescent="0.25">
      <c r="A6886" s="1" t="s">
        <v>1067</v>
      </c>
      <c r="B6886" s="61">
        <v>42215</v>
      </c>
      <c r="V6886"/>
      <c r="AD6886">
        <v>6.9080786301610894E-2</v>
      </c>
    </row>
    <row r="6887" spans="1:56" x14ac:dyDescent="0.25">
      <c r="A6887" s="1" t="s">
        <v>1067</v>
      </c>
      <c r="B6887" s="61">
        <v>42235</v>
      </c>
      <c r="V6887"/>
      <c r="AD6887">
        <v>8.0364074101790001E-2</v>
      </c>
      <c r="AI6887">
        <v>7</v>
      </c>
    </row>
    <row r="6888" spans="1:56" x14ac:dyDescent="0.25">
      <c r="A6888" s="1" t="s">
        <v>1067</v>
      </c>
      <c r="B6888" s="61">
        <v>42255</v>
      </c>
      <c r="V6888"/>
      <c r="AD6888">
        <v>8.73623001300078E-2</v>
      </c>
      <c r="AI6888">
        <v>7.75</v>
      </c>
    </row>
    <row r="6889" spans="1:56" x14ac:dyDescent="0.25">
      <c r="A6889" s="1" t="s">
        <v>1067</v>
      </c>
      <c r="B6889" s="61">
        <v>42268</v>
      </c>
      <c r="V6889"/>
      <c r="AD6889">
        <v>9.0001532071411802E-2</v>
      </c>
    </row>
    <row r="6890" spans="1:56" x14ac:dyDescent="0.25">
      <c r="A6890" s="1" t="s">
        <v>1067</v>
      </c>
      <c r="B6890" s="61">
        <v>42276</v>
      </c>
      <c r="R6890">
        <v>473.09090909090901</v>
      </c>
      <c r="V6890"/>
      <c r="AD6890">
        <v>9.2801925803140603E-2</v>
      </c>
      <c r="AG6890">
        <v>23.394729719749801</v>
      </c>
      <c r="AM6890">
        <v>243.68506813306499</v>
      </c>
      <c r="AU6890">
        <v>32</v>
      </c>
      <c r="BD6890">
        <v>206.011111238095</v>
      </c>
    </row>
    <row r="6891" spans="1:56" x14ac:dyDescent="0.25">
      <c r="A6891" s="1" t="s">
        <v>1067</v>
      </c>
      <c r="B6891" s="61">
        <v>42278</v>
      </c>
      <c r="V6891"/>
      <c r="AD6891">
        <v>8.9694571764461495E-2</v>
      </c>
      <c r="AI6891">
        <v>9.0500000000000007</v>
      </c>
    </row>
    <row r="6892" spans="1:56" x14ac:dyDescent="0.25">
      <c r="A6892" s="1" t="s">
        <v>1067</v>
      </c>
      <c r="B6892" s="61">
        <v>42298</v>
      </c>
      <c r="V6892"/>
      <c r="AD6892">
        <v>9.4183741627085898E-2</v>
      </c>
      <c r="AI6892">
        <v>11.1</v>
      </c>
    </row>
    <row r="6893" spans="1:56" x14ac:dyDescent="0.25">
      <c r="A6893" s="1" t="s">
        <v>1067</v>
      </c>
      <c r="B6893" s="61">
        <v>42320</v>
      </c>
      <c r="V6893"/>
      <c r="AD6893">
        <v>9.4805865916855997E-2</v>
      </c>
      <c r="AI6893">
        <v>12.8</v>
      </c>
    </row>
    <row r="6894" spans="1:56" x14ac:dyDescent="0.25">
      <c r="A6894" s="1" t="s">
        <v>1067</v>
      </c>
      <c r="B6894" s="61">
        <v>42332</v>
      </c>
      <c r="V6894"/>
      <c r="AD6894">
        <v>9.1433812933856606E-2</v>
      </c>
    </row>
    <row r="6895" spans="1:56" x14ac:dyDescent="0.25">
      <c r="A6895" s="1" t="s">
        <v>1067</v>
      </c>
      <c r="B6895" s="61">
        <v>42339</v>
      </c>
      <c r="V6895"/>
      <c r="AD6895">
        <v>8.8460666982826897E-2</v>
      </c>
    </row>
    <row r="6896" spans="1:56" x14ac:dyDescent="0.25">
      <c r="A6896" s="1" t="s">
        <v>1067</v>
      </c>
      <c r="B6896" s="61">
        <v>42346</v>
      </c>
      <c r="R6896">
        <v>2663.8985490535101</v>
      </c>
      <c r="S6896">
        <v>485.43080517628499</v>
      </c>
      <c r="V6896"/>
      <c r="AD6896">
        <v>8.4881548314638802E-2</v>
      </c>
      <c r="AG6896">
        <v>115.22807137206</v>
      </c>
      <c r="AI6896">
        <v>12.8</v>
      </c>
      <c r="AM6896">
        <v>462.53692500937899</v>
      </c>
      <c r="AU6896">
        <v>70.2</v>
      </c>
      <c r="BD6896">
        <v>1600.7027474957799</v>
      </c>
    </row>
    <row r="6897" spans="1:57" x14ac:dyDescent="0.25">
      <c r="A6897" s="1" t="s">
        <v>1067</v>
      </c>
      <c r="B6897" s="61">
        <v>42374</v>
      </c>
      <c r="V6897"/>
      <c r="AI6897">
        <v>12.8</v>
      </c>
    </row>
    <row r="6898" spans="1:57" x14ac:dyDescent="0.25">
      <c r="A6898" s="1" t="s">
        <v>1067</v>
      </c>
      <c r="B6898" s="61">
        <v>42394</v>
      </c>
      <c r="V6898"/>
      <c r="AI6898">
        <v>12.8</v>
      </c>
    </row>
    <row r="6899" spans="1:57" x14ac:dyDescent="0.25">
      <c r="A6899" s="1" t="s">
        <v>1067</v>
      </c>
      <c r="B6899" s="61">
        <v>42411</v>
      </c>
      <c r="R6899">
        <v>3235.85465113496</v>
      </c>
      <c r="S6899">
        <v>1808.15044765371</v>
      </c>
      <c r="V6899"/>
      <c r="W6899">
        <v>4.0390259999999997E-2</v>
      </c>
      <c r="Y6899">
        <v>36171.285083767703</v>
      </c>
      <c r="AA6899">
        <v>1459.9184499999999</v>
      </c>
      <c r="AO6899">
        <v>254.810887180565</v>
      </c>
      <c r="AQ6899" t="s">
        <v>925</v>
      </c>
      <c r="AY6899">
        <v>348.23199765370799</v>
      </c>
      <c r="BD6899">
        <v>1172.89331630068</v>
      </c>
      <c r="BE6899">
        <v>760.332746944988</v>
      </c>
    </row>
    <row r="6900" spans="1:57" x14ac:dyDescent="0.25">
      <c r="A6900" s="1" t="s">
        <v>1068</v>
      </c>
      <c r="B6900" s="61">
        <v>42487</v>
      </c>
      <c r="V6900"/>
      <c r="AD6900">
        <v>2.15971597270718E-3</v>
      </c>
    </row>
    <row r="6901" spans="1:57" x14ac:dyDescent="0.25">
      <c r="A6901" s="1" t="s">
        <v>1068</v>
      </c>
      <c r="B6901" s="61">
        <v>42488</v>
      </c>
      <c r="V6901"/>
      <c r="AD6901">
        <v>1.9644331695311398E-3</v>
      </c>
    </row>
    <row r="6902" spans="1:57" x14ac:dyDescent="0.25">
      <c r="A6902" s="1" t="s">
        <v>1068</v>
      </c>
      <c r="B6902" s="61">
        <v>42500</v>
      </c>
      <c r="V6902"/>
      <c r="AD6902">
        <v>1.8515398326670899E-4</v>
      </c>
    </row>
    <row r="6903" spans="1:57" x14ac:dyDescent="0.25">
      <c r="A6903" s="1" t="s">
        <v>1068</v>
      </c>
      <c r="B6903" s="61">
        <v>42501</v>
      </c>
      <c r="V6903"/>
      <c r="AD6903">
        <v>1.58800774872749E-3</v>
      </c>
      <c r="AI6903">
        <v>1.5</v>
      </c>
    </row>
    <row r="6904" spans="1:57" x14ac:dyDescent="0.25">
      <c r="A6904" s="1" t="s">
        <v>1068</v>
      </c>
      <c r="B6904" s="61">
        <v>42521</v>
      </c>
      <c r="V6904"/>
      <c r="AI6904">
        <v>3.1</v>
      </c>
    </row>
    <row r="6905" spans="1:57" x14ac:dyDescent="0.25">
      <c r="A6905" s="1" t="s">
        <v>1068</v>
      </c>
      <c r="B6905" s="61">
        <v>42544</v>
      </c>
      <c r="V6905"/>
      <c r="AD6905">
        <v>4.5831704421211303E-2</v>
      </c>
      <c r="AI6905">
        <v>4.75</v>
      </c>
    </row>
    <row r="6906" spans="1:57" x14ac:dyDescent="0.25">
      <c r="A6906" s="1" t="s">
        <v>1068</v>
      </c>
      <c r="B6906" s="61">
        <v>42558</v>
      </c>
      <c r="V6906"/>
      <c r="AD6906">
        <v>5.8107510931517503E-2</v>
      </c>
    </row>
    <row r="6907" spans="1:57" x14ac:dyDescent="0.25">
      <c r="A6907" s="1" t="s">
        <v>1068</v>
      </c>
      <c r="B6907" s="61">
        <v>42565</v>
      </c>
      <c r="V6907"/>
      <c r="AD6907">
        <v>6.1241474282923501E-2</v>
      </c>
      <c r="AI6907">
        <v>5.85</v>
      </c>
    </row>
    <row r="6908" spans="1:57" x14ac:dyDescent="0.25">
      <c r="A6908" s="1" t="s">
        <v>1068</v>
      </c>
      <c r="B6908" s="61">
        <v>42590</v>
      </c>
      <c r="V6908"/>
      <c r="AD6908">
        <v>7.7579720159359405E-2</v>
      </c>
      <c r="AI6908">
        <v>6.85</v>
      </c>
    </row>
    <row r="6909" spans="1:57" x14ac:dyDescent="0.25">
      <c r="A6909" s="1" t="s">
        <v>1068</v>
      </c>
      <c r="B6909" s="61">
        <v>42611</v>
      </c>
      <c r="V6909"/>
      <c r="AD6909">
        <v>9.2022268643245794E-2</v>
      </c>
    </row>
    <row r="6910" spans="1:57" x14ac:dyDescent="0.25">
      <c r="A6910" s="1" t="s">
        <v>1068</v>
      </c>
      <c r="B6910" s="61">
        <v>42612</v>
      </c>
      <c r="V6910"/>
      <c r="AD6910">
        <v>4.7604170110253197E-2</v>
      </c>
      <c r="AI6910">
        <v>8</v>
      </c>
    </row>
    <row r="6911" spans="1:57" x14ac:dyDescent="0.25">
      <c r="A6911" s="1" t="s">
        <v>1068</v>
      </c>
      <c r="B6911" s="61">
        <v>42626</v>
      </c>
      <c r="V6911"/>
      <c r="AD6911">
        <v>7.28036152256894E-2</v>
      </c>
    </row>
    <row r="6912" spans="1:57" x14ac:dyDescent="0.25">
      <c r="A6912" s="1" t="s">
        <v>1068</v>
      </c>
      <c r="B6912" s="61">
        <v>42641</v>
      </c>
      <c r="V6912"/>
      <c r="AD6912">
        <v>1.4945571257205E-2</v>
      </c>
      <c r="AI6912">
        <v>0</v>
      </c>
    </row>
    <row r="6913" spans="1:57" x14ac:dyDescent="0.25">
      <c r="A6913" s="1" t="s">
        <v>1068</v>
      </c>
      <c r="B6913" s="61">
        <v>42646</v>
      </c>
      <c r="R6913">
        <v>76.909090909090907</v>
      </c>
      <c r="V6913"/>
      <c r="AD6913">
        <v>3.5783053534446101E-2</v>
      </c>
      <c r="AG6913">
        <v>0</v>
      </c>
      <c r="AM6913">
        <v>30.232596935783601</v>
      </c>
      <c r="AU6913">
        <v>32</v>
      </c>
      <c r="BD6913">
        <v>46.676493973307302</v>
      </c>
    </row>
    <row r="6914" spans="1:57" x14ac:dyDescent="0.25">
      <c r="A6914" s="1" t="s">
        <v>1068</v>
      </c>
      <c r="B6914" s="61">
        <v>42663</v>
      </c>
      <c r="V6914"/>
      <c r="AI6914">
        <v>0.7</v>
      </c>
    </row>
    <row r="6915" spans="1:57" x14ac:dyDescent="0.25">
      <c r="A6915" s="1" t="s">
        <v>1068</v>
      </c>
      <c r="B6915" s="61">
        <v>42689</v>
      </c>
      <c r="V6915"/>
      <c r="AD6915">
        <v>9.9816014494757202E-2</v>
      </c>
      <c r="AI6915">
        <v>2.5</v>
      </c>
    </row>
    <row r="6916" spans="1:57" x14ac:dyDescent="0.25">
      <c r="A6916" s="1" t="s">
        <v>1068</v>
      </c>
      <c r="B6916" s="61">
        <v>42697</v>
      </c>
      <c r="V6916"/>
      <c r="AD6916">
        <v>9.8400137422820305E-2</v>
      </c>
    </row>
    <row r="6917" spans="1:57" x14ac:dyDescent="0.25">
      <c r="A6917" s="1" t="s">
        <v>1068</v>
      </c>
      <c r="B6917" s="61">
        <v>42709</v>
      </c>
      <c r="R6917">
        <v>1451.9997507416799</v>
      </c>
      <c r="S6917">
        <v>249.89543524748899</v>
      </c>
      <c r="V6917"/>
      <c r="AD6917">
        <v>8.9713508516117604E-2</v>
      </c>
      <c r="AG6917">
        <v>10.4561195427905</v>
      </c>
      <c r="AI6917">
        <v>2.65</v>
      </c>
      <c r="AM6917">
        <v>318.810979796418</v>
      </c>
      <c r="AU6917">
        <v>63</v>
      </c>
      <c r="BD6917">
        <v>872.83721615497996</v>
      </c>
    </row>
    <row r="6918" spans="1:57" x14ac:dyDescent="0.25">
      <c r="A6918" s="1" t="s">
        <v>1068</v>
      </c>
      <c r="B6918" s="61">
        <v>42726</v>
      </c>
      <c r="V6918"/>
      <c r="AI6918">
        <v>2.65</v>
      </c>
    </row>
    <row r="6919" spans="1:57" x14ac:dyDescent="0.25">
      <c r="A6919" s="1" t="s">
        <v>1068</v>
      </c>
      <c r="B6919" s="61">
        <v>42747</v>
      </c>
      <c r="V6919"/>
      <c r="AI6919">
        <v>2.6315789473684199</v>
      </c>
    </row>
    <row r="6920" spans="1:57" x14ac:dyDescent="0.25">
      <c r="A6920" s="1" t="s">
        <v>1068</v>
      </c>
      <c r="B6920" s="61">
        <v>42765</v>
      </c>
      <c r="V6920"/>
      <c r="AD6920">
        <v>1.11826609516812E-2</v>
      </c>
    </row>
    <row r="6921" spans="1:57" x14ac:dyDescent="0.25">
      <c r="A6921" s="1" t="s">
        <v>1068</v>
      </c>
      <c r="B6921" s="61">
        <v>42766</v>
      </c>
      <c r="V6921"/>
      <c r="AI6921">
        <v>2.6470588235294099</v>
      </c>
    </row>
    <row r="6922" spans="1:57" x14ac:dyDescent="0.25">
      <c r="A6922" s="1" t="s">
        <v>1068</v>
      </c>
      <c r="B6922" s="61">
        <v>42789</v>
      </c>
      <c r="R6922">
        <v>2429.7569060445198</v>
      </c>
      <c r="S6922">
        <v>1473.90649975101</v>
      </c>
      <c r="V6922"/>
      <c r="W6922">
        <v>3.8310752500000003E-2</v>
      </c>
      <c r="Y6922">
        <v>29783.304529952002</v>
      </c>
      <c r="AA6922">
        <v>1141.6907249999999</v>
      </c>
      <c r="AO6922">
        <v>172.733051643843</v>
      </c>
      <c r="AQ6922" t="s">
        <v>925</v>
      </c>
      <c r="AY6922">
        <v>332.21577475100497</v>
      </c>
      <c r="BD6922">
        <v>783.11735464967603</v>
      </c>
      <c r="BE6922">
        <v>558.19893213405703</v>
      </c>
    </row>
    <row r="6923" spans="1:57" x14ac:dyDescent="0.25">
      <c r="A6923" s="1" t="s">
        <v>1065</v>
      </c>
      <c r="B6923" s="61">
        <v>42118</v>
      </c>
      <c r="V6923"/>
      <c r="AD6923">
        <v>2.5622126146807801E-3</v>
      </c>
    </row>
    <row r="6924" spans="1:57" x14ac:dyDescent="0.25">
      <c r="A6924" s="1" t="s">
        <v>1065</v>
      </c>
      <c r="B6924" s="61">
        <v>42135</v>
      </c>
      <c r="V6924"/>
      <c r="AD6924">
        <v>9.2007122442757001E-3</v>
      </c>
      <c r="AI6924">
        <v>2</v>
      </c>
    </row>
    <row r="6925" spans="1:57" x14ac:dyDescent="0.25">
      <c r="A6925" s="1" t="s">
        <v>1065</v>
      </c>
      <c r="B6925" s="61">
        <v>42151</v>
      </c>
      <c r="V6925"/>
      <c r="AD6925">
        <v>6.4431040747032903E-3</v>
      </c>
      <c r="AI6925">
        <v>3.25</v>
      </c>
    </row>
    <row r="6926" spans="1:57" x14ac:dyDescent="0.25">
      <c r="A6926" s="1" t="s">
        <v>1065</v>
      </c>
      <c r="B6926" s="61">
        <v>42172</v>
      </c>
      <c r="V6926"/>
      <c r="AD6926">
        <v>2.6027427233552201E-2</v>
      </c>
    </row>
    <row r="6927" spans="1:57" x14ac:dyDescent="0.25">
      <c r="A6927" s="1" t="s">
        <v>1065</v>
      </c>
      <c r="B6927" s="61">
        <v>42202</v>
      </c>
      <c r="V6927"/>
      <c r="AD6927">
        <v>5.2172024773737197E-2</v>
      </c>
    </row>
    <row r="6928" spans="1:57" x14ac:dyDescent="0.25">
      <c r="A6928" s="1" t="s">
        <v>1065</v>
      </c>
      <c r="B6928" s="61">
        <v>42215</v>
      </c>
      <c r="V6928"/>
      <c r="AD6928">
        <v>6.53888411101399E-2</v>
      </c>
    </row>
    <row r="6929" spans="1:57" x14ac:dyDescent="0.25">
      <c r="A6929" s="1" t="s">
        <v>1065</v>
      </c>
      <c r="B6929" s="61">
        <v>42235</v>
      </c>
      <c r="V6929"/>
      <c r="AD6929">
        <v>8.1630715365873005E-2</v>
      </c>
    </row>
    <row r="6930" spans="1:57" x14ac:dyDescent="0.25">
      <c r="A6930" s="1" t="s">
        <v>1065</v>
      </c>
      <c r="B6930" s="61">
        <v>42255</v>
      </c>
      <c r="V6930"/>
      <c r="AD6930">
        <v>9.2717723203210006E-2</v>
      </c>
    </row>
    <row r="6931" spans="1:57" x14ac:dyDescent="0.25">
      <c r="A6931" s="1" t="s">
        <v>1065</v>
      </c>
      <c r="B6931" s="61">
        <v>42268</v>
      </c>
      <c r="V6931"/>
      <c r="AD6931">
        <v>9.5390890013285295E-2</v>
      </c>
    </row>
    <row r="6932" spans="1:57" x14ac:dyDescent="0.25">
      <c r="A6932" s="1" t="s">
        <v>1065</v>
      </c>
      <c r="B6932" s="61">
        <v>42276</v>
      </c>
      <c r="R6932">
        <v>430.71212121212102</v>
      </c>
      <c r="V6932"/>
      <c r="AD6932">
        <v>9.6166365125592596E-2</v>
      </c>
      <c r="AG6932">
        <v>0.82715531700771505</v>
      </c>
      <c r="AM6932">
        <v>242.19827426660299</v>
      </c>
      <c r="AU6932">
        <v>32</v>
      </c>
      <c r="BD6932">
        <v>187.68669162851</v>
      </c>
    </row>
    <row r="6933" spans="1:57" x14ac:dyDescent="0.25">
      <c r="A6933" s="1" t="s">
        <v>1065</v>
      </c>
      <c r="B6933" s="61">
        <v>42278</v>
      </c>
      <c r="V6933"/>
      <c r="AD6933">
        <v>9.5112696833933502E-2</v>
      </c>
    </row>
    <row r="6934" spans="1:57" x14ac:dyDescent="0.25">
      <c r="A6934" s="1" t="s">
        <v>1065</v>
      </c>
      <c r="B6934" s="61">
        <v>42298</v>
      </c>
      <c r="V6934"/>
      <c r="AD6934">
        <v>9.6396428278943694E-2</v>
      </c>
    </row>
    <row r="6935" spans="1:57" x14ac:dyDescent="0.25">
      <c r="A6935" s="1" t="s">
        <v>1065</v>
      </c>
      <c r="B6935" s="61">
        <v>42320</v>
      </c>
      <c r="V6935"/>
      <c r="AD6935">
        <v>9.5986237711786701E-2</v>
      </c>
    </row>
    <row r="6936" spans="1:57" x14ac:dyDescent="0.25">
      <c r="A6936" s="1" t="s">
        <v>1065</v>
      </c>
      <c r="B6936" s="61">
        <v>42332</v>
      </c>
      <c r="V6936"/>
      <c r="AD6936">
        <v>9.0321126381168196E-2</v>
      </c>
    </row>
    <row r="6937" spans="1:57" x14ac:dyDescent="0.25">
      <c r="A6937" s="1" t="s">
        <v>1065</v>
      </c>
      <c r="B6937" s="61">
        <v>42339</v>
      </c>
      <c r="V6937"/>
      <c r="AD6937">
        <v>8.3460695300230703E-2</v>
      </c>
    </row>
    <row r="6938" spans="1:57" x14ac:dyDescent="0.25">
      <c r="A6938" s="1" t="s">
        <v>1065</v>
      </c>
      <c r="B6938" s="61">
        <v>42346</v>
      </c>
      <c r="R6938">
        <v>2327.5991519566701</v>
      </c>
      <c r="S6938">
        <v>488.40168179788901</v>
      </c>
      <c r="V6938"/>
      <c r="AD6938">
        <v>8.2271608643962296E-2</v>
      </c>
      <c r="AG6938">
        <v>101.974091168958</v>
      </c>
      <c r="AM6938">
        <v>415.58808288760201</v>
      </c>
      <c r="BD6938">
        <v>1321.6352961022301</v>
      </c>
    </row>
    <row r="6939" spans="1:57" x14ac:dyDescent="0.25">
      <c r="A6939" s="1" t="s">
        <v>1065</v>
      </c>
      <c r="B6939" s="61">
        <v>42411</v>
      </c>
      <c r="R6939">
        <v>2993.1750023888399</v>
      </c>
      <c r="S6939">
        <v>1719.7080121818001</v>
      </c>
      <c r="V6939"/>
      <c r="W6939">
        <v>4.3378745000000003E-2</v>
      </c>
      <c r="Y6939">
        <v>32764.749195431999</v>
      </c>
      <c r="AA6939">
        <v>1418.3350166666701</v>
      </c>
      <c r="AO6939">
        <v>250.90076831731099</v>
      </c>
      <c r="AQ6939" t="s">
        <v>925</v>
      </c>
      <c r="AY6939">
        <v>301.37299551513598</v>
      </c>
      <c r="BD6939">
        <v>1022.5662218897201</v>
      </c>
      <c r="BE6939">
        <v>672.27461166747196</v>
      </c>
    </row>
    <row r="6940" spans="1:57" x14ac:dyDescent="0.25">
      <c r="A6940" s="1" t="s">
        <v>1066</v>
      </c>
      <c r="B6940" s="61">
        <v>42487</v>
      </c>
      <c r="V6940"/>
      <c r="AD6940">
        <v>3.67733320136545E-3</v>
      </c>
    </row>
    <row r="6941" spans="1:57" x14ac:dyDescent="0.25">
      <c r="A6941" s="1" t="s">
        <v>1066</v>
      </c>
      <c r="B6941" s="61">
        <v>42488</v>
      </c>
      <c r="V6941"/>
      <c r="AD6941">
        <v>2.5302865265803402E-3</v>
      </c>
    </row>
    <row r="6942" spans="1:57" x14ac:dyDescent="0.25">
      <c r="A6942" s="1" t="s">
        <v>1066</v>
      </c>
      <c r="B6942" s="61">
        <v>42500</v>
      </c>
      <c r="V6942"/>
      <c r="AD6942">
        <v>2.1705228938113399E-3</v>
      </c>
    </row>
    <row r="6943" spans="1:57" x14ac:dyDescent="0.25">
      <c r="A6943" s="1" t="s">
        <v>1066</v>
      </c>
      <c r="B6943" s="61">
        <v>42501</v>
      </c>
      <c r="V6943"/>
      <c r="AD6943">
        <v>3.40186527393745E-3</v>
      </c>
    </row>
    <row r="6944" spans="1:57" x14ac:dyDescent="0.25">
      <c r="A6944" s="1" t="s">
        <v>1066</v>
      </c>
      <c r="B6944" s="61">
        <v>42544</v>
      </c>
      <c r="V6944"/>
      <c r="AD6944">
        <v>4.9492459500938599E-2</v>
      </c>
    </row>
    <row r="6945" spans="1:57" x14ac:dyDescent="0.25">
      <c r="A6945" s="1" t="s">
        <v>1066</v>
      </c>
      <c r="B6945" s="61">
        <v>42558</v>
      </c>
      <c r="V6945"/>
      <c r="AD6945">
        <v>6.1104550961499603E-2</v>
      </c>
    </row>
    <row r="6946" spans="1:57" x14ac:dyDescent="0.25">
      <c r="A6946" s="1" t="s">
        <v>1066</v>
      </c>
      <c r="B6946" s="61">
        <v>42565</v>
      </c>
      <c r="V6946"/>
      <c r="AD6946">
        <v>6.4669758152528595E-2</v>
      </c>
    </row>
    <row r="6947" spans="1:57" x14ac:dyDescent="0.25">
      <c r="A6947" s="1" t="s">
        <v>1066</v>
      </c>
      <c r="B6947" s="61">
        <v>42590</v>
      </c>
      <c r="V6947"/>
      <c r="AD6947">
        <v>7.9112381473714605E-2</v>
      </c>
    </row>
    <row r="6948" spans="1:57" x14ac:dyDescent="0.25">
      <c r="A6948" s="1" t="s">
        <v>1066</v>
      </c>
      <c r="B6948" s="61">
        <v>42611</v>
      </c>
      <c r="V6948"/>
      <c r="AD6948">
        <v>9.50982890084517E-2</v>
      </c>
    </row>
    <row r="6949" spans="1:57" x14ac:dyDescent="0.25">
      <c r="A6949" s="1" t="s">
        <v>1066</v>
      </c>
      <c r="B6949" s="61">
        <v>42612</v>
      </c>
      <c r="V6949"/>
      <c r="AD6949">
        <v>9.50982890084517E-2</v>
      </c>
    </row>
    <row r="6950" spans="1:57" x14ac:dyDescent="0.25">
      <c r="A6950" s="1" t="s">
        <v>1066</v>
      </c>
      <c r="B6950" s="61">
        <v>42626</v>
      </c>
      <c r="V6950"/>
      <c r="AD6950">
        <v>9.7009823724611005E-2</v>
      </c>
    </row>
    <row r="6951" spans="1:57" x14ac:dyDescent="0.25">
      <c r="A6951" s="1" t="s">
        <v>1066</v>
      </c>
      <c r="B6951" s="61">
        <v>42641</v>
      </c>
      <c r="V6951"/>
      <c r="AD6951">
        <v>9.8726835466574694E-2</v>
      </c>
    </row>
    <row r="6952" spans="1:57" x14ac:dyDescent="0.25">
      <c r="A6952" s="1" t="s">
        <v>1066</v>
      </c>
      <c r="B6952" s="61">
        <v>42646</v>
      </c>
      <c r="R6952">
        <v>561.98484848484804</v>
      </c>
      <c r="V6952"/>
      <c r="AD6952">
        <v>9.6790719294558694E-2</v>
      </c>
      <c r="AG6952">
        <v>9.2115228445066109</v>
      </c>
      <c r="AM6952">
        <v>315.80131720317701</v>
      </c>
      <c r="AU6952">
        <v>32</v>
      </c>
      <c r="BD6952">
        <v>236.97200843716499</v>
      </c>
    </row>
    <row r="6953" spans="1:57" x14ac:dyDescent="0.25">
      <c r="A6953" s="1" t="s">
        <v>1066</v>
      </c>
      <c r="B6953" s="61">
        <v>42689</v>
      </c>
      <c r="V6953"/>
      <c r="AD6953">
        <v>0.101440430974512</v>
      </c>
    </row>
    <row r="6954" spans="1:57" x14ac:dyDescent="0.25">
      <c r="A6954" s="1" t="s">
        <v>1066</v>
      </c>
      <c r="B6954" s="61">
        <v>42697</v>
      </c>
      <c r="V6954"/>
      <c r="AD6954">
        <v>9.6196165664561406E-2</v>
      </c>
    </row>
    <row r="6955" spans="1:57" x14ac:dyDescent="0.25">
      <c r="A6955" s="1" t="s">
        <v>1066</v>
      </c>
      <c r="B6955" s="61">
        <v>42709</v>
      </c>
      <c r="R6955">
        <v>1991.6680810641001</v>
      </c>
      <c r="S6955">
        <v>365.84374988876101</v>
      </c>
      <c r="V6955"/>
      <c r="AD6955">
        <v>8.1182527888065098E-2</v>
      </c>
      <c r="AG6955">
        <v>111.728221429236</v>
      </c>
      <c r="AM6955">
        <v>355.14995532412598</v>
      </c>
      <c r="AU6955">
        <v>70.150000000000006</v>
      </c>
      <c r="BD6955">
        <v>1158.9461544219801</v>
      </c>
    </row>
    <row r="6956" spans="1:57" x14ac:dyDescent="0.25">
      <c r="A6956" s="1" t="s">
        <v>1066</v>
      </c>
      <c r="B6956" s="61">
        <v>42765</v>
      </c>
      <c r="V6956"/>
      <c r="AD6956">
        <v>-4.3346937150965199E-3</v>
      </c>
    </row>
    <row r="6957" spans="1:57" x14ac:dyDescent="0.25">
      <c r="A6957" s="1" t="s">
        <v>1066</v>
      </c>
      <c r="B6957" s="61">
        <v>42776</v>
      </c>
      <c r="R6957">
        <v>2552.9683436845198</v>
      </c>
      <c r="S6957">
        <v>1384.24578264826</v>
      </c>
      <c r="V6957"/>
      <c r="W6957">
        <v>4.0718977500000003E-2</v>
      </c>
      <c r="Y6957">
        <v>26941.252515749999</v>
      </c>
      <c r="AA6957">
        <v>1097.04644166667</v>
      </c>
      <c r="AO6957">
        <v>263.13283229189301</v>
      </c>
      <c r="AQ6957" t="s">
        <v>925</v>
      </c>
      <c r="AY6957">
        <v>287.19934098159098</v>
      </c>
      <c r="BD6957">
        <v>905.58972874436597</v>
      </c>
      <c r="BE6957">
        <v>767.84543000962299</v>
      </c>
    </row>
    <row r="6958" spans="1:57" x14ac:dyDescent="0.25">
      <c r="A6958" s="1" t="s">
        <v>1067</v>
      </c>
      <c r="B6958" s="61">
        <v>42118</v>
      </c>
      <c r="V6958"/>
      <c r="AD6958">
        <v>1.1997342482186399E-3</v>
      </c>
    </row>
    <row r="6959" spans="1:57" x14ac:dyDescent="0.25">
      <c r="A6959" s="1" t="s">
        <v>1067</v>
      </c>
      <c r="B6959" s="61">
        <v>42135</v>
      </c>
      <c r="V6959"/>
      <c r="AD6959">
        <v>9.4619624012638407E-3</v>
      </c>
    </row>
    <row r="6960" spans="1:57" x14ac:dyDescent="0.25">
      <c r="A6960" s="1" t="s">
        <v>1067</v>
      </c>
      <c r="B6960" s="61">
        <v>42151</v>
      </c>
      <c r="V6960"/>
      <c r="AD6960">
        <v>6.109852762685E-3</v>
      </c>
    </row>
    <row r="6961" spans="1:57" x14ac:dyDescent="0.25">
      <c r="A6961" s="1" t="s">
        <v>1067</v>
      </c>
      <c r="B6961" s="61">
        <v>42172</v>
      </c>
      <c r="V6961"/>
      <c r="AD6961">
        <v>2.5934955397051901E-2</v>
      </c>
    </row>
    <row r="6962" spans="1:57" x14ac:dyDescent="0.25">
      <c r="A6962" s="1" t="s">
        <v>1067</v>
      </c>
      <c r="B6962" s="61">
        <v>42202</v>
      </c>
      <c r="V6962"/>
      <c r="AD6962">
        <v>5.1937141050240603E-2</v>
      </c>
    </row>
    <row r="6963" spans="1:57" x14ac:dyDescent="0.25">
      <c r="A6963" s="1" t="s">
        <v>1067</v>
      </c>
      <c r="B6963" s="61">
        <v>42215</v>
      </c>
      <c r="V6963"/>
      <c r="AD6963">
        <v>6.5292011574142605E-2</v>
      </c>
    </row>
    <row r="6964" spans="1:57" x14ac:dyDescent="0.25">
      <c r="A6964" s="1" t="s">
        <v>1067</v>
      </c>
      <c r="B6964" s="61">
        <v>42235</v>
      </c>
      <c r="V6964"/>
      <c r="AD6964">
        <v>8.2390827611271894E-2</v>
      </c>
    </row>
    <row r="6965" spans="1:57" x14ac:dyDescent="0.25">
      <c r="A6965" s="1" t="s">
        <v>1067</v>
      </c>
      <c r="B6965" s="61">
        <v>42255</v>
      </c>
      <c r="V6965"/>
      <c r="AD6965">
        <v>9.2068789086038799E-2</v>
      </c>
    </row>
    <row r="6966" spans="1:57" x14ac:dyDescent="0.25">
      <c r="A6966" s="1" t="s">
        <v>1067</v>
      </c>
      <c r="B6966" s="61">
        <v>42268</v>
      </c>
      <c r="V6966"/>
      <c r="AD6966">
        <v>9.4228335523402498E-2</v>
      </c>
    </row>
    <row r="6967" spans="1:57" x14ac:dyDescent="0.25">
      <c r="A6967" s="1" t="s">
        <v>1067</v>
      </c>
      <c r="B6967" s="61">
        <v>42276</v>
      </c>
      <c r="R6967">
        <v>429.34848484848499</v>
      </c>
      <c r="V6967"/>
      <c r="AD6967">
        <v>9.4192288761741502E-2</v>
      </c>
      <c r="AG6967">
        <v>1.1323916568427601</v>
      </c>
      <c r="AM6967">
        <v>258.33293859063599</v>
      </c>
      <c r="AU6967">
        <v>32</v>
      </c>
      <c r="BD6967">
        <v>169.883154601006</v>
      </c>
    </row>
    <row r="6968" spans="1:57" x14ac:dyDescent="0.25">
      <c r="A6968" s="1" t="s">
        <v>1067</v>
      </c>
      <c r="B6968" s="61">
        <v>42278</v>
      </c>
      <c r="V6968"/>
      <c r="AD6968">
        <v>9.4976945963083495E-2</v>
      </c>
    </row>
    <row r="6969" spans="1:57" x14ac:dyDescent="0.25">
      <c r="A6969" s="1" t="s">
        <v>1067</v>
      </c>
      <c r="B6969" s="61">
        <v>42298</v>
      </c>
      <c r="V6969"/>
      <c r="AD6969">
        <v>9.7007667774100706E-2</v>
      </c>
    </row>
    <row r="6970" spans="1:57" x14ac:dyDescent="0.25">
      <c r="A6970" s="1" t="s">
        <v>1067</v>
      </c>
      <c r="B6970" s="61">
        <v>42320</v>
      </c>
      <c r="V6970"/>
      <c r="AD6970">
        <v>9.6355307134152801E-2</v>
      </c>
    </row>
    <row r="6971" spans="1:57" x14ac:dyDescent="0.25">
      <c r="A6971" s="1" t="s">
        <v>1067</v>
      </c>
      <c r="B6971" s="61">
        <v>42332</v>
      </c>
      <c r="V6971"/>
      <c r="AD6971">
        <v>9.2273913804174795E-2</v>
      </c>
    </row>
    <row r="6972" spans="1:57" x14ac:dyDescent="0.25">
      <c r="A6972" s="1" t="s">
        <v>1067</v>
      </c>
      <c r="B6972" s="61">
        <v>42339</v>
      </c>
      <c r="V6972"/>
      <c r="AD6972">
        <v>8.6858270313306396E-2</v>
      </c>
    </row>
    <row r="6973" spans="1:57" x14ac:dyDescent="0.25">
      <c r="A6973" s="1" t="s">
        <v>1067</v>
      </c>
      <c r="B6973" s="61">
        <v>42346</v>
      </c>
      <c r="R6973">
        <v>2000.77398974725</v>
      </c>
      <c r="S6973">
        <v>391.30681517354702</v>
      </c>
      <c r="V6973"/>
      <c r="AD6973">
        <v>8.3747049931092193E-2</v>
      </c>
      <c r="AG6973">
        <v>67.666458449652097</v>
      </c>
      <c r="AM6973">
        <v>367.26354990655602</v>
      </c>
      <c r="BD6973">
        <v>1174.5371662175</v>
      </c>
    </row>
    <row r="6974" spans="1:57" x14ac:dyDescent="0.25">
      <c r="A6974" s="1" t="s">
        <v>1067</v>
      </c>
      <c r="B6974" s="61">
        <v>42411</v>
      </c>
      <c r="R6974">
        <v>2775.95202570125</v>
      </c>
      <c r="S6974">
        <v>1616.68545362042</v>
      </c>
      <c r="V6974"/>
      <c r="W6974">
        <v>4.2766579999999998E-2</v>
      </c>
      <c r="Y6974">
        <v>31357.650182854999</v>
      </c>
      <c r="AA6974">
        <v>1340.8504416666699</v>
      </c>
      <c r="AO6974">
        <v>239.609896057291</v>
      </c>
      <c r="AQ6974" t="s">
        <v>925</v>
      </c>
      <c r="AY6974">
        <v>275.835011953753</v>
      </c>
      <c r="BD6974">
        <v>919.65667602354404</v>
      </c>
      <c r="BE6974">
        <v>701.36556584706102</v>
      </c>
    </row>
    <row r="6975" spans="1:57" x14ac:dyDescent="0.25">
      <c r="A6975" s="1" t="s">
        <v>1068</v>
      </c>
      <c r="B6975" s="61">
        <v>42487</v>
      </c>
      <c r="V6975"/>
      <c r="AD6975">
        <v>2.4253936494579801E-3</v>
      </c>
    </row>
    <row r="6976" spans="1:57" x14ac:dyDescent="0.25">
      <c r="A6976" s="1" t="s">
        <v>1068</v>
      </c>
      <c r="B6976" s="61">
        <v>42488</v>
      </c>
      <c r="V6976"/>
      <c r="AD6976">
        <v>2.2914180768531501E-3</v>
      </c>
    </row>
    <row r="6977" spans="1:57" x14ac:dyDescent="0.25">
      <c r="A6977" s="1" t="s">
        <v>1068</v>
      </c>
      <c r="B6977" s="61">
        <v>42500</v>
      </c>
      <c r="V6977"/>
      <c r="AD6977">
        <v>1.57968326651811E-3</v>
      </c>
    </row>
    <row r="6978" spans="1:57" x14ac:dyDescent="0.25">
      <c r="A6978" s="1" t="s">
        <v>1068</v>
      </c>
      <c r="B6978" s="61">
        <v>42501</v>
      </c>
      <c r="V6978"/>
      <c r="AD6978">
        <v>2.7622510719642799E-3</v>
      </c>
    </row>
    <row r="6979" spans="1:57" x14ac:dyDescent="0.25">
      <c r="A6979" s="1" t="s">
        <v>1068</v>
      </c>
      <c r="B6979" s="61">
        <v>42544</v>
      </c>
      <c r="V6979"/>
      <c r="AD6979">
        <v>4.81576976597538E-2</v>
      </c>
    </row>
    <row r="6980" spans="1:57" x14ac:dyDescent="0.25">
      <c r="A6980" s="1" t="s">
        <v>1068</v>
      </c>
      <c r="B6980" s="61">
        <v>42558</v>
      </c>
      <c r="V6980"/>
      <c r="AD6980">
        <v>6.0027535423600203E-2</v>
      </c>
    </row>
    <row r="6981" spans="1:57" x14ac:dyDescent="0.25">
      <c r="A6981" s="1" t="s">
        <v>1068</v>
      </c>
      <c r="B6981" s="61">
        <v>42565</v>
      </c>
      <c r="V6981"/>
      <c r="AD6981">
        <v>6.5479620060796301E-2</v>
      </c>
    </row>
    <row r="6982" spans="1:57" x14ac:dyDescent="0.25">
      <c r="A6982" s="1" t="s">
        <v>1068</v>
      </c>
      <c r="B6982" s="61">
        <v>42590</v>
      </c>
      <c r="V6982"/>
      <c r="AD6982">
        <v>7.8769494410936905E-2</v>
      </c>
    </row>
    <row r="6983" spans="1:57" x14ac:dyDescent="0.25">
      <c r="A6983" s="1" t="s">
        <v>1068</v>
      </c>
      <c r="B6983" s="61">
        <v>42611</v>
      </c>
      <c r="V6983"/>
      <c r="AD6983">
        <v>9.4855951908900504E-2</v>
      </c>
    </row>
    <row r="6984" spans="1:57" x14ac:dyDescent="0.25">
      <c r="A6984" s="1" t="s">
        <v>1068</v>
      </c>
      <c r="B6984" s="61">
        <v>42612</v>
      </c>
      <c r="V6984"/>
      <c r="AD6984">
        <v>5.8983324032064202E-2</v>
      </c>
    </row>
    <row r="6985" spans="1:57" x14ac:dyDescent="0.25">
      <c r="A6985" s="1" t="s">
        <v>1068</v>
      </c>
      <c r="B6985" s="61">
        <v>42626</v>
      </c>
      <c r="V6985"/>
      <c r="AD6985">
        <v>8.4028692612986594E-2</v>
      </c>
    </row>
    <row r="6986" spans="1:57" x14ac:dyDescent="0.25">
      <c r="A6986" s="1" t="s">
        <v>1068</v>
      </c>
      <c r="B6986" s="61">
        <v>42641</v>
      </c>
      <c r="V6986"/>
      <c r="AD6986">
        <v>2.9966535984873199E-2</v>
      </c>
    </row>
    <row r="6987" spans="1:57" x14ac:dyDescent="0.25">
      <c r="A6987" s="1" t="s">
        <v>1068</v>
      </c>
      <c r="B6987" s="61">
        <v>42646</v>
      </c>
      <c r="R6987">
        <v>95.242424242424207</v>
      </c>
      <c r="V6987"/>
      <c r="AD6987">
        <v>5.8659976125046399E-2</v>
      </c>
      <c r="AG6987">
        <v>1.46981837586953</v>
      </c>
      <c r="AM6987">
        <v>40.688724695504497</v>
      </c>
      <c r="AU6987">
        <v>32</v>
      </c>
      <c r="BD6987">
        <v>53.083881171050201</v>
      </c>
    </row>
    <row r="6988" spans="1:57" x14ac:dyDescent="0.25">
      <c r="A6988" s="1" t="s">
        <v>1068</v>
      </c>
      <c r="B6988" s="61">
        <v>42689</v>
      </c>
      <c r="V6988"/>
      <c r="AD6988">
        <v>0.101459949180963</v>
      </c>
    </row>
    <row r="6989" spans="1:57" x14ac:dyDescent="0.25">
      <c r="A6989" s="1" t="s">
        <v>1068</v>
      </c>
      <c r="B6989" s="61">
        <v>42697</v>
      </c>
      <c r="V6989"/>
      <c r="AD6989">
        <v>9.9708498503649406E-2</v>
      </c>
    </row>
    <row r="6990" spans="1:57" x14ac:dyDescent="0.25">
      <c r="A6990" s="1" t="s">
        <v>1068</v>
      </c>
      <c r="B6990" s="61">
        <v>42709</v>
      </c>
      <c r="R6990">
        <v>1516.5097239020099</v>
      </c>
      <c r="S6990">
        <v>260.64038790873002</v>
      </c>
      <c r="V6990"/>
      <c r="AD6990">
        <v>9.0287379060151898E-2</v>
      </c>
      <c r="AG6990">
        <v>7.5431111411419396</v>
      </c>
      <c r="AM6990">
        <v>358.51637343414899</v>
      </c>
      <c r="AU6990">
        <v>64</v>
      </c>
      <c r="BD6990">
        <v>889.80985141799397</v>
      </c>
    </row>
    <row r="6991" spans="1:57" x14ac:dyDescent="0.25">
      <c r="A6991" s="1" t="s">
        <v>1068</v>
      </c>
      <c r="B6991" s="61">
        <v>42765</v>
      </c>
      <c r="V6991"/>
      <c r="AD6991">
        <v>9.4489915144311508E-3</v>
      </c>
    </row>
    <row r="6992" spans="1:57" x14ac:dyDescent="0.25">
      <c r="A6992" s="1" t="s">
        <v>1068</v>
      </c>
      <c r="B6992" s="61">
        <v>42789</v>
      </c>
      <c r="R6992">
        <v>2096.5552437740398</v>
      </c>
      <c r="S6992">
        <v>1279.9022637026801</v>
      </c>
      <c r="V6992"/>
      <c r="W6992">
        <v>3.9293755E-2</v>
      </c>
      <c r="Y6992">
        <v>25569.726916848798</v>
      </c>
      <c r="AA6992">
        <v>1004.31743333333</v>
      </c>
      <c r="AO6992">
        <v>161.09594732513401</v>
      </c>
      <c r="AQ6992" t="s">
        <v>925</v>
      </c>
      <c r="AY6992">
        <v>275.58483036934501</v>
      </c>
      <c r="BD6992">
        <v>655.55703274622795</v>
      </c>
      <c r="BE6992">
        <v>544.97355506317194</v>
      </c>
    </row>
  </sheetData>
  <sortState ref="A4029:BW4920">
    <sortCondition ref="A4029:A4920"/>
    <sortCondition ref="B4029:B492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83"/>
  <sheetViews>
    <sheetView workbookViewId="0">
      <selection activeCell="H4" sqref="H4"/>
    </sheetView>
  </sheetViews>
  <sheetFormatPr defaultRowHeight="15" x14ac:dyDescent="0.25"/>
  <cols>
    <col min="1" max="1" width="9.5703125" bestFit="1" customWidth="1"/>
    <col min="2" max="2" width="9.85546875" bestFit="1" customWidth="1"/>
  </cols>
  <sheetData>
    <row r="3" spans="1:8" x14ac:dyDescent="0.25">
      <c r="D3" t="s">
        <v>1026</v>
      </c>
      <c r="E3" t="s">
        <v>1027</v>
      </c>
      <c r="F3" t="s">
        <v>1028</v>
      </c>
      <c r="G3" t="s">
        <v>1029</v>
      </c>
      <c r="H3" t="s">
        <v>1030</v>
      </c>
    </row>
    <row r="4" spans="1:8" x14ac:dyDescent="0.25">
      <c r="A4" s="2" t="s">
        <v>70</v>
      </c>
      <c r="B4" s="31">
        <v>37625</v>
      </c>
      <c r="D4">
        <v>78</v>
      </c>
      <c r="E4">
        <v>80.2</v>
      </c>
      <c r="F4">
        <v>97.2</v>
      </c>
      <c r="G4">
        <v>101.6</v>
      </c>
      <c r="H4">
        <v>117.1</v>
      </c>
    </row>
    <row r="5" spans="1:8" x14ac:dyDescent="0.25">
      <c r="A5" s="2" t="s">
        <v>70</v>
      </c>
      <c r="B5" s="31">
        <v>37635</v>
      </c>
      <c r="D5">
        <v>91.2</v>
      </c>
      <c r="E5">
        <v>84.1</v>
      </c>
      <c r="F5">
        <v>104.9</v>
      </c>
      <c r="G5">
        <v>106.2</v>
      </c>
      <c r="H5">
        <v>128.80000000000001</v>
      </c>
    </row>
    <row r="6" spans="1:8" x14ac:dyDescent="0.25">
      <c r="A6" s="2" t="s">
        <v>70</v>
      </c>
      <c r="B6" s="31">
        <v>37644</v>
      </c>
      <c r="D6">
        <v>89.5</v>
      </c>
      <c r="E6">
        <v>80.2</v>
      </c>
      <c r="F6">
        <v>101.1</v>
      </c>
      <c r="G6">
        <v>99.6</v>
      </c>
      <c r="H6">
        <v>120.5</v>
      </c>
    </row>
    <row r="7" spans="1:8" x14ac:dyDescent="0.25">
      <c r="A7" s="2" t="s">
        <v>70</v>
      </c>
      <c r="B7" s="31">
        <v>37656</v>
      </c>
      <c r="D7">
        <v>78</v>
      </c>
      <c r="E7">
        <v>80.2</v>
      </c>
      <c r="F7">
        <v>97.2</v>
      </c>
      <c r="G7">
        <v>101.6</v>
      </c>
      <c r="H7">
        <v>117.1</v>
      </c>
    </row>
    <row r="8" spans="1:8" x14ac:dyDescent="0.25">
      <c r="A8" s="2" t="s">
        <v>70</v>
      </c>
      <c r="B8" s="31">
        <v>37676</v>
      </c>
      <c r="D8">
        <v>60.2</v>
      </c>
      <c r="E8">
        <v>77.599999999999994</v>
      </c>
      <c r="F8">
        <v>96</v>
      </c>
      <c r="G8">
        <v>92.2</v>
      </c>
      <c r="H8">
        <v>116.4</v>
      </c>
    </row>
    <row r="9" spans="1:8" x14ac:dyDescent="0.25">
      <c r="A9" s="2" t="s">
        <v>70</v>
      </c>
      <c r="B9" s="31">
        <v>37686</v>
      </c>
      <c r="D9">
        <v>61.4</v>
      </c>
      <c r="E9">
        <v>73.400000000000006</v>
      </c>
      <c r="F9">
        <v>89.4</v>
      </c>
      <c r="G9">
        <v>89.5</v>
      </c>
      <c r="H9">
        <v>107.7</v>
      </c>
    </row>
    <row r="10" spans="1:8" x14ac:dyDescent="0.25">
      <c r="A10" s="2" t="s">
        <v>70</v>
      </c>
      <c r="B10" s="31">
        <v>37691</v>
      </c>
      <c r="D10">
        <v>59.2</v>
      </c>
      <c r="E10">
        <v>73.400000000000006</v>
      </c>
      <c r="F10">
        <v>91.9</v>
      </c>
      <c r="G10">
        <v>89.4</v>
      </c>
      <c r="H10">
        <v>114.1</v>
      </c>
    </row>
    <row r="11" spans="1:8" x14ac:dyDescent="0.25">
      <c r="A11" s="2" t="s">
        <v>70</v>
      </c>
      <c r="B11" s="31">
        <v>37696</v>
      </c>
      <c r="D11">
        <v>62.2</v>
      </c>
      <c r="E11">
        <v>74.099999999999994</v>
      </c>
      <c r="F11">
        <v>91.5</v>
      </c>
      <c r="G11">
        <v>88.8</v>
      </c>
      <c r="H11">
        <v>112.5</v>
      </c>
    </row>
    <row r="12" spans="1:8" x14ac:dyDescent="0.25">
      <c r="A12" s="2" t="s">
        <v>70</v>
      </c>
      <c r="B12" s="31">
        <v>37699</v>
      </c>
    </row>
    <row r="13" spans="1:8" x14ac:dyDescent="0.25">
      <c r="A13" s="2" t="s">
        <v>70</v>
      </c>
      <c r="B13" s="31">
        <v>37701</v>
      </c>
      <c r="D13">
        <v>60.6</v>
      </c>
      <c r="E13">
        <v>76.099999999999994</v>
      </c>
      <c r="F13">
        <v>92.2</v>
      </c>
      <c r="G13">
        <v>89.9</v>
      </c>
      <c r="H13">
        <v>114.1</v>
      </c>
    </row>
    <row r="14" spans="1:8" x14ac:dyDescent="0.25">
      <c r="A14" s="2" t="s">
        <v>70</v>
      </c>
      <c r="B14" s="31">
        <v>37705</v>
      </c>
    </row>
    <row r="15" spans="1:8" x14ac:dyDescent="0.25">
      <c r="A15" s="2" t="s">
        <v>70</v>
      </c>
      <c r="B15" s="31">
        <v>37706</v>
      </c>
      <c r="D15">
        <v>60</v>
      </c>
      <c r="E15">
        <v>75.400000000000006</v>
      </c>
      <c r="F15">
        <v>90.6</v>
      </c>
      <c r="G15">
        <v>77.8</v>
      </c>
      <c r="H15">
        <v>88.5</v>
      </c>
    </row>
    <row r="16" spans="1:8" x14ac:dyDescent="0.25">
      <c r="A16" s="2" t="s">
        <v>70</v>
      </c>
      <c r="B16" s="31">
        <v>37707</v>
      </c>
    </row>
    <row r="17" spans="1:8" x14ac:dyDescent="0.25">
      <c r="A17" s="2" t="s">
        <v>70</v>
      </c>
      <c r="B17" s="31">
        <v>37711</v>
      </c>
      <c r="D17">
        <v>81.400000000000006</v>
      </c>
      <c r="E17">
        <v>91.8</v>
      </c>
      <c r="F17">
        <v>100.3</v>
      </c>
      <c r="G17">
        <v>95.4</v>
      </c>
      <c r="H17">
        <v>116</v>
      </c>
    </row>
    <row r="18" spans="1:8" x14ac:dyDescent="0.25">
      <c r="A18" s="2" t="s">
        <v>70</v>
      </c>
      <c r="B18" s="31">
        <v>37715</v>
      </c>
    </row>
    <row r="19" spans="1:8" x14ac:dyDescent="0.25">
      <c r="A19" s="2" t="s">
        <v>70</v>
      </c>
      <c r="B19" s="31">
        <v>37717</v>
      </c>
      <c r="D19">
        <v>69.5</v>
      </c>
      <c r="E19">
        <v>84.4</v>
      </c>
      <c r="F19">
        <v>100.9</v>
      </c>
      <c r="G19">
        <v>98.2</v>
      </c>
      <c r="H19">
        <v>113.8</v>
      </c>
    </row>
    <row r="20" spans="1:8" x14ac:dyDescent="0.25">
      <c r="A20" s="2" t="s">
        <v>70</v>
      </c>
      <c r="B20" s="31">
        <v>37721</v>
      </c>
    </row>
    <row r="21" spans="1:8" x14ac:dyDescent="0.25">
      <c r="A21" s="2" t="s">
        <v>70</v>
      </c>
      <c r="B21" s="31">
        <v>37722</v>
      </c>
      <c r="D21">
        <v>66.2</v>
      </c>
      <c r="E21">
        <v>80.2</v>
      </c>
      <c r="F21">
        <v>97.9</v>
      </c>
      <c r="G21">
        <v>95.9</v>
      </c>
      <c r="H21">
        <v>114.1</v>
      </c>
    </row>
    <row r="22" spans="1:8" x14ac:dyDescent="0.25">
      <c r="A22" s="2" t="s">
        <v>70</v>
      </c>
      <c r="B22" s="31">
        <v>37726</v>
      </c>
    </row>
    <row r="23" spans="1:8" x14ac:dyDescent="0.25">
      <c r="A23" s="2" t="s">
        <v>70</v>
      </c>
      <c r="B23" s="31">
        <v>37727</v>
      </c>
      <c r="D23">
        <v>57</v>
      </c>
      <c r="E23">
        <v>78.7</v>
      </c>
      <c r="F23">
        <v>98.6</v>
      </c>
      <c r="G23">
        <v>95.9</v>
      </c>
      <c r="H23">
        <v>114.7</v>
      </c>
    </row>
    <row r="24" spans="1:8" x14ac:dyDescent="0.25">
      <c r="A24" s="2" t="s">
        <v>70</v>
      </c>
      <c r="B24" s="31">
        <v>37731</v>
      </c>
    </row>
    <row r="25" spans="1:8" x14ac:dyDescent="0.25">
      <c r="A25" s="2" t="s">
        <v>70</v>
      </c>
      <c r="B25" s="31">
        <v>37732</v>
      </c>
      <c r="D25">
        <v>88.1</v>
      </c>
      <c r="E25">
        <v>96</v>
      </c>
      <c r="F25">
        <v>111.2</v>
      </c>
      <c r="G25">
        <v>118</v>
      </c>
      <c r="H25">
        <v>116.9</v>
      </c>
    </row>
    <row r="26" spans="1:8" x14ac:dyDescent="0.25">
      <c r="A26" s="2" t="s">
        <v>70</v>
      </c>
      <c r="B26" s="31">
        <v>37734</v>
      </c>
      <c r="D26">
        <v>78.3</v>
      </c>
      <c r="E26">
        <v>89.9</v>
      </c>
      <c r="F26">
        <v>109</v>
      </c>
      <c r="G26">
        <v>118.1</v>
      </c>
      <c r="H26">
        <v>116.2</v>
      </c>
    </row>
    <row r="27" spans="1:8" x14ac:dyDescent="0.25">
      <c r="A27" s="2" t="s">
        <v>70</v>
      </c>
      <c r="B27" s="31">
        <v>37736</v>
      </c>
    </row>
    <row r="28" spans="1:8" x14ac:dyDescent="0.25">
      <c r="A28" s="2" t="s">
        <v>70</v>
      </c>
      <c r="B28" s="31">
        <v>37737</v>
      </c>
      <c r="D28">
        <v>76.099999999999994</v>
      </c>
      <c r="E28">
        <v>89.1</v>
      </c>
      <c r="F28">
        <v>105.9</v>
      </c>
      <c r="G28">
        <v>116.9</v>
      </c>
      <c r="H28">
        <v>115.6</v>
      </c>
    </row>
    <row r="29" spans="1:8" x14ac:dyDescent="0.25">
      <c r="A29" s="2" t="s">
        <v>70</v>
      </c>
      <c r="B29" s="31">
        <v>37739</v>
      </c>
    </row>
    <row r="30" spans="1:8" x14ac:dyDescent="0.25">
      <c r="A30" s="2" t="s">
        <v>70</v>
      </c>
      <c r="B30" s="31">
        <v>37740</v>
      </c>
      <c r="D30">
        <v>74.900000000000006</v>
      </c>
      <c r="E30">
        <v>84.2</v>
      </c>
      <c r="F30">
        <v>104.6</v>
      </c>
      <c r="G30">
        <v>115.9</v>
      </c>
      <c r="H30">
        <v>116.2</v>
      </c>
    </row>
    <row r="31" spans="1:8" x14ac:dyDescent="0.25">
      <c r="A31" s="2" t="s">
        <v>70</v>
      </c>
      <c r="B31" s="31">
        <v>37741</v>
      </c>
    </row>
    <row r="32" spans="1:8" x14ac:dyDescent="0.25">
      <c r="A32" s="2" t="s">
        <v>70</v>
      </c>
      <c r="B32" s="31">
        <v>37746</v>
      </c>
      <c r="D32">
        <v>59.4</v>
      </c>
      <c r="E32">
        <v>83</v>
      </c>
      <c r="F32">
        <v>104.2</v>
      </c>
      <c r="G32">
        <v>113.7</v>
      </c>
      <c r="H32">
        <v>116.5</v>
      </c>
    </row>
    <row r="33" spans="1:8" x14ac:dyDescent="0.25">
      <c r="A33" s="2" t="s">
        <v>70</v>
      </c>
      <c r="B33" s="31">
        <v>37751</v>
      </c>
      <c r="D33">
        <v>53</v>
      </c>
      <c r="E33">
        <v>77</v>
      </c>
      <c r="F33">
        <v>101</v>
      </c>
      <c r="G33">
        <v>109.2</v>
      </c>
      <c r="H33">
        <v>114.2</v>
      </c>
    </row>
    <row r="34" spans="1:8" x14ac:dyDescent="0.25">
      <c r="A34" s="2" t="s">
        <v>70</v>
      </c>
      <c r="B34" s="31">
        <v>37756</v>
      </c>
      <c r="D34">
        <v>47.5</v>
      </c>
      <c r="E34">
        <v>77.2</v>
      </c>
      <c r="F34">
        <v>102.5</v>
      </c>
      <c r="G34">
        <v>109.7</v>
      </c>
      <c r="H34">
        <v>115.8</v>
      </c>
    </row>
    <row r="35" spans="1:8" x14ac:dyDescent="0.25">
      <c r="A35" s="2" t="s">
        <v>70</v>
      </c>
      <c r="B35" s="31">
        <v>37761</v>
      </c>
      <c r="D35">
        <v>79.5</v>
      </c>
      <c r="E35">
        <v>90.6</v>
      </c>
      <c r="F35">
        <v>109.5</v>
      </c>
      <c r="G35">
        <v>120</v>
      </c>
      <c r="H35">
        <v>122.3</v>
      </c>
    </row>
    <row r="36" spans="1:8" x14ac:dyDescent="0.25">
      <c r="A36" s="2" t="s">
        <v>70</v>
      </c>
      <c r="B36" s="31">
        <v>37766</v>
      </c>
      <c r="D36">
        <v>64.900000000000006</v>
      </c>
      <c r="E36">
        <v>80.900000000000006</v>
      </c>
      <c r="F36">
        <v>101.2</v>
      </c>
      <c r="G36">
        <v>109.9</v>
      </c>
      <c r="H36">
        <v>115.3</v>
      </c>
    </row>
    <row r="37" spans="1:8" x14ac:dyDescent="0.25">
      <c r="A37" s="2" t="s">
        <v>70</v>
      </c>
      <c r="B37" s="31">
        <v>37771</v>
      </c>
      <c r="D37">
        <v>51.4</v>
      </c>
      <c r="E37">
        <v>78.599999999999994</v>
      </c>
      <c r="F37">
        <v>103.2</v>
      </c>
      <c r="G37">
        <v>110.9</v>
      </c>
      <c r="H37">
        <v>116.4</v>
      </c>
    </row>
    <row r="38" spans="1:8" x14ac:dyDescent="0.25">
      <c r="A38" s="2" t="s">
        <v>70</v>
      </c>
      <c r="B38" s="31">
        <v>37776</v>
      </c>
    </row>
    <row r="39" spans="1:8" x14ac:dyDescent="0.25">
      <c r="A39" s="2" t="s">
        <v>70</v>
      </c>
      <c r="B39" s="31">
        <v>37777</v>
      </c>
      <c r="D39">
        <v>32.799999999999997</v>
      </c>
      <c r="E39">
        <v>69.5</v>
      </c>
      <c r="F39">
        <v>94.4</v>
      </c>
      <c r="G39">
        <v>104.5</v>
      </c>
      <c r="H39">
        <v>115.9</v>
      </c>
    </row>
    <row r="40" spans="1:8" x14ac:dyDescent="0.25">
      <c r="A40" s="2" t="s">
        <v>70</v>
      </c>
      <c r="B40" s="31">
        <v>37782</v>
      </c>
      <c r="D40">
        <v>36.700000000000003</v>
      </c>
      <c r="E40">
        <v>73.900000000000006</v>
      </c>
      <c r="F40">
        <v>100.1</v>
      </c>
      <c r="G40">
        <v>104.8</v>
      </c>
      <c r="H40">
        <v>118.5</v>
      </c>
    </row>
    <row r="41" spans="1:8" x14ac:dyDescent="0.25">
      <c r="A41" s="2" t="s">
        <v>71</v>
      </c>
      <c r="B41" s="31">
        <v>37786</v>
      </c>
      <c r="D41">
        <v>41.6</v>
      </c>
      <c r="E41">
        <v>72</v>
      </c>
      <c r="F41">
        <v>94.1</v>
      </c>
      <c r="G41">
        <v>96.9</v>
      </c>
      <c r="H41">
        <v>113</v>
      </c>
    </row>
    <row r="42" spans="1:8" x14ac:dyDescent="0.25">
      <c r="A42" s="2" t="s">
        <v>71</v>
      </c>
      <c r="B42" s="31">
        <v>37791</v>
      </c>
      <c r="D42">
        <v>41.9</v>
      </c>
      <c r="E42">
        <v>74.2</v>
      </c>
      <c r="F42">
        <v>97.2</v>
      </c>
      <c r="G42">
        <v>99.5</v>
      </c>
      <c r="H42">
        <v>116.7</v>
      </c>
    </row>
    <row r="43" spans="1:8" x14ac:dyDescent="0.25">
      <c r="A43" s="2" t="s">
        <v>71</v>
      </c>
      <c r="B43" s="31">
        <v>37796</v>
      </c>
      <c r="D43">
        <v>46.1</v>
      </c>
      <c r="E43">
        <v>73.900000000000006</v>
      </c>
      <c r="F43">
        <v>95.7</v>
      </c>
      <c r="G43">
        <v>96.9</v>
      </c>
      <c r="H43">
        <v>113.5</v>
      </c>
    </row>
    <row r="44" spans="1:8" x14ac:dyDescent="0.25">
      <c r="A44" s="2" t="s">
        <v>71</v>
      </c>
      <c r="B44" s="31">
        <v>37802</v>
      </c>
      <c r="D44">
        <v>48.8</v>
      </c>
      <c r="E44">
        <v>74.900000000000006</v>
      </c>
      <c r="F44">
        <v>98.1</v>
      </c>
      <c r="G44">
        <v>96.6</v>
      </c>
      <c r="H44">
        <v>116.9</v>
      </c>
    </row>
    <row r="45" spans="1:8" x14ac:dyDescent="0.25">
      <c r="A45" s="2" t="s">
        <v>71</v>
      </c>
      <c r="B45" s="31">
        <v>37807</v>
      </c>
      <c r="D45">
        <v>45</v>
      </c>
      <c r="E45">
        <v>73.400000000000006</v>
      </c>
      <c r="F45">
        <v>93.8</v>
      </c>
      <c r="G45">
        <v>93.4</v>
      </c>
      <c r="H45">
        <v>113.8</v>
      </c>
    </row>
    <row r="46" spans="1:8" x14ac:dyDescent="0.25">
      <c r="A46" s="2" t="s">
        <v>71</v>
      </c>
      <c r="B46" s="31">
        <v>37812</v>
      </c>
      <c r="D46">
        <v>46.7</v>
      </c>
      <c r="E46">
        <v>72.900000000000006</v>
      </c>
      <c r="F46">
        <v>96.1</v>
      </c>
      <c r="G46">
        <v>92.3</v>
      </c>
      <c r="H46">
        <v>114.6</v>
      </c>
    </row>
    <row r="47" spans="1:8" x14ac:dyDescent="0.25">
      <c r="A47" s="2" t="s">
        <v>71</v>
      </c>
      <c r="B47" s="31">
        <v>37817</v>
      </c>
      <c r="D47">
        <v>53.7</v>
      </c>
      <c r="E47">
        <v>74.599999999999994</v>
      </c>
      <c r="F47">
        <v>95.1</v>
      </c>
      <c r="G47">
        <v>94.1</v>
      </c>
      <c r="H47">
        <v>114.8</v>
      </c>
    </row>
    <row r="48" spans="1:8" x14ac:dyDescent="0.25">
      <c r="A48" s="2" t="s">
        <v>71</v>
      </c>
      <c r="B48" s="31">
        <v>37823</v>
      </c>
      <c r="D48">
        <v>73</v>
      </c>
      <c r="E48">
        <v>74.8</v>
      </c>
      <c r="F48">
        <v>94.9</v>
      </c>
      <c r="G48">
        <v>94.3</v>
      </c>
      <c r="H48">
        <v>114.2</v>
      </c>
    </row>
    <row r="49" spans="1:8" x14ac:dyDescent="0.25">
      <c r="A49" s="2" t="s">
        <v>71</v>
      </c>
      <c r="B49" s="31">
        <v>37828</v>
      </c>
      <c r="D49">
        <v>66.2</v>
      </c>
      <c r="E49">
        <v>79</v>
      </c>
      <c r="F49">
        <v>95.1</v>
      </c>
      <c r="G49">
        <v>97.1</v>
      </c>
      <c r="H49">
        <v>114.6</v>
      </c>
    </row>
    <row r="50" spans="1:8" x14ac:dyDescent="0.25">
      <c r="A50" s="2" t="s">
        <v>71</v>
      </c>
      <c r="B50" s="31">
        <v>37833</v>
      </c>
      <c r="D50">
        <v>74.8</v>
      </c>
      <c r="E50">
        <v>82.4</v>
      </c>
      <c r="F50">
        <v>98.3</v>
      </c>
      <c r="G50">
        <v>99.1</v>
      </c>
      <c r="H50">
        <v>116.2</v>
      </c>
    </row>
    <row r="51" spans="1:8" x14ac:dyDescent="0.25">
      <c r="A51" s="2" t="s">
        <v>71</v>
      </c>
      <c r="B51" s="31">
        <v>37838</v>
      </c>
      <c r="D51">
        <v>68.2</v>
      </c>
      <c r="E51">
        <v>81.8</v>
      </c>
      <c r="F51">
        <v>98.9</v>
      </c>
      <c r="G51">
        <v>102</v>
      </c>
      <c r="H51">
        <v>116.3</v>
      </c>
    </row>
    <row r="52" spans="1:8" x14ac:dyDescent="0.25">
      <c r="A52" s="2" t="s">
        <v>71</v>
      </c>
      <c r="B52" s="31">
        <v>37844</v>
      </c>
      <c r="D52">
        <v>61.9</v>
      </c>
      <c r="E52">
        <v>78.900000000000006</v>
      </c>
      <c r="F52">
        <v>97.1</v>
      </c>
      <c r="G52">
        <v>100.9</v>
      </c>
      <c r="H52">
        <v>115.8</v>
      </c>
    </row>
    <row r="53" spans="1:8" x14ac:dyDescent="0.25">
      <c r="A53" s="2" t="s">
        <v>71</v>
      </c>
      <c r="B53" s="31">
        <v>37851</v>
      </c>
      <c r="D53">
        <v>50.3</v>
      </c>
      <c r="E53">
        <v>78.2</v>
      </c>
      <c r="F53">
        <v>92.5</v>
      </c>
      <c r="G53">
        <v>98.6</v>
      </c>
      <c r="H53">
        <v>113.5</v>
      </c>
    </row>
    <row r="54" spans="1:8" x14ac:dyDescent="0.25">
      <c r="A54" s="2" t="s">
        <v>71</v>
      </c>
      <c r="B54" s="31">
        <v>37856</v>
      </c>
      <c r="D54">
        <v>60.9</v>
      </c>
      <c r="E54">
        <v>74.5</v>
      </c>
      <c r="F54">
        <v>93.3</v>
      </c>
      <c r="G54">
        <v>95.1</v>
      </c>
      <c r="H54">
        <v>116.3</v>
      </c>
    </row>
    <row r="55" spans="1:8" x14ac:dyDescent="0.25">
      <c r="A55" s="2" t="s">
        <v>71</v>
      </c>
      <c r="B55" s="31">
        <v>37863</v>
      </c>
      <c r="D55">
        <v>69.900000000000006</v>
      </c>
      <c r="E55">
        <v>77.400000000000006</v>
      </c>
      <c r="F55">
        <v>91.7</v>
      </c>
      <c r="G55">
        <v>93.3</v>
      </c>
      <c r="H55">
        <v>111.4</v>
      </c>
    </row>
    <row r="56" spans="1:8" x14ac:dyDescent="0.25">
      <c r="A56" s="2" t="s">
        <v>71</v>
      </c>
      <c r="B56" s="31">
        <v>37869</v>
      </c>
      <c r="D56">
        <v>74.3</v>
      </c>
      <c r="E56">
        <v>80.8</v>
      </c>
      <c r="F56">
        <v>93.1</v>
      </c>
      <c r="G56">
        <v>95.1</v>
      </c>
      <c r="H56">
        <v>111.2</v>
      </c>
    </row>
    <row r="57" spans="1:8" x14ac:dyDescent="0.25">
      <c r="A57" s="2" t="s">
        <v>71</v>
      </c>
      <c r="B57" s="31">
        <v>37874</v>
      </c>
      <c r="D57">
        <v>70.8</v>
      </c>
      <c r="E57">
        <v>82</v>
      </c>
      <c r="F57">
        <v>97.4</v>
      </c>
      <c r="G57">
        <v>101.9</v>
      </c>
      <c r="H57">
        <v>114</v>
      </c>
    </row>
    <row r="58" spans="1:8" x14ac:dyDescent="0.25">
      <c r="A58" s="2" t="s">
        <v>71</v>
      </c>
      <c r="B58" s="31">
        <v>37879</v>
      </c>
      <c r="D58">
        <v>63.5</v>
      </c>
      <c r="E58">
        <v>76</v>
      </c>
      <c r="F58">
        <v>94.4</v>
      </c>
      <c r="G58">
        <v>99.6</v>
      </c>
      <c r="H58">
        <v>112.3</v>
      </c>
    </row>
    <row r="59" spans="1:8" x14ac:dyDescent="0.25">
      <c r="A59" s="2" t="s">
        <v>71</v>
      </c>
      <c r="B59" s="31">
        <v>37884</v>
      </c>
      <c r="D59">
        <v>61.5</v>
      </c>
      <c r="E59">
        <v>76.5</v>
      </c>
      <c r="F59">
        <v>97.1</v>
      </c>
      <c r="G59">
        <v>101.7</v>
      </c>
      <c r="H59">
        <v>113.9</v>
      </c>
    </row>
    <row r="60" spans="1:8" x14ac:dyDescent="0.25">
      <c r="A60" s="2" t="s">
        <v>71</v>
      </c>
      <c r="B60" s="31">
        <v>37889</v>
      </c>
      <c r="D60">
        <v>60.3</v>
      </c>
      <c r="E60">
        <v>78.3</v>
      </c>
      <c r="F60">
        <v>93.9</v>
      </c>
      <c r="G60">
        <v>106.4</v>
      </c>
      <c r="H60">
        <v>118.5</v>
      </c>
    </row>
    <row r="61" spans="1:8" x14ac:dyDescent="0.25">
      <c r="A61" s="2" t="s">
        <v>71</v>
      </c>
      <c r="B61" s="31">
        <v>37896</v>
      </c>
      <c r="D61">
        <v>66.7</v>
      </c>
      <c r="E61">
        <v>75.2</v>
      </c>
      <c r="F61">
        <v>94.5</v>
      </c>
      <c r="G61">
        <v>96.1</v>
      </c>
      <c r="H61">
        <v>112.8</v>
      </c>
    </row>
    <row r="62" spans="1:8" x14ac:dyDescent="0.25">
      <c r="A62" s="2" t="s">
        <v>71</v>
      </c>
      <c r="B62" s="31">
        <v>37901</v>
      </c>
      <c r="D62">
        <v>68.599999999999994</v>
      </c>
      <c r="E62">
        <v>82.4</v>
      </c>
      <c r="F62">
        <v>102.7</v>
      </c>
      <c r="G62">
        <v>106</v>
      </c>
      <c r="H62">
        <v>121</v>
      </c>
    </row>
    <row r="63" spans="1:8" x14ac:dyDescent="0.25">
      <c r="A63" s="2" t="s">
        <v>71</v>
      </c>
      <c r="B63" s="31">
        <v>37908</v>
      </c>
      <c r="D63">
        <v>92.8</v>
      </c>
      <c r="E63">
        <v>105.8</v>
      </c>
      <c r="F63">
        <v>118.9</v>
      </c>
      <c r="G63">
        <v>121.3</v>
      </c>
      <c r="H63">
        <v>121.3</v>
      </c>
    </row>
    <row r="64" spans="1:8" x14ac:dyDescent="0.25">
      <c r="A64" s="2" t="s">
        <v>71</v>
      </c>
      <c r="B64" s="31">
        <v>37914</v>
      </c>
      <c r="D64">
        <v>88.1</v>
      </c>
      <c r="E64">
        <v>97.6</v>
      </c>
      <c r="F64">
        <v>116.1</v>
      </c>
      <c r="G64">
        <v>125.2</v>
      </c>
      <c r="H64">
        <v>121</v>
      </c>
    </row>
    <row r="65" spans="1:8" x14ac:dyDescent="0.25">
      <c r="A65" s="2" t="s">
        <v>71</v>
      </c>
      <c r="B65" s="31">
        <v>37919</v>
      </c>
      <c r="D65">
        <v>77.5</v>
      </c>
      <c r="E65">
        <v>93.5</v>
      </c>
      <c r="F65">
        <v>111.8</v>
      </c>
      <c r="G65">
        <v>125.9</v>
      </c>
      <c r="H65">
        <v>122.7</v>
      </c>
    </row>
    <row r="66" spans="1:8" x14ac:dyDescent="0.25">
      <c r="A66" s="2" t="s">
        <v>71</v>
      </c>
      <c r="B66" s="31">
        <v>37924</v>
      </c>
      <c r="D66">
        <v>72.400000000000006</v>
      </c>
      <c r="E66">
        <v>87.6</v>
      </c>
      <c r="F66">
        <v>105.9</v>
      </c>
      <c r="G66">
        <v>120.6</v>
      </c>
      <c r="H66">
        <v>118.5</v>
      </c>
    </row>
    <row r="67" spans="1:8" x14ac:dyDescent="0.25">
      <c r="A67" s="2" t="s">
        <v>71</v>
      </c>
      <c r="B67" s="31">
        <v>37929</v>
      </c>
      <c r="D67">
        <v>73</v>
      </c>
      <c r="E67">
        <v>89.7</v>
      </c>
      <c r="F67">
        <v>107.8</v>
      </c>
      <c r="G67">
        <v>120</v>
      </c>
      <c r="H67">
        <v>120.1</v>
      </c>
    </row>
    <row r="68" spans="1:8" x14ac:dyDescent="0.25">
      <c r="A68" s="2" t="s">
        <v>71</v>
      </c>
      <c r="B68" s="31">
        <v>37934</v>
      </c>
      <c r="D68">
        <v>79.7</v>
      </c>
      <c r="E68">
        <v>91.7</v>
      </c>
      <c r="F68">
        <v>109.3</v>
      </c>
      <c r="G68">
        <v>123.9</v>
      </c>
      <c r="H68">
        <v>123.5</v>
      </c>
    </row>
    <row r="69" spans="1:8" x14ac:dyDescent="0.25">
      <c r="A69" s="2" t="s">
        <v>71</v>
      </c>
      <c r="B69" s="31">
        <v>37939</v>
      </c>
      <c r="D69">
        <v>75.400000000000006</v>
      </c>
      <c r="E69">
        <v>89.3</v>
      </c>
      <c r="F69">
        <v>108</v>
      </c>
      <c r="G69">
        <v>121.1</v>
      </c>
      <c r="H69">
        <v>120.7</v>
      </c>
    </row>
    <row r="70" spans="1:8" x14ac:dyDescent="0.25">
      <c r="A70" s="2" t="s">
        <v>71</v>
      </c>
      <c r="B70" s="31">
        <v>37961</v>
      </c>
      <c r="D70">
        <v>80</v>
      </c>
      <c r="E70">
        <v>88.1</v>
      </c>
      <c r="F70">
        <v>109.9</v>
      </c>
      <c r="G70">
        <v>122.1</v>
      </c>
      <c r="H70">
        <v>120.2</v>
      </c>
    </row>
    <row r="71" spans="1:8" x14ac:dyDescent="0.25">
      <c r="A71" s="2" t="s">
        <v>71</v>
      </c>
      <c r="B71" s="31">
        <v>37966</v>
      </c>
      <c r="D71">
        <v>73.3</v>
      </c>
      <c r="E71">
        <v>87</v>
      </c>
      <c r="F71">
        <v>105.2</v>
      </c>
      <c r="G71">
        <v>120.4</v>
      </c>
      <c r="H71">
        <v>119.1</v>
      </c>
    </row>
    <row r="72" spans="1:8" x14ac:dyDescent="0.25">
      <c r="A72" s="2" t="s">
        <v>71</v>
      </c>
      <c r="B72" s="31">
        <v>37970</v>
      </c>
      <c r="D72">
        <v>74.3</v>
      </c>
      <c r="E72">
        <v>89.8</v>
      </c>
      <c r="F72">
        <v>112.1</v>
      </c>
      <c r="G72">
        <v>119.6</v>
      </c>
      <c r="H72">
        <v>127.2</v>
      </c>
    </row>
    <row r="73" spans="1:8" x14ac:dyDescent="0.25">
      <c r="A73" s="2" t="s">
        <v>71</v>
      </c>
      <c r="B73" s="31">
        <v>37975</v>
      </c>
      <c r="D73">
        <v>76.2</v>
      </c>
      <c r="E73">
        <v>90.8</v>
      </c>
      <c r="F73">
        <v>111.5</v>
      </c>
      <c r="G73">
        <v>126.3</v>
      </c>
      <c r="H73">
        <v>124.8</v>
      </c>
    </row>
    <row r="74" spans="1:8" x14ac:dyDescent="0.25">
      <c r="A74" s="2" t="s">
        <v>71</v>
      </c>
      <c r="B74" s="31">
        <v>37986</v>
      </c>
      <c r="D74">
        <v>71.8</v>
      </c>
      <c r="E74">
        <v>88.8</v>
      </c>
      <c r="F74">
        <v>110.1</v>
      </c>
      <c r="G74">
        <v>123.9</v>
      </c>
      <c r="H74">
        <v>121.1</v>
      </c>
    </row>
    <row r="75" spans="1:8" x14ac:dyDescent="0.25">
      <c r="A75" s="2" t="s">
        <v>71</v>
      </c>
      <c r="B75" s="31">
        <v>37991</v>
      </c>
      <c r="D75">
        <v>70.5</v>
      </c>
      <c r="E75">
        <v>83.5</v>
      </c>
      <c r="F75">
        <v>104.6</v>
      </c>
      <c r="G75">
        <v>115.5</v>
      </c>
      <c r="H75">
        <v>114.5</v>
      </c>
    </row>
    <row r="76" spans="1:8" x14ac:dyDescent="0.25">
      <c r="A76" s="2" t="s">
        <v>71</v>
      </c>
      <c r="B76" s="31">
        <v>37995</v>
      </c>
      <c r="D76">
        <v>64.3</v>
      </c>
      <c r="E76">
        <v>82.3</v>
      </c>
      <c r="F76">
        <v>103.1</v>
      </c>
      <c r="G76">
        <v>115.9</v>
      </c>
      <c r="H76">
        <v>115.1</v>
      </c>
    </row>
    <row r="77" spans="1:8" x14ac:dyDescent="0.25">
      <c r="A77" s="2" t="s">
        <v>71</v>
      </c>
      <c r="B77" s="31">
        <v>38000</v>
      </c>
      <c r="D77">
        <v>68.7</v>
      </c>
      <c r="E77">
        <v>83.1</v>
      </c>
      <c r="F77">
        <v>104.6</v>
      </c>
      <c r="G77">
        <v>116.9</v>
      </c>
      <c r="H77">
        <v>115.3</v>
      </c>
    </row>
    <row r="78" spans="1:8" x14ac:dyDescent="0.25">
      <c r="A78" s="2" t="s">
        <v>71</v>
      </c>
      <c r="B78" s="31">
        <v>38005</v>
      </c>
      <c r="D78">
        <v>68.7</v>
      </c>
      <c r="E78">
        <v>82.7</v>
      </c>
      <c r="F78">
        <v>101.4</v>
      </c>
      <c r="G78">
        <v>114.6</v>
      </c>
      <c r="H78">
        <v>114.6</v>
      </c>
    </row>
    <row r="79" spans="1:8" x14ac:dyDescent="0.25">
      <c r="A79" s="2" t="s">
        <v>71</v>
      </c>
      <c r="B79" s="31">
        <v>38011</v>
      </c>
      <c r="D79">
        <v>73.5</v>
      </c>
      <c r="E79">
        <v>82.1</v>
      </c>
      <c r="F79">
        <v>103.9</v>
      </c>
      <c r="G79">
        <v>114.4</v>
      </c>
      <c r="H79">
        <v>113.6</v>
      </c>
    </row>
    <row r="80" spans="1:8" x14ac:dyDescent="0.25">
      <c r="A80" s="2" t="s">
        <v>71</v>
      </c>
      <c r="B80" s="31">
        <v>38015</v>
      </c>
      <c r="D80">
        <v>74</v>
      </c>
      <c r="E80">
        <v>81.900000000000006</v>
      </c>
      <c r="F80">
        <v>102.1</v>
      </c>
      <c r="G80">
        <v>117.2</v>
      </c>
      <c r="H80">
        <v>115.5</v>
      </c>
    </row>
    <row r="81" spans="1:8" x14ac:dyDescent="0.25">
      <c r="A81" s="2" t="s">
        <v>71</v>
      </c>
      <c r="B81" s="31">
        <v>38020</v>
      </c>
      <c r="D81">
        <v>73.400000000000006</v>
      </c>
      <c r="E81">
        <v>85.4</v>
      </c>
      <c r="F81">
        <v>105.3</v>
      </c>
      <c r="G81">
        <v>119.1</v>
      </c>
      <c r="H81">
        <v>119.2</v>
      </c>
    </row>
    <row r="82" spans="1:8" x14ac:dyDescent="0.25">
      <c r="A82" s="2" t="s">
        <v>71</v>
      </c>
      <c r="B82" s="31">
        <v>38026</v>
      </c>
      <c r="D82">
        <v>70.7</v>
      </c>
      <c r="E82">
        <v>83.9</v>
      </c>
      <c r="F82">
        <v>105.7</v>
      </c>
      <c r="G82">
        <v>117.8</v>
      </c>
      <c r="H82">
        <v>118.1</v>
      </c>
    </row>
    <row r="83" spans="1:8" x14ac:dyDescent="0.25">
      <c r="A83" s="2" t="s">
        <v>71</v>
      </c>
      <c r="B83" s="31">
        <v>38030</v>
      </c>
      <c r="D83">
        <v>72.400000000000006</v>
      </c>
      <c r="E83">
        <v>84.7</v>
      </c>
      <c r="F83">
        <v>104.7</v>
      </c>
      <c r="G83">
        <v>118.7</v>
      </c>
      <c r="H83">
        <v>119</v>
      </c>
    </row>
    <row r="84" spans="1:8" x14ac:dyDescent="0.25">
      <c r="A84" s="2" t="s">
        <v>71</v>
      </c>
      <c r="B84" s="31">
        <v>38036</v>
      </c>
      <c r="D84">
        <v>76</v>
      </c>
      <c r="E84">
        <v>92.7</v>
      </c>
      <c r="F84">
        <v>112.2</v>
      </c>
      <c r="G84">
        <v>118.9</v>
      </c>
      <c r="H84">
        <v>117.6</v>
      </c>
    </row>
    <row r="85" spans="1:8" x14ac:dyDescent="0.25">
      <c r="A85" s="2" t="s">
        <v>71</v>
      </c>
      <c r="B85" s="31">
        <v>38041</v>
      </c>
      <c r="D85">
        <v>70.099999999999994</v>
      </c>
      <c r="E85">
        <v>84.3</v>
      </c>
      <c r="F85">
        <v>105.5</v>
      </c>
      <c r="G85">
        <v>117.4</v>
      </c>
      <c r="H85">
        <v>118.7</v>
      </c>
    </row>
    <row r="86" spans="1:8" x14ac:dyDescent="0.25">
      <c r="A86" s="2" t="s">
        <v>71</v>
      </c>
      <c r="B86" s="31">
        <v>38045</v>
      </c>
      <c r="D86">
        <v>65.099999999999994</v>
      </c>
      <c r="E86">
        <v>83.6</v>
      </c>
      <c r="F86">
        <v>101.8</v>
      </c>
      <c r="G86">
        <v>115.3</v>
      </c>
      <c r="H86">
        <v>117.6</v>
      </c>
    </row>
    <row r="87" spans="1:8" x14ac:dyDescent="0.25">
      <c r="A87" s="2" t="s">
        <v>71</v>
      </c>
      <c r="B87" s="31">
        <v>38050</v>
      </c>
      <c r="D87">
        <v>71.2</v>
      </c>
      <c r="E87">
        <v>82</v>
      </c>
      <c r="F87">
        <v>102.5</v>
      </c>
      <c r="G87">
        <v>116.4</v>
      </c>
      <c r="H87">
        <v>114.1</v>
      </c>
    </row>
    <row r="88" spans="1:8" x14ac:dyDescent="0.25">
      <c r="A88" s="2" t="s">
        <v>71</v>
      </c>
      <c r="B88" s="31">
        <v>38055</v>
      </c>
      <c r="D88">
        <v>63.7</v>
      </c>
      <c r="E88">
        <v>82.8</v>
      </c>
      <c r="F88">
        <v>107.4</v>
      </c>
      <c r="G88">
        <v>118.5</v>
      </c>
      <c r="H88">
        <v>118.9</v>
      </c>
    </row>
    <row r="89" spans="1:8" x14ac:dyDescent="0.25">
      <c r="A89" s="2" t="s">
        <v>71</v>
      </c>
      <c r="B89" s="31">
        <v>38057</v>
      </c>
    </row>
    <row r="90" spans="1:8" x14ac:dyDescent="0.25">
      <c r="A90" s="2" t="s">
        <v>71</v>
      </c>
      <c r="B90" s="31">
        <v>38061</v>
      </c>
      <c r="D90">
        <v>95.2</v>
      </c>
      <c r="E90">
        <v>110.8</v>
      </c>
      <c r="F90">
        <v>116.4</v>
      </c>
      <c r="G90">
        <v>124.9</v>
      </c>
      <c r="H90">
        <v>121.3</v>
      </c>
    </row>
    <row r="91" spans="1:8" x14ac:dyDescent="0.25">
      <c r="A91" s="2" t="s">
        <v>71</v>
      </c>
      <c r="B91" s="31">
        <v>38066</v>
      </c>
      <c r="D91">
        <v>77.900000000000006</v>
      </c>
      <c r="E91">
        <v>91.9</v>
      </c>
      <c r="F91">
        <v>111.6</v>
      </c>
      <c r="G91">
        <v>123.4</v>
      </c>
      <c r="H91">
        <v>119</v>
      </c>
    </row>
    <row r="92" spans="1:8" x14ac:dyDescent="0.25">
      <c r="A92" s="2" t="s">
        <v>71</v>
      </c>
      <c r="B92" s="31">
        <v>38071</v>
      </c>
      <c r="D92">
        <v>69.3</v>
      </c>
      <c r="E92">
        <v>85.9</v>
      </c>
      <c r="F92">
        <v>105.5</v>
      </c>
      <c r="G92">
        <v>117.9</v>
      </c>
      <c r="H92">
        <v>118</v>
      </c>
    </row>
    <row r="93" spans="1:8" x14ac:dyDescent="0.25">
      <c r="A93" s="2" t="s">
        <v>71</v>
      </c>
      <c r="B93" s="31">
        <v>38076</v>
      </c>
      <c r="D93">
        <v>69.599999999999994</v>
      </c>
      <c r="E93">
        <v>88.1</v>
      </c>
      <c r="F93">
        <v>109.7</v>
      </c>
      <c r="G93">
        <v>124</v>
      </c>
      <c r="H93">
        <v>120.8</v>
      </c>
    </row>
    <row r="94" spans="1:8" x14ac:dyDescent="0.25">
      <c r="A94" s="2" t="s">
        <v>71</v>
      </c>
      <c r="B94" s="31">
        <v>38077</v>
      </c>
    </row>
    <row r="95" spans="1:8" x14ac:dyDescent="0.25">
      <c r="A95" s="2" t="s">
        <v>71</v>
      </c>
      <c r="B95" s="31">
        <v>38081</v>
      </c>
      <c r="D95">
        <v>60</v>
      </c>
      <c r="E95">
        <v>89.3</v>
      </c>
      <c r="F95">
        <v>104.7</v>
      </c>
      <c r="G95">
        <v>114.7</v>
      </c>
      <c r="H95">
        <v>118.5</v>
      </c>
    </row>
    <row r="96" spans="1:8" x14ac:dyDescent="0.25">
      <c r="A96" s="2" t="s">
        <v>71</v>
      </c>
      <c r="B96" s="31">
        <v>38085</v>
      </c>
    </row>
    <row r="97" spans="1:8" x14ac:dyDescent="0.25">
      <c r="A97" s="2" t="s">
        <v>71</v>
      </c>
      <c r="B97" s="31">
        <v>38086</v>
      </c>
      <c r="D97">
        <v>51.6</v>
      </c>
      <c r="E97">
        <v>81.900000000000006</v>
      </c>
      <c r="F97">
        <v>104.8</v>
      </c>
      <c r="G97">
        <v>117.9</v>
      </c>
      <c r="H97">
        <v>121</v>
      </c>
    </row>
    <row r="98" spans="1:8" x14ac:dyDescent="0.25">
      <c r="A98" s="2" t="s">
        <v>71</v>
      </c>
      <c r="B98" s="31">
        <v>38091</v>
      </c>
      <c r="D98">
        <v>42.2</v>
      </c>
      <c r="E98">
        <v>76.5</v>
      </c>
      <c r="F98">
        <v>101.4</v>
      </c>
      <c r="G98">
        <v>116.1</v>
      </c>
      <c r="H98">
        <v>116.1</v>
      </c>
    </row>
    <row r="99" spans="1:8" x14ac:dyDescent="0.25">
      <c r="A99" s="2" t="s">
        <v>71</v>
      </c>
      <c r="B99" s="31">
        <v>38093</v>
      </c>
    </row>
    <row r="100" spans="1:8" x14ac:dyDescent="0.25">
      <c r="A100" s="2" t="s">
        <v>71</v>
      </c>
      <c r="B100" s="31">
        <v>38097</v>
      </c>
      <c r="D100">
        <v>87.2</v>
      </c>
      <c r="E100">
        <v>99.5</v>
      </c>
      <c r="F100">
        <v>111.6</v>
      </c>
      <c r="G100">
        <v>123.8</v>
      </c>
      <c r="H100">
        <v>122.6</v>
      </c>
    </row>
    <row r="101" spans="1:8" x14ac:dyDescent="0.25">
      <c r="A101" s="2" t="s">
        <v>71</v>
      </c>
      <c r="B101" s="31">
        <v>38100</v>
      </c>
    </row>
    <row r="102" spans="1:8" x14ac:dyDescent="0.25">
      <c r="A102" s="2" t="s">
        <v>71</v>
      </c>
      <c r="B102" s="31">
        <v>38102</v>
      </c>
      <c r="D102">
        <v>64.900000000000006</v>
      </c>
      <c r="E102">
        <v>82.5</v>
      </c>
      <c r="F102">
        <v>104.9</v>
      </c>
      <c r="G102">
        <v>117.6</v>
      </c>
      <c r="H102">
        <v>116.6</v>
      </c>
    </row>
    <row r="103" spans="1:8" x14ac:dyDescent="0.25">
      <c r="A103" s="2" t="s">
        <v>71</v>
      </c>
      <c r="B103" s="31">
        <v>38107</v>
      </c>
      <c r="D103">
        <v>63.1</v>
      </c>
      <c r="E103">
        <v>81.2</v>
      </c>
      <c r="F103">
        <v>103.1</v>
      </c>
      <c r="G103">
        <v>115.5</v>
      </c>
      <c r="H103">
        <v>117.1</v>
      </c>
    </row>
    <row r="104" spans="1:8" x14ac:dyDescent="0.25">
      <c r="A104" s="2" t="s">
        <v>71</v>
      </c>
      <c r="B104" s="31">
        <v>38112</v>
      </c>
      <c r="D104">
        <v>59.6</v>
      </c>
      <c r="E104">
        <v>81.8</v>
      </c>
      <c r="F104">
        <v>103.5</v>
      </c>
      <c r="G104">
        <v>115</v>
      </c>
      <c r="H104">
        <v>117.5</v>
      </c>
    </row>
    <row r="105" spans="1:8" x14ac:dyDescent="0.25">
      <c r="A105" s="2" t="s">
        <v>71</v>
      </c>
      <c r="B105" s="31">
        <v>38114</v>
      </c>
    </row>
    <row r="106" spans="1:8" x14ac:dyDescent="0.25">
      <c r="A106" s="2" t="s">
        <v>71</v>
      </c>
      <c r="B106" s="31">
        <v>38117</v>
      </c>
      <c r="D106">
        <v>43.3</v>
      </c>
      <c r="E106">
        <v>77.099999999999994</v>
      </c>
      <c r="F106">
        <v>99.5</v>
      </c>
      <c r="G106">
        <v>110.9</v>
      </c>
      <c r="H106">
        <v>115.9</v>
      </c>
    </row>
    <row r="107" spans="1:8" x14ac:dyDescent="0.25">
      <c r="A107" s="2" t="s">
        <v>71</v>
      </c>
      <c r="B107" s="31">
        <v>38119</v>
      </c>
      <c r="D107">
        <v>55.1</v>
      </c>
      <c r="E107">
        <v>77.099999999999994</v>
      </c>
      <c r="F107">
        <v>101.4</v>
      </c>
      <c r="G107">
        <v>113.2</v>
      </c>
      <c r="H107">
        <v>115.7</v>
      </c>
    </row>
    <row r="108" spans="1:8" x14ac:dyDescent="0.25">
      <c r="A108" s="2" t="s">
        <v>71</v>
      </c>
      <c r="B108" s="31">
        <v>38120</v>
      </c>
    </row>
    <row r="109" spans="1:8" x14ac:dyDescent="0.25">
      <c r="A109" s="2" t="s">
        <v>71</v>
      </c>
      <c r="B109" s="31">
        <v>38124</v>
      </c>
      <c r="D109">
        <v>48.1</v>
      </c>
      <c r="E109">
        <v>77.3</v>
      </c>
      <c r="F109">
        <v>100.8</v>
      </c>
      <c r="G109">
        <v>113.4</v>
      </c>
      <c r="H109">
        <v>116.2</v>
      </c>
    </row>
    <row r="110" spans="1:8" x14ac:dyDescent="0.25">
      <c r="A110" s="2" t="s">
        <v>71</v>
      </c>
      <c r="B110" s="31">
        <v>38127</v>
      </c>
    </row>
    <row r="111" spans="1:8" x14ac:dyDescent="0.25">
      <c r="A111" s="2" t="s">
        <v>71</v>
      </c>
      <c r="B111" s="31">
        <v>38129</v>
      </c>
      <c r="D111">
        <v>29</v>
      </c>
      <c r="E111">
        <v>70.099999999999994</v>
      </c>
      <c r="F111">
        <v>99.3</v>
      </c>
      <c r="G111">
        <v>107.9</v>
      </c>
      <c r="H111">
        <v>117.2</v>
      </c>
    </row>
    <row r="112" spans="1:8" x14ac:dyDescent="0.25">
      <c r="A112" s="2" t="s">
        <v>71</v>
      </c>
      <c r="B112" s="31">
        <v>38135</v>
      </c>
      <c r="D112">
        <v>31.8</v>
      </c>
      <c r="E112">
        <v>70.5</v>
      </c>
      <c r="F112">
        <v>97.2</v>
      </c>
      <c r="G112">
        <v>105.6</v>
      </c>
      <c r="H112">
        <v>115.8</v>
      </c>
    </row>
    <row r="113" spans="1:8" x14ac:dyDescent="0.25">
      <c r="A113" s="2" t="s">
        <v>71</v>
      </c>
      <c r="B113" s="31">
        <v>38140</v>
      </c>
      <c r="D113">
        <v>25.4</v>
      </c>
      <c r="E113">
        <v>65.8</v>
      </c>
      <c r="F113">
        <v>97.5</v>
      </c>
      <c r="G113">
        <v>104.7</v>
      </c>
      <c r="H113">
        <v>116.5</v>
      </c>
    </row>
    <row r="114" spans="1:8" x14ac:dyDescent="0.25">
      <c r="A114" s="2" t="s">
        <v>71</v>
      </c>
      <c r="B114" s="31">
        <v>38142</v>
      </c>
    </row>
    <row r="115" spans="1:8" x14ac:dyDescent="0.25">
      <c r="A115" s="2" t="s">
        <v>71</v>
      </c>
      <c r="B115" s="31">
        <v>38145</v>
      </c>
      <c r="D115">
        <v>36.1</v>
      </c>
      <c r="E115">
        <v>66.400000000000006</v>
      </c>
      <c r="F115">
        <v>94.6</v>
      </c>
      <c r="G115">
        <v>100.3</v>
      </c>
      <c r="H115">
        <v>115.6</v>
      </c>
    </row>
    <row r="116" spans="1:8" x14ac:dyDescent="0.25">
      <c r="A116" s="2" t="s">
        <v>72</v>
      </c>
      <c r="B116" s="31">
        <v>38150</v>
      </c>
      <c r="D116">
        <v>36.799999999999997</v>
      </c>
      <c r="E116">
        <v>53.8</v>
      </c>
      <c r="F116">
        <v>88.6</v>
      </c>
      <c r="G116">
        <v>104.7</v>
      </c>
      <c r="H116">
        <v>116</v>
      </c>
    </row>
    <row r="117" spans="1:8" x14ac:dyDescent="0.25">
      <c r="A117" s="2" t="s">
        <v>72</v>
      </c>
      <c r="B117" s="31">
        <v>38160</v>
      </c>
      <c r="D117">
        <v>77.8</v>
      </c>
      <c r="E117">
        <v>79.3</v>
      </c>
      <c r="F117">
        <v>97.4</v>
      </c>
      <c r="G117">
        <v>98.5</v>
      </c>
      <c r="H117">
        <v>115</v>
      </c>
    </row>
    <row r="118" spans="1:8" x14ac:dyDescent="0.25">
      <c r="A118" s="2" t="s">
        <v>72</v>
      </c>
      <c r="B118" s="31">
        <v>38164</v>
      </c>
      <c r="D118">
        <v>88.3</v>
      </c>
      <c r="E118">
        <v>105.3</v>
      </c>
      <c r="F118">
        <v>116.5</v>
      </c>
      <c r="G118">
        <v>122.8</v>
      </c>
      <c r="H118">
        <v>120.7</v>
      </c>
    </row>
    <row r="119" spans="1:8" x14ac:dyDescent="0.25">
      <c r="A119" s="2" t="s">
        <v>72</v>
      </c>
      <c r="B119" s="31">
        <v>38171</v>
      </c>
      <c r="D119">
        <v>93.8</v>
      </c>
      <c r="E119">
        <v>111.4</v>
      </c>
      <c r="F119">
        <v>121.1</v>
      </c>
      <c r="G119">
        <v>125.7</v>
      </c>
      <c r="H119">
        <v>123.2</v>
      </c>
    </row>
    <row r="120" spans="1:8" x14ac:dyDescent="0.25">
      <c r="A120" s="2" t="s">
        <v>72</v>
      </c>
      <c r="B120" s="31">
        <v>38188</v>
      </c>
      <c r="D120">
        <v>89.1</v>
      </c>
      <c r="E120">
        <v>106.9</v>
      </c>
      <c r="F120">
        <v>118.8</v>
      </c>
      <c r="G120">
        <v>127.5</v>
      </c>
      <c r="H120">
        <v>122.3</v>
      </c>
    </row>
    <row r="121" spans="1:8" x14ac:dyDescent="0.25">
      <c r="A121" s="2" t="s">
        <v>72</v>
      </c>
      <c r="B121" s="31">
        <v>38193</v>
      </c>
      <c r="D121">
        <v>73.3</v>
      </c>
      <c r="E121">
        <v>93.7</v>
      </c>
      <c r="F121">
        <v>114.1</v>
      </c>
      <c r="G121">
        <v>127.4</v>
      </c>
      <c r="H121">
        <v>122.8</v>
      </c>
    </row>
    <row r="122" spans="1:8" x14ac:dyDescent="0.25">
      <c r="A122" s="2" t="s">
        <v>72</v>
      </c>
      <c r="B122" s="31">
        <v>38200</v>
      </c>
      <c r="D122">
        <v>119.4</v>
      </c>
      <c r="E122">
        <v>122.1</v>
      </c>
      <c r="F122">
        <v>122.9</v>
      </c>
      <c r="G122">
        <v>128.9</v>
      </c>
      <c r="H122">
        <v>123.1</v>
      </c>
    </row>
    <row r="123" spans="1:8" x14ac:dyDescent="0.25">
      <c r="A123" s="2" t="s">
        <v>72</v>
      </c>
      <c r="B123" s="31">
        <v>38204</v>
      </c>
      <c r="D123">
        <v>107.6</v>
      </c>
      <c r="E123">
        <v>120.8</v>
      </c>
      <c r="F123">
        <v>121.4</v>
      </c>
      <c r="G123">
        <v>128.1</v>
      </c>
      <c r="H123">
        <v>124.2</v>
      </c>
    </row>
    <row r="124" spans="1:8" x14ac:dyDescent="0.25">
      <c r="A124" s="2" t="s">
        <v>72</v>
      </c>
      <c r="B124" s="31">
        <v>38212</v>
      </c>
      <c r="D124">
        <v>107.7</v>
      </c>
      <c r="E124">
        <v>122.7</v>
      </c>
      <c r="F124">
        <v>124</v>
      </c>
      <c r="G124">
        <v>129.19999999999999</v>
      </c>
      <c r="H124">
        <v>126.5</v>
      </c>
    </row>
    <row r="125" spans="1:8" x14ac:dyDescent="0.25">
      <c r="A125" s="2" t="s">
        <v>72</v>
      </c>
      <c r="B125" s="31">
        <v>38217</v>
      </c>
      <c r="D125">
        <v>102.5</v>
      </c>
      <c r="E125">
        <v>122.6</v>
      </c>
      <c r="F125">
        <v>123.9</v>
      </c>
      <c r="G125">
        <v>127.1</v>
      </c>
      <c r="H125">
        <v>123.7</v>
      </c>
    </row>
    <row r="126" spans="1:8" x14ac:dyDescent="0.25">
      <c r="A126" s="2" t="s">
        <v>72</v>
      </c>
      <c r="B126" s="31">
        <v>38222</v>
      </c>
      <c r="D126">
        <v>89.5</v>
      </c>
      <c r="E126">
        <v>107</v>
      </c>
      <c r="F126">
        <v>120.7</v>
      </c>
      <c r="G126">
        <v>127.7</v>
      </c>
      <c r="H126">
        <v>125.5</v>
      </c>
    </row>
    <row r="127" spans="1:8" x14ac:dyDescent="0.25">
      <c r="A127" s="2" t="s">
        <v>72</v>
      </c>
      <c r="B127" s="31">
        <v>38229</v>
      </c>
      <c r="D127">
        <v>109.6</v>
      </c>
      <c r="E127">
        <v>122.8</v>
      </c>
      <c r="F127">
        <v>120.6</v>
      </c>
      <c r="G127">
        <v>128.80000000000001</v>
      </c>
      <c r="H127">
        <v>125.9</v>
      </c>
    </row>
    <row r="128" spans="1:8" x14ac:dyDescent="0.25">
      <c r="A128" s="2" t="s">
        <v>72</v>
      </c>
      <c r="B128" s="31">
        <v>38232</v>
      </c>
      <c r="D128">
        <v>92</v>
      </c>
      <c r="E128">
        <v>107.2</v>
      </c>
      <c r="F128">
        <v>122.7</v>
      </c>
      <c r="G128">
        <v>129</v>
      </c>
      <c r="H128">
        <v>124.3</v>
      </c>
    </row>
    <row r="129" spans="1:8" x14ac:dyDescent="0.25">
      <c r="A129" s="2" t="s">
        <v>72</v>
      </c>
      <c r="B129" s="31">
        <v>38234</v>
      </c>
      <c r="D129">
        <v>92</v>
      </c>
      <c r="E129">
        <v>107.2</v>
      </c>
      <c r="F129">
        <v>122.7</v>
      </c>
      <c r="G129">
        <v>129</v>
      </c>
      <c r="H129">
        <v>124.3</v>
      </c>
    </row>
    <row r="130" spans="1:8" x14ac:dyDescent="0.25">
      <c r="A130" s="2" t="s">
        <v>72</v>
      </c>
      <c r="B130" s="31">
        <v>38239</v>
      </c>
      <c r="D130">
        <v>83.2</v>
      </c>
      <c r="E130">
        <v>95</v>
      </c>
      <c r="F130">
        <v>114.9</v>
      </c>
      <c r="G130">
        <v>124.6</v>
      </c>
      <c r="H130">
        <v>124.6</v>
      </c>
    </row>
    <row r="131" spans="1:8" x14ac:dyDescent="0.25">
      <c r="A131" s="2" t="s">
        <v>72</v>
      </c>
      <c r="B131" s="31">
        <v>38245</v>
      </c>
      <c r="D131">
        <v>88.1</v>
      </c>
      <c r="E131">
        <v>98.8</v>
      </c>
      <c r="F131">
        <v>115</v>
      </c>
      <c r="G131">
        <v>126.7</v>
      </c>
      <c r="H131">
        <v>124.6</v>
      </c>
    </row>
    <row r="132" spans="1:8" x14ac:dyDescent="0.25">
      <c r="A132" s="2" t="s">
        <v>72</v>
      </c>
      <c r="B132" s="31">
        <v>38250</v>
      </c>
      <c r="D132">
        <v>82</v>
      </c>
      <c r="E132">
        <v>93</v>
      </c>
      <c r="F132">
        <v>112</v>
      </c>
      <c r="G132">
        <v>127</v>
      </c>
      <c r="H132">
        <v>123</v>
      </c>
    </row>
    <row r="133" spans="1:8" x14ac:dyDescent="0.25">
      <c r="A133" s="2" t="s">
        <v>72</v>
      </c>
      <c r="B133" s="31">
        <v>38255</v>
      </c>
      <c r="D133">
        <v>76.900000000000006</v>
      </c>
      <c r="E133">
        <v>93.2</v>
      </c>
      <c r="F133">
        <v>110</v>
      </c>
      <c r="G133">
        <v>123.7</v>
      </c>
      <c r="H133">
        <v>124.7</v>
      </c>
    </row>
    <row r="134" spans="1:8" x14ac:dyDescent="0.25">
      <c r="A134" s="2" t="s">
        <v>72</v>
      </c>
      <c r="B134" s="31">
        <v>38262</v>
      </c>
      <c r="D134">
        <v>77.599999999999994</v>
      </c>
      <c r="E134">
        <v>88.6</v>
      </c>
      <c r="F134">
        <v>106.9</v>
      </c>
      <c r="G134">
        <v>121.9</v>
      </c>
      <c r="H134">
        <v>122.9</v>
      </c>
    </row>
    <row r="135" spans="1:8" x14ac:dyDescent="0.25">
      <c r="A135" s="2" t="s">
        <v>72</v>
      </c>
      <c r="B135" s="31">
        <v>38268</v>
      </c>
      <c r="D135">
        <v>70.900000000000006</v>
      </c>
      <c r="E135">
        <v>86</v>
      </c>
      <c r="F135">
        <v>105.2</v>
      </c>
      <c r="G135">
        <v>121.3</v>
      </c>
      <c r="H135">
        <v>117.9</v>
      </c>
    </row>
    <row r="136" spans="1:8" x14ac:dyDescent="0.25">
      <c r="A136" s="2" t="s">
        <v>72</v>
      </c>
      <c r="B136" s="31">
        <v>38273</v>
      </c>
      <c r="D136">
        <v>69.5</v>
      </c>
      <c r="E136">
        <v>87.6</v>
      </c>
      <c r="F136">
        <v>107</v>
      </c>
      <c r="G136">
        <v>115.5</v>
      </c>
      <c r="H136">
        <v>119.1</v>
      </c>
    </row>
    <row r="137" spans="1:8" x14ac:dyDescent="0.25">
      <c r="A137" s="2" t="s">
        <v>72</v>
      </c>
      <c r="B137" s="31">
        <v>38278</v>
      </c>
      <c r="D137">
        <v>70</v>
      </c>
      <c r="E137">
        <v>86</v>
      </c>
      <c r="F137">
        <v>106</v>
      </c>
      <c r="G137">
        <v>119</v>
      </c>
      <c r="H137">
        <v>117</v>
      </c>
    </row>
    <row r="138" spans="1:8" x14ac:dyDescent="0.25">
      <c r="A138" s="2" t="s">
        <v>72</v>
      </c>
      <c r="B138" s="31">
        <v>38283</v>
      </c>
      <c r="D138">
        <v>67.3</v>
      </c>
      <c r="E138">
        <v>88</v>
      </c>
      <c r="F138">
        <v>107.4</v>
      </c>
      <c r="G138">
        <v>120.9</v>
      </c>
      <c r="H138">
        <v>119.4</v>
      </c>
    </row>
    <row r="139" spans="1:8" x14ac:dyDescent="0.25">
      <c r="A139" s="2" t="s">
        <v>72</v>
      </c>
      <c r="B139" s="31">
        <v>38288</v>
      </c>
      <c r="D139">
        <v>67.900000000000006</v>
      </c>
      <c r="E139">
        <v>87.1</v>
      </c>
      <c r="F139">
        <v>106.4</v>
      </c>
      <c r="G139">
        <v>120.8</v>
      </c>
      <c r="H139">
        <v>118.3</v>
      </c>
    </row>
    <row r="140" spans="1:8" x14ac:dyDescent="0.25">
      <c r="A140" s="2" t="s">
        <v>72</v>
      </c>
      <c r="B140" s="31">
        <v>38303</v>
      </c>
      <c r="D140">
        <v>77.8</v>
      </c>
      <c r="E140">
        <v>90.7</v>
      </c>
      <c r="F140">
        <v>112.6</v>
      </c>
      <c r="G140">
        <v>119.7</v>
      </c>
      <c r="H140">
        <v>121.1</v>
      </c>
    </row>
    <row r="141" spans="1:8" x14ac:dyDescent="0.25">
      <c r="A141" s="2" t="s">
        <v>72</v>
      </c>
      <c r="B141" s="31">
        <v>38308</v>
      </c>
      <c r="D141">
        <v>65.599999999999994</v>
      </c>
      <c r="E141">
        <v>82.9</v>
      </c>
      <c r="F141">
        <v>104.7</v>
      </c>
      <c r="G141">
        <v>115.2</v>
      </c>
      <c r="H141">
        <v>117</v>
      </c>
    </row>
    <row r="142" spans="1:8" x14ac:dyDescent="0.25">
      <c r="A142" s="2" t="s">
        <v>72</v>
      </c>
      <c r="B142" s="31">
        <v>38322</v>
      </c>
      <c r="D142">
        <v>72.900000000000006</v>
      </c>
      <c r="E142">
        <v>87.4</v>
      </c>
      <c r="F142">
        <v>107.8</v>
      </c>
      <c r="G142">
        <v>120.6</v>
      </c>
      <c r="H142">
        <v>119.3</v>
      </c>
    </row>
    <row r="143" spans="1:8" x14ac:dyDescent="0.25">
      <c r="A143" s="2" t="s">
        <v>72</v>
      </c>
      <c r="B143" s="31">
        <v>38331</v>
      </c>
      <c r="D143">
        <v>67.599999999999994</v>
      </c>
      <c r="E143">
        <v>85.7</v>
      </c>
      <c r="F143">
        <v>106.6</v>
      </c>
      <c r="G143">
        <v>119.9</v>
      </c>
      <c r="H143">
        <v>121.5</v>
      </c>
    </row>
    <row r="144" spans="1:8" x14ac:dyDescent="0.25">
      <c r="A144" s="2" t="s">
        <v>72</v>
      </c>
      <c r="B144" s="31">
        <v>38341</v>
      </c>
      <c r="D144">
        <v>68.900000000000006</v>
      </c>
      <c r="E144">
        <v>87.6</v>
      </c>
      <c r="F144">
        <v>106.8</v>
      </c>
      <c r="G144">
        <v>124.1</v>
      </c>
      <c r="H144">
        <v>122</v>
      </c>
    </row>
    <row r="145" spans="1:8" x14ac:dyDescent="0.25">
      <c r="A145" s="2" t="s">
        <v>72</v>
      </c>
      <c r="B145" s="31">
        <v>38351</v>
      </c>
      <c r="D145">
        <v>68</v>
      </c>
      <c r="E145">
        <v>84.8</v>
      </c>
      <c r="F145">
        <v>106.5</v>
      </c>
      <c r="G145">
        <v>121.7</v>
      </c>
      <c r="H145">
        <v>120.1</v>
      </c>
    </row>
    <row r="146" spans="1:8" x14ac:dyDescent="0.25">
      <c r="A146" s="2" t="s">
        <v>72</v>
      </c>
      <c r="B146" s="31">
        <v>38361</v>
      </c>
      <c r="D146">
        <v>74</v>
      </c>
      <c r="E146">
        <v>84.3</v>
      </c>
      <c r="F146">
        <v>104.9</v>
      </c>
      <c r="G146">
        <v>120.7</v>
      </c>
      <c r="H146">
        <v>119.9</v>
      </c>
    </row>
    <row r="147" spans="1:8" x14ac:dyDescent="0.25">
      <c r="A147" s="2" t="s">
        <v>72</v>
      </c>
      <c r="B147" s="31">
        <v>38373</v>
      </c>
      <c r="D147">
        <v>77</v>
      </c>
      <c r="E147">
        <v>82.7</v>
      </c>
      <c r="F147">
        <v>104.5</v>
      </c>
      <c r="G147">
        <v>119</v>
      </c>
      <c r="H147">
        <v>118.9</v>
      </c>
    </row>
    <row r="148" spans="1:8" x14ac:dyDescent="0.25">
      <c r="A148" s="2" t="s">
        <v>72</v>
      </c>
      <c r="B148" s="31">
        <v>38377</v>
      </c>
    </row>
    <row r="149" spans="1:8" x14ac:dyDescent="0.25">
      <c r="A149" s="2" t="s">
        <v>72</v>
      </c>
      <c r="B149" s="31">
        <v>38382</v>
      </c>
      <c r="D149">
        <v>77.3</v>
      </c>
      <c r="E149">
        <v>86.5</v>
      </c>
      <c r="F149">
        <v>106.6</v>
      </c>
      <c r="G149">
        <v>121.2</v>
      </c>
      <c r="H149">
        <v>121.4</v>
      </c>
    </row>
    <row r="150" spans="1:8" x14ac:dyDescent="0.25">
      <c r="A150" s="2" t="s">
        <v>72</v>
      </c>
      <c r="B150" s="31">
        <v>38394</v>
      </c>
      <c r="D150">
        <v>75</v>
      </c>
      <c r="E150">
        <v>85</v>
      </c>
      <c r="F150">
        <v>105</v>
      </c>
      <c r="G150">
        <v>120</v>
      </c>
      <c r="H150">
        <v>120</v>
      </c>
    </row>
    <row r="151" spans="1:8" x14ac:dyDescent="0.25">
      <c r="A151" s="2" t="s">
        <v>72</v>
      </c>
      <c r="B151" s="31">
        <v>38403</v>
      </c>
      <c r="D151">
        <v>82.4</v>
      </c>
      <c r="E151">
        <v>83.1</v>
      </c>
      <c r="F151">
        <v>103.7</v>
      </c>
      <c r="G151">
        <v>118.6</v>
      </c>
      <c r="H151">
        <v>118.9</v>
      </c>
    </row>
    <row r="152" spans="1:8" x14ac:dyDescent="0.25">
      <c r="A152" s="2" t="s">
        <v>72</v>
      </c>
      <c r="B152" s="31">
        <v>38411</v>
      </c>
    </row>
    <row r="153" spans="1:8" x14ac:dyDescent="0.25">
      <c r="A153" s="2" t="s">
        <v>72</v>
      </c>
      <c r="B153" s="31">
        <v>38412</v>
      </c>
      <c r="D153">
        <v>77</v>
      </c>
      <c r="E153">
        <v>89.9</v>
      </c>
      <c r="F153">
        <v>104.4</v>
      </c>
      <c r="G153">
        <v>117.1</v>
      </c>
      <c r="H153">
        <v>116.9</v>
      </c>
    </row>
    <row r="154" spans="1:8" x14ac:dyDescent="0.25">
      <c r="A154" s="2" t="s">
        <v>72</v>
      </c>
      <c r="B154" s="31">
        <v>38417</v>
      </c>
      <c r="D154">
        <v>69.599999999999994</v>
      </c>
      <c r="E154">
        <v>86.4</v>
      </c>
      <c r="F154">
        <v>105.9</v>
      </c>
      <c r="G154">
        <v>118.7</v>
      </c>
      <c r="H154">
        <v>118.1</v>
      </c>
    </row>
    <row r="155" spans="1:8" x14ac:dyDescent="0.25">
      <c r="A155" s="2" t="s">
        <v>72</v>
      </c>
      <c r="B155" s="31">
        <v>38422</v>
      </c>
      <c r="D155">
        <v>66.3</v>
      </c>
      <c r="E155">
        <v>86</v>
      </c>
      <c r="F155">
        <v>107</v>
      </c>
      <c r="G155">
        <v>119.8</v>
      </c>
      <c r="H155">
        <v>121</v>
      </c>
    </row>
    <row r="156" spans="1:8" x14ac:dyDescent="0.25">
      <c r="A156" s="2" t="s">
        <v>72</v>
      </c>
      <c r="B156" s="31">
        <v>38427</v>
      </c>
      <c r="D156">
        <v>64</v>
      </c>
      <c r="E156">
        <v>84</v>
      </c>
      <c r="F156">
        <v>103</v>
      </c>
      <c r="G156">
        <v>119</v>
      </c>
      <c r="H156">
        <v>119</v>
      </c>
    </row>
    <row r="157" spans="1:8" x14ac:dyDescent="0.25">
      <c r="A157" s="2" t="s">
        <v>72</v>
      </c>
      <c r="B157" s="31">
        <v>38431</v>
      </c>
    </row>
    <row r="158" spans="1:8" x14ac:dyDescent="0.25">
      <c r="A158" s="2" t="s">
        <v>72</v>
      </c>
      <c r="B158" s="31">
        <v>38432</v>
      </c>
      <c r="D158">
        <v>64</v>
      </c>
      <c r="E158">
        <v>84</v>
      </c>
      <c r="F158">
        <v>105</v>
      </c>
      <c r="G158">
        <v>117</v>
      </c>
      <c r="H158">
        <v>119</v>
      </c>
    </row>
    <row r="159" spans="1:8" x14ac:dyDescent="0.25">
      <c r="A159" s="2" t="s">
        <v>72</v>
      </c>
      <c r="B159" s="31">
        <v>38436</v>
      </c>
    </row>
    <row r="160" spans="1:8" x14ac:dyDescent="0.25">
      <c r="A160" s="2" t="s">
        <v>72</v>
      </c>
      <c r="B160" s="31">
        <v>38437</v>
      </c>
      <c r="D160">
        <v>60</v>
      </c>
      <c r="E160">
        <v>82</v>
      </c>
      <c r="F160">
        <v>104</v>
      </c>
      <c r="G160">
        <v>114</v>
      </c>
      <c r="H160">
        <v>116</v>
      </c>
    </row>
    <row r="161" spans="1:8" x14ac:dyDescent="0.25">
      <c r="A161" s="2" t="s">
        <v>72</v>
      </c>
      <c r="B161" s="31">
        <v>38438</v>
      </c>
    </row>
    <row r="162" spans="1:8" x14ac:dyDescent="0.25">
      <c r="A162" s="2" t="s">
        <v>72</v>
      </c>
      <c r="B162" s="31">
        <v>38441</v>
      </c>
    </row>
    <row r="163" spans="1:8" x14ac:dyDescent="0.25">
      <c r="A163" s="2" t="s">
        <v>72</v>
      </c>
      <c r="B163" s="31">
        <v>38448</v>
      </c>
      <c r="D163">
        <v>92</v>
      </c>
      <c r="E163">
        <v>105</v>
      </c>
      <c r="F163">
        <v>115</v>
      </c>
      <c r="G163">
        <v>127</v>
      </c>
      <c r="H163">
        <v>121</v>
      </c>
    </row>
    <row r="164" spans="1:8" x14ac:dyDescent="0.25">
      <c r="A164" s="2" t="s">
        <v>72</v>
      </c>
      <c r="B164" s="31">
        <v>38452</v>
      </c>
      <c r="D164">
        <v>78</v>
      </c>
      <c r="E164">
        <v>92</v>
      </c>
      <c r="F164">
        <v>108</v>
      </c>
      <c r="G164">
        <v>122</v>
      </c>
      <c r="H164">
        <v>122</v>
      </c>
    </row>
    <row r="165" spans="1:8" x14ac:dyDescent="0.25">
      <c r="A165" s="2" t="s">
        <v>72</v>
      </c>
      <c r="B165" s="31">
        <v>38457</v>
      </c>
      <c r="D165">
        <v>64</v>
      </c>
      <c r="E165">
        <v>84</v>
      </c>
      <c r="F165">
        <v>104</v>
      </c>
      <c r="G165">
        <v>112</v>
      </c>
      <c r="H165">
        <v>118</v>
      </c>
    </row>
    <row r="166" spans="1:8" x14ac:dyDescent="0.25">
      <c r="A166" s="2" t="s">
        <v>72</v>
      </c>
      <c r="B166" s="31">
        <v>38462</v>
      </c>
      <c r="D166">
        <v>76</v>
      </c>
      <c r="E166">
        <v>86</v>
      </c>
      <c r="F166">
        <v>104</v>
      </c>
      <c r="G166">
        <v>118</v>
      </c>
      <c r="H166">
        <v>118</v>
      </c>
    </row>
    <row r="167" spans="1:8" x14ac:dyDescent="0.25">
      <c r="A167" s="2" t="s">
        <v>72</v>
      </c>
      <c r="B167" s="31">
        <v>38467</v>
      </c>
      <c r="D167">
        <v>54</v>
      </c>
      <c r="E167">
        <v>78</v>
      </c>
      <c r="F167">
        <v>97</v>
      </c>
      <c r="G167">
        <v>111</v>
      </c>
      <c r="H167">
        <v>113</v>
      </c>
    </row>
    <row r="168" spans="1:8" x14ac:dyDescent="0.25">
      <c r="A168" s="2" t="s">
        <v>72</v>
      </c>
      <c r="B168" s="31">
        <v>38472</v>
      </c>
      <c r="D168">
        <v>44</v>
      </c>
      <c r="E168">
        <v>76</v>
      </c>
      <c r="F168">
        <v>102</v>
      </c>
      <c r="G168">
        <v>114</v>
      </c>
      <c r="H168">
        <v>118</v>
      </c>
    </row>
    <row r="169" spans="1:8" x14ac:dyDescent="0.25">
      <c r="A169" s="2" t="s">
        <v>72</v>
      </c>
      <c r="B169" s="31">
        <v>38478</v>
      </c>
      <c r="D169">
        <v>43</v>
      </c>
      <c r="E169">
        <v>71</v>
      </c>
      <c r="F169">
        <v>100</v>
      </c>
      <c r="G169">
        <v>111</v>
      </c>
      <c r="H169">
        <v>119</v>
      </c>
    </row>
    <row r="170" spans="1:8" x14ac:dyDescent="0.25">
      <c r="A170" s="2" t="s">
        <v>72</v>
      </c>
      <c r="B170" s="31">
        <v>38482</v>
      </c>
    </row>
    <row r="171" spans="1:8" x14ac:dyDescent="0.25">
      <c r="A171" s="2" t="s">
        <v>72</v>
      </c>
      <c r="B171" s="31">
        <v>38483</v>
      </c>
      <c r="D171">
        <v>78</v>
      </c>
      <c r="E171">
        <v>91</v>
      </c>
      <c r="F171">
        <v>107</v>
      </c>
      <c r="G171">
        <v>119</v>
      </c>
      <c r="H171">
        <v>119</v>
      </c>
    </row>
    <row r="172" spans="1:8" x14ac:dyDescent="0.25">
      <c r="A172" s="2" t="s">
        <v>72</v>
      </c>
      <c r="B172" s="31">
        <v>38488</v>
      </c>
      <c r="D172">
        <v>67</v>
      </c>
      <c r="E172">
        <v>82</v>
      </c>
      <c r="F172">
        <v>102</v>
      </c>
      <c r="G172">
        <v>113</v>
      </c>
      <c r="H172">
        <v>119</v>
      </c>
    </row>
    <row r="173" spans="1:8" x14ac:dyDescent="0.25">
      <c r="A173" s="2" t="s">
        <v>72</v>
      </c>
      <c r="B173" s="31">
        <v>38492</v>
      </c>
    </row>
    <row r="174" spans="1:8" x14ac:dyDescent="0.25">
      <c r="A174" s="2" t="s">
        <v>72</v>
      </c>
      <c r="B174" s="31">
        <v>38493</v>
      </c>
      <c r="D174">
        <v>59</v>
      </c>
      <c r="E174">
        <v>82</v>
      </c>
      <c r="F174">
        <v>103</v>
      </c>
      <c r="G174">
        <v>111</v>
      </c>
      <c r="H174">
        <v>117</v>
      </c>
    </row>
    <row r="175" spans="1:8" x14ac:dyDescent="0.25">
      <c r="A175" s="2" t="s">
        <v>72</v>
      </c>
      <c r="B175" s="31">
        <v>38498</v>
      </c>
      <c r="D175">
        <v>41</v>
      </c>
      <c r="E175">
        <v>74</v>
      </c>
      <c r="F175">
        <v>100</v>
      </c>
      <c r="G175">
        <v>108</v>
      </c>
      <c r="H175">
        <v>116</v>
      </c>
    </row>
    <row r="176" spans="1:8" x14ac:dyDescent="0.25">
      <c r="A176" s="2" t="s">
        <v>72</v>
      </c>
      <c r="B176" s="31">
        <v>38502</v>
      </c>
    </row>
    <row r="177" spans="1:8" x14ac:dyDescent="0.25">
      <c r="A177" s="2" t="s">
        <v>72</v>
      </c>
      <c r="B177" s="31">
        <v>38503</v>
      </c>
      <c r="D177">
        <v>31</v>
      </c>
      <c r="E177">
        <v>67</v>
      </c>
      <c r="F177">
        <v>97</v>
      </c>
      <c r="G177">
        <v>104</v>
      </c>
      <c r="H177">
        <v>116</v>
      </c>
    </row>
    <row r="178" spans="1:8" x14ac:dyDescent="0.25">
      <c r="A178" s="2" t="s">
        <v>72</v>
      </c>
      <c r="B178" s="31">
        <v>38508</v>
      </c>
      <c r="D178">
        <v>28.8</v>
      </c>
      <c r="E178">
        <v>63.9</v>
      </c>
      <c r="F178">
        <v>96</v>
      </c>
      <c r="G178">
        <v>100.9</v>
      </c>
      <c r="H178">
        <v>118.4</v>
      </c>
    </row>
    <row r="179" spans="1:8" x14ac:dyDescent="0.25">
      <c r="A179" s="2" t="s">
        <v>72</v>
      </c>
      <c r="B179" s="31">
        <v>38510</v>
      </c>
      <c r="D179">
        <v>27</v>
      </c>
      <c r="E179">
        <v>61</v>
      </c>
      <c r="F179">
        <v>88</v>
      </c>
      <c r="G179">
        <v>89</v>
      </c>
      <c r="H179">
        <v>113</v>
      </c>
    </row>
    <row r="180" spans="1:8" x14ac:dyDescent="0.25">
      <c r="A180" s="2" t="s">
        <v>72</v>
      </c>
      <c r="B180" s="31">
        <v>38511</v>
      </c>
    </row>
    <row r="181" spans="1:8" x14ac:dyDescent="0.25">
      <c r="A181" s="2" t="s">
        <v>72</v>
      </c>
      <c r="B181" s="31">
        <v>38514</v>
      </c>
      <c r="D181">
        <v>25</v>
      </c>
      <c r="E181">
        <v>59</v>
      </c>
      <c r="F181">
        <v>91</v>
      </c>
      <c r="G181">
        <v>92</v>
      </c>
      <c r="H181">
        <v>116</v>
      </c>
    </row>
    <row r="182" spans="1:8" x14ac:dyDescent="0.25">
      <c r="A182" s="2" t="s">
        <v>72</v>
      </c>
      <c r="B182" s="31">
        <v>38520</v>
      </c>
      <c r="D182">
        <v>27</v>
      </c>
      <c r="E182">
        <v>61</v>
      </c>
      <c r="F182">
        <v>88</v>
      </c>
      <c r="G182">
        <v>89</v>
      </c>
      <c r="H182">
        <v>113</v>
      </c>
    </row>
    <row r="183" spans="1:8" x14ac:dyDescent="0.25">
      <c r="A183" s="2" t="s">
        <v>72</v>
      </c>
      <c r="B183" s="31">
        <v>38525</v>
      </c>
      <c r="D183">
        <v>32</v>
      </c>
      <c r="E183">
        <v>69</v>
      </c>
      <c r="F183">
        <v>92</v>
      </c>
      <c r="G183">
        <v>94</v>
      </c>
      <c r="H183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/>
  </sheetViews>
  <sheetFormatPr defaultRowHeight="15" x14ac:dyDescent="0.25"/>
  <cols>
    <col min="1" max="1" width="29" bestFit="1" customWidth="1"/>
    <col min="2" max="2" width="31.28515625" bestFit="1" customWidth="1"/>
    <col min="3" max="3" width="15.7109375" customWidth="1"/>
  </cols>
  <sheetData>
    <row r="1" spans="1:3" x14ac:dyDescent="0.25">
      <c r="A1" t="s">
        <v>0</v>
      </c>
      <c r="B1" t="s">
        <v>908</v>
      </c>
      <c r="C1" t="s">
        <v>909</v>
      </c>
    </row>
    <row r="2" spans="1:3" x14ac:dyDescent="0.25">
      <c r="A2" t="s">
        <v>737</v>
      </c>
      <c r="B2">
        <v>1</v>
      </c>
      <c r="C2">
        <v>192.14999999999998</v>
      </c>
    </row>
    <row r="3" spans="1:3" x14ac:dyDescent="0.25">
      <c r="A3" t="s">
        <v>740</v>
      </c>
      <c r="B3">
        <v>1</v>
      </c>
      <c r="C3">
        <v>245.76899999999995</v>
      </c>
    </row>
    <row r="4" spans="1:3" x14ac:dyDescent="0.25">
      <c r="A4" t="s">
        <v>742</v>
      </c>
      <c r="B4">
        <v>1</v>
      </c>
      <c r="C4">
        <v>238.571</v>
      </c>
    </row>
    <row r="5" spans="1:3" x14ac:dyDescent="0.25">
      <c r="A5" t="s">
        <v>744</v>
      </c>
      <c r="B5">
        <v>1</v>
      </c>
      <c r="C5">
        <v>133.53454545454545</v>
      </c>
    </row>
    <row r="6" spans="1:3" x14ac:dyDescent="0.25">
      <c r="A6" t="s">
        <v>144</v>
      </c>
      <c r="B6">
        <v>1</v>
      </c>
      <c r="C6">
        <v>281.10833333333335</v>
      </c>
    </row>
    <row r="7" spans="1:3" x14ac:dyDescent="0.25">
      <c r="A7" t="s">
        <v>141</v>
      </c>
      <c r="B7">
        <v>1</v>
      </c>
      <c r="C7">
        <v>237.96099999999996</v>
      </c>
    </row>
    <row r="8" spans="1:3" x14ac:dyDescent="0.25">
      <c r="A8" t="s">
        <v>146</v>
      </c>
      <c r="B8">
        <v>1</v>
      </c>
      <c r="C8">
        <v>233.142</v>
      </c>
    </row>
    <row r="9" spans="1:3" x14ac:dyDescent="0.25">
      <c r="A9" t="s">
        <v>145</v>
      </c>
      <c r="B9">
        <v>1</v>
      </c>
      <c r="C9">
        <v>239.24199999999996</v>
      </c>
    </row>
    <row r="10" spans="1:3" x14ac:dyDescent="0.25">
      <c r="A10" t="s">
        <v>142</v>
      </c>
      <c r="B10">
        <v>1</v>
      </c>
      <c r="C10">
        <v>224.51049999999995</v>
      </c>
    </row>
    <row r="11" spans="1:3" x14ac:dyDescent="0.25">
      <c r="A11" t="s">
        <v>143</v>
      </c>
      <c r="B11">
        <v>1</v>
      </c>
      <c r="C11">
        <v>226.61499999999995</v>
      </c>
    </row>
    <row r="12" spans="1:3" x14ac:dyDescent="0.25">
      <c r="A12" t="s">
        <v>737</v>
      </c>
      <c r="B12">
        <v>2</v>
      </c>
      <c r="C12">
        <v>356.91100000000006</v>
      </c>
    </row>
    <row r="13" spans="1:3" x14ac:dyDescent="0.25">
      <c r="A13" t="s">
        <v>740</v>
      </c>
      <c r="B13">
        <v>2</v>
      </c>
      <c r="C13">
        <v>458.20150000000001</v>
      </c>
    </row>
    <row r="14" spans="1:3" x14ac:dyDescent="0.25">
      <c r="A14" t="s">
        <v>742</v>
      </c>
      <c r="B14">
        <v>2</v>
      </c>
      <c r="C14">
        <v>471.94736842105254</v>
      </c>
    </row>
    <row r="15" spans="1:3" x14ac:dyDescent="0.25">
      <c r="A15" t="s">
        <v>744</v>
      </c>
      <c r="B15">
        <v>2</v>
      </c>
      <c r="C15">
        <v>231.02947368421044</v>
      </c>
    </row>
    <row r="16" spans="1:3" x14ac:dyDescent="0.25">
      <c r="A16" t="s">
        <v>144</v>
      </c>
      <c r="B16">
        <v>2</v>
      </c>
      <c r="C16">
        <v>489.15222222222224</v>
      </c>
    </row>
    <row r="17" spans="1:3" x14ac:dyDescent="0.25">
      <c r="A17" t="s">
        <v>141</v>
      </c>
      <c r="B17">
        <v>2</v>
      </c>
      <c r="C17">
        <v>401.83750000000009</v>
      </c>
    </row>
    <row r="18" spans="1:3" x14ac:dyDescent="0.25">
      <c r="A18" t="s">
        <v>146</v>
      </c>
      <c r="B18">
        <v>2</v>
      </c>
      <c r="C18">
        <v>411.94263157894738</v>
      </c>
    </row>
    <row r="19" spans="1:3" x14ac:dyDescent="0.25">
      <c r="A19" t="s">
        <v>145</v>
      </c>
      <c r="B19">
        <v>2</v>
      </c>
      <c r="C19">
        <v>426.63400000000001</v>
      </c>
    </row>
    <row r="20" spans="1:3" x14ac:dyDescent="0.25">
      <c r="A20" t="s">
        <v>142</v>
      </c>
      <c r="B20">
        <v>2</v>
      </c>
      <c r="C20">
        <v>435.66199999999998</v>
      </c>
    </row>
    <row r="21" spans="1:3" x14ac:dyDescent="0.25">
      <c r="A21" t="s">
        <v>143</v>
      </c>
      <c r="B21">
        <v>2</v>
      </c>
      <c r="C21">
        <v>413.06149999999997</v>
      </c>
    </row>
    <row r="22" spans="1:3" x14ac:dyDescent="0.25">
      <c r="A22" t="s">
        <v>737</v>
      </c>
      <c r="B22">
        <v>3</v>
      </c>
      <c r="C22">
        <v>486.9020000000001</v>
      </c>
    </row>
    <row r="23" spans="1:3" x14ac:dyDescent="0.25">
      <c r="A23" t="s">
        <v>740</v>
      </c>
      <c r="B23">
        <v>3</v>
      </c>
      <c r="C23">
        <v>687.43949999999984</v>
      </c>
    </row>
    <row r="24" spans="1:3" x14ac:dyDescent="0.25">
      <c r="A24" t="s">
        <v>742</v>
      </c>
      <c r="B24">
        <v>3</v>
      </c>
      <c r="C24">
        <v>624.15842105263164</v>
      </c>
    </row>
    <row r="25" spans="1:3" x14ac:dyDescent="0.25">
      <c r="A25" t="s">
        <v>744</v>
      </c>
      <c r="B25">
        <v>3</v>
      </c>
      <c r="C25">
        <v>312.68599999999998</v>
      </c>
    </row>
    <row r="26" spans="1:3" x14ac:dyDescent="0.25">
      <c r="A26" t="s">
        <v>144</v>
      </c>
      <c r="B26">
        <v>3</v>
      </c>
      <c r="C26">
        <v>596.73250000000007</v>
      </c>
    </row>
    <row r="27" spans="1:3" x14ac:dyDescent="0.25">
      <c r="A27" t="s">
        <v>141</v>
      </c>
      <c r="B27">
        <v>3</v>
      </c>
      <c r="C27">
        <v>479.97850000000005</v>
      </c>
    </row>
    <row r="28" spans="1:3" x14ac:dyDescent="0.25">
      <c r="A28" t="s">
        <v>146</v>
      </c>
      <c r="B28">
        <v>3</v>
      </c>
      <c r="C28">
        <v>522.46499999999992</v>
      </c>
    </row>
    <row r="29" spans="1:3" x14ac:dyDescent="0.25">
      <c r="A29" t="s">
        <v>145</v>
      </c>
      <c r="B29">
        <v>3</v>
      </c>
      <c r="C29">
        <v>515.0535000000001</v>
      </c>
    </row>
    <row r="30" spans="1:3" x14ac:dyDescent="0.25">
      <c r="A30" t="s">
        <v>142</v>
      </c>
      <c r="B30">
        <v>3</v>
      </c>
      <c r="C30">
        <v>535.73250000000007</v>
      </c>
    </row>
    <row r="31" spans="1:3" x14ac:dyDescent="0.25">
      <c r="A31" t="s">
        <v>143</v>
      </c>
      <c r="B31">
        <v>3</v>
      </c>
      <c r="C31">
        <v>490.745</v>
      </c>
    </row>
    <row r="32" spans="1:3" x14ac:dyDescent="0.25">
      <c r="A32" t="s">
        <v>737</v>
      </c>
      <c r="B32">
        <v>4</v>
      </c>
      <c r="C32">
        <v>696.82333333333327</v>
      </c>
    </row>
    <row r="33" spans="1:3" x14ac:dyDescent="0.25">
      <c r="A33" t="s">
        <v>740</v>
      </c>
      <c r="B33">
        <v>4</v>
      </c>
      <c r="C33">
        <v>872.94049999999982</v>
      </c>
    </row>
    <row r="34" spans="1:3" x14ac:dyDescent="0.25">
      <c r="A34" t="s">
        <v>742</v>
      </c>
      <c r="B34">
        <v>4</v>
      </c>
      <c r="C34">
        <v>675.88</v>
      </c>
    </row>
    <row r="35" spans="1:3" x14ac:dyDescent="0.25">
      <c r="A35" t="s">
        <v>744</v>
      </c>
      <c r="B35">
        <v>4</v>
      </c>
      <c r="C35">
        <v>351.3599999999999</v>
      </c>
    </row>
    <row r="36" spans="1:3" x14ac:dyDescent="0.25">
      <c r="A36" t="s">
        <v>144</v>
      </c>
      <c r="B36">
        <v>4</v>
      </c>
      <c r="C36">
        <v>658.678</v>
      </c>
    </row>
    <row r="37" spans="1:3" x14ac:dyDescent="0.25">
      <c r="A37" t="s">
        <v>141</v>
      </c>
      <c r="B37">
        <v>4</v>
      </c>
      <c r="C37">
        <v>594.25437499999998</v>
      </c>
    </row>
    <row r="38" spans="1:3" x14ac:dyDescent="0.25">
      <c r="A38" t="s">
        <v>146</v>
      </c>
      <c r="B38">
        <v>4</v>
      </c>
      <c r="C38">
        <v>631.77699999999993</v>
      </c>
    </row>
    <row r="39" spans="1:3" x14ac:dyDescent="0.25">
      <c r="A39" t="s">
        <v>145</v>
      </c>
      <c r="B39">
        <v>4</v>
      </c>
      <c r="C39">
        <v>632.05149999999992</v>
      </c>
    </row>
    <row r="40" spans="1:3" x14ac:dyDescent="0.25">
      <c r="A40" t="s">
        <v>142</v>
      </c>
      <c r="B40">
        <v>4</v>
      </c>
      <c r="C40">
        <v>622.32199999999989</v>
      </c>
    </row>
    <row r="41" spans="1:3" x14ac:dyDescent="0.25">
      <c r="A41" t="s">
        <v>143</v>
      </c>
      <c r="B41">
        <v>4</v>
      </c>
      <c r="C41">
        <v>621.46800000000007</v>
      </c>
    </row>
    <row r="42" spans="1:3" x14ac:dyDescent="0.25">
      <c r="A42" t="s">
        <v>737</v>
      </c>
      <c r="B42">
        <v>5</v>
      </c>
      <c r="C42">
        <v>909.50999999999988</v>
      </c>
    </row>
    <row r="43" spans="1:3" x14ac:dyDescent="0.25">
      <c r="A43" t="s">
        <v>740</v>
      </c>
      <c r="B43">
        <v>5</v>
      </c>
      <c r="C43">
        <v>1152.5949999999998</v>
      </c>
    </row>
    <row r="44" spans="1:3" x14ac:dyDescent="0.25">
      <c r="A44" t="s">
        <v>742</v>
      </c>
      <c r="B44">
        <v>5</v>
      </c>
      <c r="C44">
        <v>774.5474999999999</v>
      </c>
    </row>
    <row r="45" spans="1:3" x14ac:dyDescent="0.25">
      <c r="A45" t="s">
        <v>744</v>
      </c>
      <c r="B45">
        <v>5</v>
      </c>
      <c r="C45">
        <v>425.16999999999996</v>
      </c>
    </row>
    <row r="46" spans="1:3" x14ac:dyDescent="0.25">
      <c r="A46" t="s">
        <v>144</v>
      </c>
      <c r="B46">
        <v>5</v>
      </c>
      <c r="C46">
        <v>816.3325000000001</v>
      </c>
    </row>
    <row r="47" spans="1:3" x14ac:dyDescent="0.25">
      <c r="A47" t="s">
        <v>141</v>
      </c>
      <c r="B47">
        <v>5</v>
      </c>
      <c r="C47">
        <v>755.02749999999992</v>
      </c>
    </row>
    <row r="48" spans="1:3" x14ac:dyDescent="0.25">
      <c r="A48" t="s">
        <v>146</v>
      </c>
      <c r="B48">
        <v>5</v>
      </c>
      <c r="C48">
        <v>763.84199999999998</v>
      </c>
    </row>
    <row r="49" spans="1:3" x14ac:dyDescent="0.25">
      <c r="A49" t="s">
        <v>145</v>
      </c>
      <c r="B49">
        <v>5</v>
      </c>
      <c r="C49">
        <v>821.09050000000002</v>
      </c>
    </row>
    <row r="50" spans="1:3" x14ac:dyDescent="0.25">
      <c r="A50" t="s">
        <v>142</v>
      </c>
      <c r="B50">
        <v>5</v>
      </c>
      <c r="C50">
        <v>785.46649999999977</v>
      </c>
    </row>
    <row r="51" spans="1:3" x14ac:dyDescent="0.25">
      <c r="A51" t="s">
        <v>143</v>
      </c>
      <c r="B51">
        <v>5</v>
      </c>
      <c r="C51">
        <v>762.01199999999994</v>
      </c>
    </row>
    <row r="52" spans="1:3" x14ac:dyDescent="0.25">
      <c r="A52" t="s">
        <v>737</v>
      </c>
      <c r="B52">
        <v>6</v>
      </c>
      <c r="C52">
        <v>1225.124</v>
      </c>
    </row>
    <row r="53" spans="1:3" x14ac:dyDescent="0.25">
      <c r="A53" t="s">
        <v>740</v>
      </c>
      <c r="B53">
        <v>6</v>
      </c>
      <c r="C53">
        <v>1489.4505555555554</v>
      </c>
    </row>
    <row r="54" spans="1:3" x14ac:dyDescent="0.25">
      <c r="A54" t="s">
        <v>742</v>
      </c>
      <c r="B54">
        <v>6</v>
      </c>
      <c r="C54">
        <v>850.75736842105255</v>
      </c>
    </row>
    <row r="55" spans="1:3" x14ac:dyDescent="0.25">
      <c r="A55" t="s">
        <v>744</v>
      </c>
      <c r="B55">
        <v>6</v>
      </c>
      <c r="C55">
        <v>586.24049999999988</v>
      </c>
    </row>
    <row r="56" spans="1:3" x14ac:dyDescent="0.25">
      <c r="A56" t="s">
        <v>144</v>
      </c>
      <c r="B56">
        <v>6</v>
      </c>
      <c r="C56">
        <v>906.82599999999979</v>
      </c>
    </row>
    <row r="57" spans="1:3" x14ac:dyDescent="0.25">
      <c r="A57" t="s">
        <v>141</v>
      </c>
      <c r="B57">
        <v>6</v>
      </c>
      <c r="C57">
        <v>821.76149999999996</v>
      </c>
    </row>
    <row r="58" spans="1:3" x14ac:dyDescent="0.25">
      <c r="A58" t="s">
        <v>146</v>
      </c>
      <c r="B58">
        <v>6</v>
      </c>
      <c r="C58">
        <v>829.81349999999998</v>
      </c>
    </row>
    <row r="59" spans="1:3" x14ac:dyDescent="0.25">
      <c r="A59" t="s">
        <v>145</v>
      </c>
      <c r="B59">
        <v>6</v>
      </c>
      <c r="C59">
        <v>863.88199999999995</v>
      </c>
    </row>
    <row r="60" spans="1:3" x14ac:dyDescent="0.25">
      <c r="A60" t="s">
        <v>142</v>
      </c>
      <c r="B60">
        <v>6</v>
      </c>
      <c r="C60">
        <v>906.33799999999997</v>
      </c>
    </row>
    <row r="61" spans="1:3" x14ac:dyDescent="0.25">
      <c r="A61" t="s">
        <v>143</v>
      </c>
      <c r="B61">
        <v>6</v>
      </c>
      <c r="C61">
        <v>807.51799999999992</v>
      </c>
    </row>
    <row r="62" spans="1:3" x14ac:dyDescent="0.25">
      <c r="A62" t="s">
        <v>737</v>
      </c>
      <c r="B62">
        <v>7</v>
      </c>
      <c r="C62">
        <v>1486.923157894737</v>
      </c>
    </row>
    <row r="63" spans="1:3" x14ac:dyDescent="0.25">
      <c r="A63" t="s">
        <v>740</v>
      </c>
      <c r="B63">
        <v>7</v>
      </c>
      <c r="C63">
        <v>1495.7538888888889</v>
      </c>
    </row>
    <row r="64" spans="1:3" x14ac:dyDescent="0.25">
      <c r="A64" t="s">
        <v>742</v>
      </c>
      <c r="B64">
        <v>7</v>
      </c>
      <c r="C64">
        <v>947.36388888888871</v>
      </c>
    </row>
    <row r="65" spans="1:3" x14ac:dyDescent="0.25">
      <c r="A65" t="s">
        <v>744</v>
      </c>
      <c r="B65">
        <v>7</v>
      </c>
      <c r="C65">
        <v>902.76187500000003</v>
      </c>
    </row>
    <row r="66" spans="1:3" x14ac:dyDescent="0.25">
      <c r="A66" t="s">
        <v>144</v>
      </c>
      <c r="B66">
        <v>7</v>
      </c>
      <c r="C66">
        <v>1050.9690000000001</v>
      </c>
    </row>
    <row r="67" spans="1:3" x14ac:dyDescent="0.25">
      <c r="A67" t="s">
        <v>141</v>
      </c>
      <c r="B67">
        <v>7</v>
      </c>
      <c r="C67">
        <v>958.1880000000001</v>
      </c>
    </row>
    <row r="68" spans="1:3" x14ac:dyDescent="0.25">
      <c r="A68" t="s">
        <v>146</v>
      </c>
      <c r="B68">
        <v>7</v>
      </c>
      <c r="C68">
        <v>1002.7179999999998</v>
      </c>
    </row>
    <row r="69" spans="1:3" x14ac:dyDescent="0.25">
      <c r="A69" t="s">
        <v>145</v>
      </c>
      <c r="B69">
        <v>7</v>
      </c>
      <c r="C69">
        <v>1037.3965000000003</v>
      </c>
    </row>
    <row r="70" spans="1:3" x14ac:dyDescent="0.25">
      <c r="A70" t="s">
        <v>142</v>
      </c>
      <c r="B70">
        <v>7</v>
      </c>
      <c r="C70">
        <v>1017.7850000000001</v>
      </c>
    </row>
    <row r="71" spans="1:3" x14ac:dyDescent="0.25">
      <c r="A71" t="s">
        <v>143</v>
      </c>
      <c r="B71">
        <v>7</v>
      </c>
      <c r="C71">
        <v>906.1244999999999</v>
      </c>
    </row>
    <row r="72" spans="1:3" x14ac:dyDescent="0.25">
      <c r="A72" t="s">
        <v>737</v>
      </c>
      <c r="B72">
        <v>8</v>
      </c>
      <c r="C72">
        <v>1915.3036842105262</v>
      </c>
    </row>
    <row r="73" spans="1:3" x14ac:dyDescent="0.25">
      <c r="A73" t="s">
        <v>740</v>
      </c>
      <c r="B73">
        <v>8</v>
      </c>
      <c r="C73">
        <v>1520.7977777777778</v>
      </c>
    </row>
    <row r="74" spans="1:3" x14ac:dyDescent="0.25">
      <c r="A74" t="s">
        <v>742</v>
      </c>
      <c r="B74">
        <v>8</v>
      </c>
      <c r="C74">
        <v>1032.2216666666666</v>
      </c>
    </row>
    <row r="75" spans="1:3" x14ac:dyDescent="0.25">
      <c r="A75" t="s">
        <v>744</v>
      </c>
      <c r="B75">
        <v>8</v>
      </c>
      <c r="C75">
        <v>1327.001176470588</v>
      </c>
    </row>
    <row r="76" spans="1:3" x14ac:dyDescent="0.25">
      <c r="A76" t="s">
        <v>144</v>
      </c>
      <c r="B76">
        <v>8</v>
      </c>
      <c r="C76">
        <v>1139.663</v>
      </c>
    </row>
    <row r="77" spans="1:3" x14ac:dyDescent="0.25">
      <c r="A77" t="s">
        <v>141</v>
      </c>
      <c r="B77">
        <v>8</v>
      </c>
      <c r="C77">
        <v>1133.8375000000001</v>
      </c>
    </row>
    <row r="78" spans="1:3" x14ac:dyDescent="0.25">
      <c r="A78" t="s">
        <v>146</v>
      </c>
      <c r="B78">
        <v>8</v>
      </c>
      <c r="C78">
        <v>1141.5539999999996</v>
      </c>
    </row>
    <row r="79" spans="1:3" x14ac:dyDescent="0.25">
      <c r="A79" t="s">
        <v>145</v>
      </c>
      <c r="B79">
        <v>8</v>
      </c>
      <c r="C79">
        <v>1154.3944999999999</v>
      </c>
    </row>
    <row r="80" spans="1:3" x14ac:dyDescent="0.25">
      <c r="A80" t="s">
        <v>142</v>
      </c>
      <c r="B80">
        <v>8</v>
      </c>
      <c r="C80">
        <v>1152.1680000000001</v>
      </c>
    </row>
    <row r="81" spans="1:3" x14ac:dyDescent="0.25">
      <c r="A81" t="s">
        <v>143</v>
      </c>
      <c r="B81">
        <v>8</v>
      </c>
      <c r="C81">
        <v>1029.1309999999999</v>
      </c>
    </row>
    <row r="82" spans="1:3" x14ac:dyDescent="0.25">
      <c r="A82" t="s">
        <v>737</v>
      </c>
      <c r="B82">
        <v>9</v>
      </c>
      <c r="C82">
        <v>2068.6063157894737</v>
      </c>
    </row>
    <row r="83" spans="1:3" x14ac:dyDescent="0.25">
      <c r="A83" t="s">
        <v>740</v>
      </c>
      <c r="B83">
        <v>9</v>
      </c>
      <c r="C83">
        <v>1603.1138888888891</v>
      </c>
    </row>
    <row r="84" spans="1:3" x14ac:dyDescent="0.25">
      <c r="A84" t="s">
        <v>742</v>
      </c>
      <c r="B84">
        <v>9</v>
      </c>
      <c r="C84">
        <v>1253.7194444444444</v>
      </c>
    </row>
    <row r="85" spans="1:3" x14ac:dyDescent="0.25">
      <c r="A85" t="s">
        <v>744</v>
      </c>
      <c r="B85">
        <v>9</v>
      </c>
      <c r="C85">
        <v>1922.076111111111</v>
      </c>
    </row>
    <row r="86" spans="1:3" x14ac:dyDescent="0.25">
      <c r="A86" t="s">
        <v>144</v>
      </c>
      <c r="B86">
        <v>9</v>
      </c>
      <c r="C86">
        <v>1435.0554999999999</v>
      </c>
    </row>
    <row r="87" spans="1:3" x14ac:dyDescent="0.25">
      <c r="A87" t="s">
        <v>141</v>
      </c>
      <c r="B87">
        <v>9</v>
      </c>
      <c r="C87">
        <v>1420.3544999999997</v>
      </c>
    </row>
    <row r="88" spans="1:3" x14ac:dyDescent="0.25">
      <c r="A88" t="s">
        <v>146</v>
      </c>
      <c r="B88">
        <v>9</v>
      </c>
      <c r="C88">
        <v>1439.0509999999999</v>
      </c>
    </row>
    <row r="89" spans="1:3" x14ac:dyDescent="0.25">
      <c r="A89" t="s">
        <v>145</v>
      </c>
      <c r="B89">
        <v>9</v>
      </c>
      <c r="C89">
        <v>1483.0930000000003</v>
      </c>
    </row>
    <row r="90" spans="1:3" x14ac:dyDescent="0.25">
      <c r="A90" t="s">
        <v>142</v>
      </c>
      <c r="B90">
        <v>9</v>
      </c>
      <c r="C90">
        <v>1334.009</v>
      </c>
    </row>
    <row r="91" spans="1:3" x14ac:dyDescent="0.25">
      <c r="A91" t="s">
        <v>143</v>
      </c>
      <c r="B91">
        <v>9</v>
      </c>
      <c r="C91">
        <v>1306.5894999999998</v>
      </c>
    </row>
    <row r="92" spans="1:3" x14ac:dyDescent="0.25">
      <c r="A92" t="s">
        <v>737</v>
      </c>
      <c r="B92">
        <v>10</v>
      </c>
      <c r="C92">
        <v>2224.6378947368421</v>
      </c>
    </row>
    <row r="93" spans="1:3" x14ac:dyDescent="0.25">
      <c r="A93" t="s">
        <v>740</v>
      </c>
      <c r="B93">
        <v>10</v>
      </c>
      <c r="C93">
        <v>1600.4366666666665</v>
      </c>
    </row>
    <row r="94" spans="1:3" x14ac:dyDescent="0.25">
      <c r="A94" t="s">
        <v>742</v>
      </c>
      <c r="B94">
        <v>10</v>
      </c>
      <c r="C94">
        <v>1760.5955555555554</v>
      </c>
    </row>
    <row r="95" spans="1:3" x14ac:dyDescent="0.25">
      <c r="A95" t="s">
        <v>744</v>
      </c>
      <c r="B95">
        <v>10</v>
      </c>
      <c r="C95">
        <v>2315.9259999999995</v>
      </c>
    </row>
    <row r="96" spans="1:3" x14ac:dyDescent="0.25">
      <c r="A96" t="s">
        <v>144</v>
      </c>
      <c r="B96">
        <v>10</v>
      </c>
      <c r="C96">
        <v>2067.6254999999996</v>
      </c>
    </row>
    <row r="97" spans="1:3" x14ac:dyDescent="0.25">
      <c r="A97" t="s">
        <v>141</v>
      </c>
      <c r="B97">
        <v>10</v>
      </c>
      <c r="C97">
        <v>2067.0154999999995</v>
      </c>
    </row>
    <row r="98" spans="1:3" x14ac:dyDescent="0.25">
      <c r="A98" t="s">
        <v>146</v>
      </c>
      <c r="B98">
        <v>10</v>
      </c>
      <c r="C98">
        <v>2059.7869999999994</v>
      </c>
    </row>
    <row r="99" spans="1:3" x14ac:dyDescent="0.25">
      <c r="A99" t="s">
        <v>145</v>
      </c>
      <c r="B99">
        <v>10</v>
      </c>
      <c r="C99">
        <v>2107.5804999999991</v>
      </c>
    </row>
    <row r="100" spans="1:3" x14ac:dyDescent="0.25">
      <c r="A100" t="s">
        <v>142</v>
      </c>
      <c r="B100">
        <v>10</v>
      </c>
      <c r="C100">
        <v>1986.7394999999997</v>
      </c>
    </row>
    <row r="101" spans="1:3" x14ac:dyDescent="0.25">
      <c r="A101" t="s">
        <v>143</v>
      </c>
      <c r="B101">
        <v>10</v>
      </c>
      <c r="C101">
        <v>2021.5399999999997</v>
      </c>
    </row>
    <row r="102" spans="1:3" x14ac:dyDescent="0.25">
      <c r="A102" t="s">
        <v>737</v>
      </c>
      <c r="B102">
        <v>11</v>
      </c>
      <c r="C102">
        <v>2283.4868421052638</v>
      </c>
    </row>
    <row r="103" spans="1:3" x14ac:dyDescent="0.25">
      <c r="A103" t="s">
        <v>740</v>
      </c>
      <c r="B103">
        <v>11</v>
      </c>
      <c r="C103">
        <v>1484.096111111111</v>
      </c>
    </row>
    <row r="104" spans="1:3" x14ac:dyDescent="0.25">
      <c r="A104" t="s">
        <v>742</v>
      </c>
      <c r="B104">
        <v>11</v>
      </c>
      <c r="C104">
        <v>2228.1944444444443</v>
      </c>
    </row>
    <row r="105" spans="1:3" x14ac:dyDescent="0.25">
      <c r="A105" t="s">
        <v>744</v>
      </c>
      <c r="B105">
        <v>11</v>
      </c>
      <c r="C105">
        <v>2395.0735</v>
      </c>
    </row>
    <row r="106" spans="1:3" x14ac:dyDescent="0.25">
      <c r="A106" t="s">
        <v>144</v>
      </c>
      <c r="B106">
        <v>11</v>
      </c>
      <c r="C106">
        <v>2258.3419999999996</v>
      </c>
    </row>
    <row r="107" spans="1:3" x14ac:dyDescent="0.25">
      <c r="A107" t="s">
        <v>141</v>
      </c>
      <c r="B107">
        <v>11</v>
      </c>
      <c r="C107">
        <v>2317.5119999999997</v>
      </c>
    </row>
    <row r="108" spans="1:3" x14ac:dyDescent="0.25">
      <c r="A108" t="s">
        <v>146</v>
      </c>
      <c r="B108">
        <v>11</v>
      </c>
      <c r="C108">
        <v>2336.8490000000006</v>
      </c>
    </row>
    <row r="109" spans="1:3" x14ac:dyDescent="0.25">
      <c r="A109" t="s">
        <v>145</v>
      </c>
      <c r="B109">
        <v>11</v>
      </c>
      <c r="C109">
        <v>2302.75</v>
      </c>
    </row>
    <row r="110" spans="1:3" x14ac:dyDescent="0.25">
      <c r="A110" t="s">
        <v>142</v>
      </c>
      <c r="B110">
        <v>11</v>
      </c>
      <c r="C110">
        <v>2317.4205000000002</v>
      </c>
    </row>
    <row r="111" spans="1:3" x14ac:dyDescent="0.25">
      <c r="A111" t="s">
        <v>143</v>
      </c>
      <c r="B111">
        <v>11</v>
      </c>
      <c r="C111">
        <v>2356.4605000000001</v>
      </c>
    </row>
    <row r="112" spans="1:3" x14ac:dyDescent="0.25">
      <c r="A112" t="s">
        <v>737</v>
      </c>
      <c r="B112">
        <v>12</v>
      </c>
      <c r="C112">
        <v>2214.1715789473687</v>
      </c>
    </row>
    <row r="113" spans="1:3" x14ac:dyDescent="0.25">
      <c r="A113" t="s">
        <v>740</v>
      </c>
      <c r="B113">
        <v>12</v>
      </c>
      <c r="C113">
        <v>1662.3177777777773</v>
      </c>
    </row>
    <row r="114" spans="1:3" x14ac:dyDescent="0.25">
      <c r="A114" t="s">
        <v>742</v>
      </c>
      <c r="B114">
        <v>12</v>
      </c>
      <c r="C114">
        <v>2382.3888888888887</v>
      </c>
    </row>
    <row r="115" spans="1:3" x14ac:dyDescent="0.25">
      <c r="A115" t="s">
        <v>744</v>
      </c>
      <c r="B115">
        <v>12</v>
      </c>
      <c r="C115">
        <v>2426.4579999999996</v>
      </c>
    </row>
    <row r="116" spans="1:3" x14ac:dyDescent="0.25">
      <c r="A116" t="s">
        <v>144</v>
      </c>
      <c r="B116">
        <v>12</v>
      </c>
      <c r="C116">
        <v>2191.7910000000002</v>
      </c>
    </row>
    <row r="117" spans="1:3" x14ac:dyDescent="0.25">
      <c r="A117" t="s">
        <v>141</v>
      </c>
      <c r="B117">
        <v>12</v>
      </c>
      <c r="C117">
        <v>2259.8364999999999</v>
      </c>
    </row>
    <row r="118" spans="1:3" x14ac:dyDescent="0.25">
      <c r="A118" t="s">
        <v>146</v>
      </c>
      <c r="B118">
        <v>12</v>
      </c>
      <c r="C118">
        <v>2197.0065000000004</v>
      </c>
    </row>
    <row r="119" spans="1:3" x14ac:dyDescent="0.25">
      <c r="A119" t="s">
        <v>145</v>
      </c>
      <c r="B119">
        <v>12</v>
      </c>
      <c r="C119">
        <v>2117.7979999999998</v>
      </c>
    </row>
    <row r="120" spans="1:3" x14ac:dyDescent="0.25">
      <c r="A120" t="s">
        <v>142</v>
      </c>
      <c r="B120">
        <v>12</v>
      </c>
      <c r="C120">
        <v>2219.1189999999997</v>
      </c>
    </row>
    <row r="121" spans="1:3" x14ac:dyDescent="0.25">
      <c r="A121" t="s">
        <v>143</v>
      </c>
      <c r="B121">
        <v>12</v>
      </c>
      <c r="C121">
        <v>2301.1945000000005</v>
      </c>
    </row>
    <row r="122" spans="1:3" x14ac:dyDescent="0.25">
      <c r="A122" t="s">
        <v>737</v>
      </c>
      <c r="B122">
        <v>13</v>
      </c>
      <c r="C122">
        <v>1896.7468421052629</v>
      </c>
    </row>
    <row r="123" spans="1:3" x14ac:dyDescent="0.25">
      <c r="A123" t="s">
        <v>740</v>
      </c>
      <c r="B123">
        <v>13</v>
      </c>
      <c r="C123">
        <v>1904.6233333333325</v>
      </c>
    </row>
    <row r="124" spans="1:3" x14ac:dyDescent="0.25">
      <c r="A124" t="s">
        <v>742</v>
      </c>
      <c r="B124">
        <v>13</v>
      </c>
      <c r="C124">
        <v>2202.0661111111112</v>
      </c>
    </row>
    <row r="125" spans="1:3" x14ac:dyDescent="0.25">
      <c r="A125" t="s">
        <v>744</v>
      </c>
      <c r="B125">
        <v>13</v>
      </c>
      <c r="C125">
        <v>2130.7299999999996</v>
      </c>
    </row>
    <row r="126" spans="1:3" x14ac:dyDescent="0.25">
      <c r="A126" t="s">
        <v>144</v>
      </c>
      <c r="B126">
        <v>13</v>
      </c>
      <c r="C126">
        <v>2572.0039999999999</v>
      </c>
    </row>
    <row r="127" spans="1:3" x14ac:dyDescent="0.25">
      <c r="A127" t="s">
        <v>141</v>
      </c>
      <c r="B127">
        <v>13</v>
      </c>
      <c r="C127">
        <v>2548.0919999999996</v>
      </c>
    </row>
    <row r="128" spans="1:3" x14ac:dyDescent="0.25">
      <c r="A128" t="s">
        <v>146</v>
      </c>
      <c r="B128">
        <v>13</v>
      </c>
      <c r="C128">
        <v>2446.893</v>
      </c>
    </row>
    <row r="129" spans="1:3" x14ac:dyDescent="0.25">
      <c r="A129" t="s">
        <v>145</v>
      </c>
      <c r="B129">
        <v>13</v>
      </c>
      <c r="C129">
        <v>2377.9629999999993</v>
      </c>
    </row>
    <row r="130" spans="1:3" x14ac:dyDescent="0.25">
      <c r="A130" t="s">
        <v>142</v>
      </c>
      <c r="B130">
        <v>13</v>
      </c>
      <c r="C130">
        <v>2375.8584999999998</v>
      </c>
    </row>
    <row r="131" spans="1:3" x14ac:dyDescent="0.25">
      <c r="A131" t="s">
        <v>143</v>
      </c>
      <c r="B131">
        <v>13</v>
      </c>
      <c r="C131">
        <v>2478.4910000000004</v>
      </c>
    </row>
    <row r="132" spans="1:3" x14ac:dyDescent="0.25">
      <c r="A132" t="s">
        <v>737</v>
      </c>
      <c r="B132">
        <v>14</v>
      </c>
      <c r="C132">
        <v>1715.7694736842104</v>
      </c>
    </row>
    <row r="133" spans="1:3" x14ac:dyDescent="0.25">
      <c r="A133" t="s">
        <v>740</v>
      </c>
      <c r="B133">
        <v>14</v>
      </c>
      <c r="C133">
        <v>1930.5144444444441</v>
      </c>
    </row>
    <row r="134" spans="1:3" x14ac:dyDescent="0.25">
      <c r="A134" t="s">
        <v>742</v>
      </c>
      <c r="B134">
        <v>14</v>
      </c>
      <c r="C134">
        <v>1973.7905555555558</v>
      </c>
    </row>
    <row r="135" spans="1:3" x14ac:dyDescent="0.25">
      <c r="A135" t="s">
        <v>744</v>
      </c>
      <c r="B135">
        <v>14</v>
      </c>
      <c r="C135">
        <v>1549.4</v>
      </c>
    </row>
    <row r="136" spans="1:3" x14ac:dyDescent="0.25">
      <c r="A136" t="s">
        <v>144</v>
      </c>
      <c r="B136">
        <v>14</v>
      </c>
      <c r="C136">
        <v>2710.0165000000002</v>
      </c>
    </row>
    <row r="137" spans="1:3" x14ac:dyDescent="0.25">
      <c r="A137" t="s">
        <v>141</v>
      </c>
      <c r="B137">
        <v>14</v>
      </c>
      <c r="C137">
        <v>3005.3784999999998</v>
      </c>
    </row>
    <row r="138" spans="1:3" x14ac:dyDescent="0.25">
      <c r="A138" t="s">
        <v>146</v>
      </c>
      <c r="B138">
        <v>14</v>
      </c>
      <c r="C138">
        <v>2840.2819999999997</v>
      </c>
    </row>
    <row r="139" spans="1:3" x14ac:dyDescent="0.25">
      <c r="A139" t="s">
        <v>145</v>
      </c>
      <c r="B139">
        <v>14</v>
      </c>
      <c r="C139">
        <v>2700.148947368421</v>
      </c>
    </row>
    <row r="140" spans="1:3" x14ac:dyDescent="0.25">
      <c r="A140" t="s">
        <v>142</v>
      </c>
      <c r="B140">
        <v>14</v>
      </c>
      <c r="C140">
        <v>2432.9544999999994</v>
      </c>
    </row>
    <row r="141" spans="1:3" x14ac:dyDescent="0.25">
      <c r="A141" t="s">
        <v>143</v>
      </c>
      <c r="B141">
        <v>14</v>
      </c>
      <c r="C141">
        <v>2406.0839999999998</v>
      </c>
    </row>
    <row r="142" spans="1:3" x14ac:dyDescent="0.25">
      <c r="A142" t="s">
        <v>737</v>
      </c>
      <c r="B142">
        <v>15</v>
      </c>
      <c r="C142">
        <v>1819.6621052631574</v>
      </c>
    </row>
    <row r="143" spans="1:3" x14ac:dyDescent="0.25">
      <c r="A143" t="s">
        <v>740</v>
      </c>
      <c r="B143">
        <v>15</v>
      </c>
      <c r="C143">
        <v>1774.7949999999996</v>
      </c>
    </row>
    <row r="144" spans="1:3" x14ac:dyDescent="0.25">
      <c r="A144" t="s">
        <v>742</v>
      </c>
      <c r="B144">
        <v>15</v>
      </c>
      <c r="C144">
        <v>1693.1566666666668</v>
      </c>
    </row>
    <row r="145" spans="1:3" x14ac:dyDescent="0.25">
      <c r="A145" t="s">
        <v>744</v>
      </c>
      <c r="B145">
        <v>15</v>
      </c>
    </row>
    <row r="146" spans="1:3" x14ac:dyDescent="0.25">
      <c r="A146" t="s">
        <v>144</v>
      </c>
      <c r="B146">
        <v>15</v>
      </c>
      <c r="C146">
        <v>2198.2366666666662</v>
      </c>
    </row>
    <row r="147" spans="1:3" x14ac:dyDescent="0.25">
      <c r="A147" t="s">
        <v>141</v>
      </c>
      <c r="B147">
        <v>15</v>
      </c>
      <c r="C147">
        <v>2983.4228571428575</v>
      </c>
    </row>
    <row r="148" spans="1:3" x14ac:dyDescent="0.25">
      <c r="A148" t="s">
        <v>146</v>
      </c>
      <c r="B148">
        <v>15</v>
      </c>
      <c r="C148">
        <v>2841.1766666666667</v>
      </c>
    </row>
    <row r="149" spans="1:3" x14ac:dyDescent="0.25">
      <c r="A149" t="s">
        <v>145</v>
      </c>
      <c r="B149">
        <v>15</v>
      </c>
      <c r="C149">
        <v>2503.5162500000001</v>
      </c>
    </row>
    <row r="150" spans="1:3" x14ac:dyDescent="0.25">
      <c r="A150" t="s">
        <v>142</v>
      </c>
      <c r="B150">
        <v>15</v>
      </c>
      <c r="C150">
        <v>2149.25875</v>
      </c>
    </row>
    <row r="151" spans="1:3" x14ac:dyDescent="0.25">
      <c r="A151" t="s">
        <v>143</v>
      </c>
      <c r="B151">
        <v>15</v>
      </c>
      <c r="C151">
        <v>2193.1025</v>
      </c>
    </row>
    <row r="152" spans="1:3" x14ac:dyDescent="0.25">
      <c r="A152" t="s">
        <v>737</v>
      </c>
      <c r="B152">
        <v>16</v>
      </c>
      <c r="C152">
        <v>1890.0368421052628</v>
      </c>
    </row>
    <row r="153" spans="1:3" x14ac:dyDescent="0.25">
      <c r="A153" t="s">
        <v>740</v>
      </c>
      <c r="B153">
        <v>16</v>
      </c>
      <c r="C153">
        <v>1517.141764705882</v>
      </c>
    </row>
    <row r="154" spans="1:3" x14ac:dyDescent="0.25">
      <c r="A154" t="s">
        <v>742</v>
      </c>
      <c r="B154">
        <v>16</v>
      </c>
      <c r="C154">
        <v>1665.3</v>
      </c>
    </row>
    <row r="155" spans="1:3" x14ac:dyDescent="0.25">
      <c r="A155" t="s">
        <v>744</v>
      </c>
      <c r="B155">
        <v>16</v>
      </c>
    </row>
    <row r="156" spans="1:3" x14ac:dyDescent="0.25">
      <c r="A156" t="s">
        <v>144</v>
      </c>
      <c r="B156">
        <v>16</v>
      </c>
    </row>
    <row r="157" spans="1:3" x14ac:dyDescent="0.25">
      <c r="A157" t="s">
        <v>141</v>
      </c>
      <c r="B157">
        <v>16</v>
      </c>
    </row>
    <row r="158" spans="1:3" x14ac:dyDescent="0.25">
      <c r="A158" t="s">
        <v>146</v>
      </c>
      <c r="B158">
        <v>16</v>
      </c>
    </row>
    <row r="159" spans="1:3" x14ac:dyDescent="0.25">
      <c r="A159" t="s">
        <v>145</v>
      </c>
      <c r="B159">
        <v>16</v>
      </c>
    </row>
    <row r="160" spans="1:3" x14ac:dyDescent="0.25">
      <c r="A160" t="s">
        <v>142</v>
      </c>
      <c r="B160">
        <v>16</v>
      </c>
    </row>
    <row r="161" spans="1:3" x14ac:dyDescent="0.25">
      <c r="A161" t="s">
        <v>143</v>
      </c>
      <c r="B161">
        <v>16</v>
      </c>
    </row>
    <row r="162" spans="1:3" x14ac:dyDescent="0.25">
      <c r="A162" t="s">
        <v>737</v>
      </c>
      <c r="B162">
        <v>17</v>
      </c>
      <c r="C162">
        <v>1766.6242105263154</v>
      </c>
    </row>
    <row r="163" spans="1:3" x14ac:dyDescent="0.25">
      <c r="A163" t="s">
        <v>740</v>
      </c>
      <c r="B163">
        <v>17</v>
      </c>
      <c r="C163">
        <v>1260.4633333333331</v>
      </c>
    </row>
    <row r="164" spans="1:3" x14ac:dyDescent="0.25">
      <c r="A164" t="s">
        <v>742</v>
      </c>
      <c r="B164">
        <v>17</v>
      </c>
    </row>
    <row r="165" spans="1:3" x14ac:dyDescent="0.25">
      <c r="A165" t="s">
        <v>744</v>
      </c>
      <c r="B165">
        <v>17</v>
      </c>
    </row>
    <row r="166" spans="1:3" x14ac:dyDescent="0.25">
      <c r="A166" t="s">
        <v>144</v>
      </c>
      <c r="B166">
        <v>17</v>
      </c>
    </row>
    <row r="167" spans="1:3" x14ac:dyDescent="0.25">
      <c r="A167" t="s">
        <v>141</v>
      </c>
      <c r="B167">
        <v>17</v>
      </c>
    </row>
    <row r="168" spans="1:3" x14ac:dyDescent="0.25">
      <c r="A168" t="s">
        <v>146</v>
      </c>
      <c r="B168">
        <v>17</v>
      </c>
    </row>
    <row r="169" spans="1:3" x14ac:dyDescent="0.25">
      <c r="A169" t="s">
        <v>145</v>
      </c>
      <c r="B169">
        <v>17</v>
      </c>
    </row>
    <row r="170" spans="1:3" x14ac:dyDescent="0.25">
      <c r="A170" t="s">
        <v>142</v>
      </c>
      <c r="B170">
        <v>17</v>
      </c>
    </row>
    <row r="171" spans="1:3" x14ac:dyDescent="0.25">
      <c r="A171" t="s">
        <v>143</v>
      </c>
      <c r="B171">
        <v>17</v>
      </c>
    </row>
    <row r="172" spans="1:3" x14ac:dyDescent="0.25">
      <c r="A172" t="s">
        <v>737</v>
      </c>
      <c r="B172">
        <v>18</v>
      </c>
      <c r="C172">
        <v>1549.2373333333335</v>
      </c>
    </row>
    <row r="173" spans="1:3" x14ac:dyDescent="0.25">
      <c r="A173" t="s">
        <v>740</v>
      </c>
      <c r="B173">
        <v>18</v>
      </c>
    </row>
    <row r="174" spans="1:3" x14ac:dyDescent="0.25">
      <c r="A174" t="s">
        <v>742</v>
      </c>
      <c r="B174">
        <v>18</v>
      </c>
    </row>
    <row r="175" spans="1:3" x14ac:dyDescent="0.25">
      <c r="A175" t="s">
        <v>744</v>
      </c>
      <c r="B175">
        <v>18</v>
      </c>
    </row>
    <row r="176" spans="1:3" x14ac:dyDescent="0.25">
      <c r="A176" t="s">
        <v>144</v>
      </c>
      <c r="B176">
        <v>18</v>
      </c>
    </row>
    <row r="177" spans="1:3" x14ac:dyDescent="0.25">
      <c r="A177" t="s">
        <v>141</v>
      </c>
      <c r="B177">
        <v>18</v>
      </c>
    </row>
    <row r="178" spans="1:3" x14ac:dyDescent="0.25">
      <c r="A178" t="s">
        <v>146</v>
      </c>
      <c r="B178">
        <v>18</v>
      </c>
    </row>
    <row r="179" spans="1:3" x14ac:dyDescent="0.25">
      <c r="A179" t="s">
        <v>145</v>
      </c>
      <c r="B179">
        <v>18</v>
      </c>
    </row>
    <row r="180" spans="1:3" x14ac:dyDescent="0.25">
      <c r="A180" t="s">
        <v>142</v>
      </c>
      <c r="B180">
        <v>18</v>
      </c>
    </row>
    <row r="181" spans="1:3" x14ac:dyDescent="0.25">
      <c r="A181" t="s">
        <v>143</v>
      </c>
      <c r="B181">
        <v>18</v>
      </c>
    </row>
    <row r="182" spans="1:3" x14ac:dyDescent="0.25">
      <c r="A182" t="s">
        <v>206</v>
      </c>
      <c r="B182">
        <v>1</v>
      </c>
      <c r="C182">
        <v>311.25</v>
      </c>
    </row>
    <row r="183" spans="1:3" x14ac:dyDescent="0.25">
      <c r="A183" t="s">
        <v>206</v>
      </c>
      <c r="B183">
        <v>2</v>
      </c>
      <c r="C183">
        <v>525.87857142857149</v>
      </c>
    </row>
    <row r="184" spans="1:3" x14ac:dyDescent="0.25">
      <c r="A184" t="s">
        <v>206</v>
      </c>
      <c r="B184">
        <v>3</v>
      </c>
      <c r="C184">
        <v>773.4571428571428</v>
      </c>
    </row>
    <row r="185" spans="1:3" x14ac:dyDescent="0.25">
      <c r="A185" t="s">
        <v>206</v>
      </c>
      <c r="B185">
        <v>4</v>
      </c>
      <c r="C185">
        <v>975.85714285714278</v>
      </c>
    </row>
    <row r="186" spans="1:3" x14ac:dyDescent="0.25">
      <c r="A186" t="s">
        <v>206</v>
      </c>
      <c r="B186">
        <v>5</v>
      </c>
      <c r="C186">
        <v>1189.1855955678668</v>
      </c>
    </row>
    <row r="187" spans="1:3" x14ac:dyDescent="0.25">
      <c r="A187" t="s">
        <v>206</v>
      </c>
      <c r="B187">
        <v>6</v>
      </c>
      <c r="C187">
        <v>1615.4986842105261</v>
      </c>
    </row>
    <row r="188" spans="1:3" x14ac:dyDescent="0.25">
      <c r="A188" t="s">
        <v>206</v>
      </c>
      <c r="B188">
        <v>7</v>
      </c>
      <c r="C188">
        <v>2332.4698060941828</v>
      </c>
    </row>
    <row r="189" spans="1:3" x14ac:dyDescent="0.25">
      <c r="A189" t="s">
        <v>206</v>
      </c>
      <c r="B189">
        <v>8</v>
      </c>
      <c r="C189">
        <v>2394.0871972318337</v>
      </c>
    </row>
    <row r="190" spans="1:3" x14ac:dyDescent="0.25">
      <c r="A190" t="s">
        <v>206</v>
      </c>
      <c r="B190">
        <v>9</v>
      </c>
      <c r="C190">
        <v>2484.0588235294117</v>
      </c>
    </row>
    <row r="191" spans="1:3" x14ac:dyDescent="0.25">
      <c r="A191" t="s">
        <v>206</v>
      </c>
      <c r="B191">
        <v>10</v>
      </c>
      <c r="C191">
        <v>2606.0830449826985</v>
      </c>
    </row>
    <row r="192" spans="1:3" x14ac:dyDescent="0.25">
      <c r="A192" t="s">
        <v>206</v>
      </c>
      <c r="B192">
        <v>11</v>
      </c>
    </row>
    <row r="193" spans="1:3" x14ac:dyDescent="0.25">
      <c r="A193" t="s">
        <v>207</v>
      </c>
      <c r="B193">
        <v>1</v>
      </c>
      <c r="C193">
        <v>403.30714285714288</v>
      </c>
    </row>
    <row r="194" spans="1:3" x14ac:dyDescent="0.25">
      <c r="A194" t="s">
        <v>207</v>
      </c>
      <c r="B194">
        <v>2</v>
      </c>
      <c r="C194">
        <v>599.99999999999989</v>
      </c>
    </row>
    <row r="195" spans="1:3" x14ac:dyDescent="0.25">
      <c r="A195" t="s">
        <v>207</v>
      </c>
      <c r="B195">
        <v>3</v>
      </c>
      <c r="C195">
        <v>836.9142857142856</v>
      </c>
    </row>
    <row r="196" spans="1:3" x14ac:dyDescent="0.25">
      <c r="A196" t="s">
        <v>207</v>
      </c>
      <c r="B196">
        <v>4</v>
      </c>
      <c r="C196">
        <v>1238</v>
      </c>
    </row>
    <row r="197" spans="1:3" x14ac:dyDescent="0.25">
      <c r="A197" t="s">
        <v>207</v>
      </c>
      <c r="B197">
        <v>5</v>
      </c>
    </row>
    <row r="198" spans="1:3" x14ac:dyDescent="0.25">
      <c r="A198" t="s">
        <v>207</v>
      </c>
      <c r="B198">
        <v>6</v>
      </c>
      <c r="C198">
        <v>1796.9279999999994</v>
      </c>
    </row>
    <row r="199" spans="1:3" x14ac:dyDescent="0.25">
      <c r="A199" t="s">
        <v>207</v>
      </c>
      <c r="B199">
        <v>7</v>
      </c>
      <c r="C199">
        <v>2795.7222222222217</v>
      </c>
    </row>
    <row r="200" spans="1:3" x14ac:dyDescent="0.25">
      <c r="A200" t="s">
        <v>207</v>
      </c>
      <c r="B200">
        <v>8</v>
      </c>
      <c r="C200">
        <v>2556.3428571428567</v>
      </c>
    </row>
    <row r="201" spans="1:3" x14ac:dyDescent="0.25">
      <c r="A201" t="s">
        <v>207</v>
      </c>
      <c r="B201">
        <v>9</v>
      </c>
      <c r="C201">
        <v>2696.694</v>
      </c>
    </row>
    <row r="202" spans="1:3" x14ac:dyDescent="0.25">
      <c r="A202" t="s">
        <v>207</v>
      </c>
      <c r="B20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12" sqref="E12"/>
    </sheetView>
  </sheetViews>
  <sheetFormatPr defaultRowHeight="15" x14ac:dyDescent="0.25"/>
  <cols>
    <col min="2" max="2" width="10.28515625" bestFit="1" customWidth="1"/>
  </cols>
  <sheetData>
    <row r="1" spans="1:3" x14ac:dyDescent="0.25">
      <c r="A1" s="2" t="s">
        <v>0</v>
      </c>
      <c r="B1" s="5" t="s">
        <v>1</v>
      </c>
      <c r="C1" s="1" t="s">
        <v>95</v>
      </c>
    </row>
    <row r="3" spans="1:3" x14ac:dyDescent="0.25">
      <c r="A3" s="2" t="s">
        <v>310</v>
      </c>
      <c r="B3" s="6">
        <v>38459</v>
      </c>
      <c r="C3">
        <v>1.4011499999999999</v>
      </c>
    </row>
    <row r="4" spans="1:3" x14ac:dyDescent="0.25">
      <c r="A4" s="2" t="s">
        <v>310</v>
      </c>
      <c r="B4" s="6">
        <v>38465</v>
      </c>
      <c r="C4">
        <v>3.02841</v>
      </c>
    </row>
    <row r="5" spans="1:3" x14ac:dyDescent="0.25">
      <c r="A5" s="2" t="s">
        <v>310</v>
      </c>
      <c r="B5" s="6">
        <v>38472</v>
      </c>
      <c r="C5">
        <v>3.7477399999999998</v>
      </c>
    </row>
    <row r="6" spans="1:3" x14ac:dyDescent="0.25">
      <c r="A6" s="2" t="s">
        <v>310</v>
      </c>
      <c r="B6" s="6">
        <v>38480</v>
      </c>
      <c r="C6">
        <v>3.5118399999999999</v>
      </c>
    </row>
    <row r="7" spans="1:3" x14ac:dyDescent="0.25">
      <c r="A7" s="2" t="s">
        <v>310</v>
      </c>
      <c r="B7" s="6">
        <v>38486</v>
      </c>
      <c r="C7">
        <v>3.28382</v>
      </c>
    </row>
    <row r="8" spans="1:3" x14ac:dyDescent="0.25">
      <c r="A8" s="2" t="s">
        <v>310</v>
      </c>
      <c r="B8" s="6">
        <v>38492</v>
      </c>
      <c r="C8">
        <v>3.0244300000000002</v>
      </c>
    </row>
    <row r="9" spans="1:3" x14ac:dyDescent="0.25">
      <c r="A9" s="2" t="s">
        <v>310</v>
      </c>
      <c r="B9" s="6">
        <v>38500</v>
      </c>
      <c r="C9">
        <v>2.9529399999999999</v>
      </c>
    </row>
    <row r="10" spans="1:3" x14ac:dyDescent="0.25">
      <c r="A10" s="2" t="s">
        <v>310</v>
      </c>
      <c r="B10" s="6">
        <v>38504</v>
      </c>
    </row>
    <row r="11" spans="1:3" x14ac:dyDescent="0.25">
      <c r="A11" s="2" t="s">
        <v>310</v>
      </c>
      <c r="B11" s="6">
        <v>38506</v>
      </c>
      <c r="C11">
        <v>3.0223399999999998</v>
      </c>
    </row>
    <row r="12" spans="1:3" x14ac:dyDescent="0.25">
      <c r="A12" s="2" t="s">
        <v>310</v>
      </c>
      <c r="B12" s="6">
        <v>38513</v>
      </c>
      <c r="C12">
        <v>2.67685</v>
      </c>
    </row>
    <row r="13" spans="1:3" x14ac:dyDescent="0.25">
      <c r="A13" s="2" t="s">
        <v>310</v>
      </c>
      <c r="B13" s="6">
        <v>38517</v>
      </c>
    </row>
    <row r="14" spans="1:3" x14ac:dyDescent="0.25">
      <c r="A14" s="2" t="s">
        <v>310</v>
      </c>
      <c r="B14" s="6">
        <v>38520</v>
      </c>
      <c r="C14">
        <v>2.2374499999999999</v>
      </c>
    </row>
    <row r="15" spans="1:3" x14ac:dyDescent="0.25">
      <c r="A15" s="2" t="s">
        <v>310</v>
      </c>
      <c r="B15" s="6">
        <v>38526</v>
      </c>
      <c r="C15">
        <v>1.6023000000000001</v>
      </c>
    </row>
    <row r="16" spans="1:3" x14ac:dyDescent="0.25">
      <c r="A16" s="2" t="s">
        <v>310</v>
      </c>
      <c r="B16" s="6">
        <v>38533</v>
      </c>
      <c r="C16">
        <v>0.99854399999999999</v>
      </c>
    </row>
    <row r="17" spans="1:3" x14ac:dyDescent="0.25">
      <c r="A17" s="2" t="s">
        <v>310</v>
      </c>
      <c r="B17" s="6">
        <v>38540</v>
      </c>
      <c r="C17">
        <v>0.52780300000000002</v>
      </c>
    </row>
    <row r="18" spans="1:3" x14ac:dyDescent="0.25">
      <c r="A18" s="2" t="s">
        <v>310</v>
      </c>
      <c r="B18" s="6">
        <v>38547</v>
      </c>
      <c r="C18">
        <v>0.36234699999999997</v>
      </c>
    </row>
    <row r="19" spans="1:3" x14ac:dyDescent="0.25">
      <c r="A19" s="2" t="s">
        <v>310</v>
      </c>
      <c r="B19" s="6">
        <v>38548</v>
      </c>
    </row>
    <row r="20" spans="1:3" x14ac:dyDescent="0.25">
      <c r="A20" s="2" t="s">
        <v>310</v>
      </c>
      <c r="B20" s="6">
        <v>38553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Observed</vt:lpstr>
      <vt:lpstr>YuchengSWData</vt:lpstr>
      <vt:lpstr>MaxLeafSize</vt:lpstr>
      <vt:lpstr>QuestionableData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cflhxb</cp:lastModifiedBy>
  <cp:lastPrinted>2016-04-22T04:05:48Z</cp:lastPrinted>
  <dcterms:created xsi:type="dcterms:W3CDTF">2014-04-28T02:28:47Z</dcterms:created>
  <dcterms:modified xsi:type="dcterms:W3CDTF">2018-08-13T20:37:13Z</dcterms:modified>
</cp:coreProperties>
</file>