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05040F49-9781-4392-9EF3-B66AF4C7571D}" xr6:coauthVersionLast="41" xr6:coauthVersionMax="41" xr10:uidLastSave="{00000000-0000-0000-0000-000000000000}"/>
  <bookViews>
    <workbookView xWindow="-108" yWindow="-108" windowWidth="41496" windowHeight="17496" tabRatio="1000" xr2:uid="{00000000-000D-0000-FFFF-FFFF00000000}"/>
  </bookViews>
  <sheets>
    <sheet name="Observed" sheetId="14" r:id="rId1"/>
    <sheet name="FixationData" sheetId="24" r:id="rId2"/>
    <sheet name="ObservedET" sheetId="15" r:id="rId3"/>
    <sheet name="ObservedSW" sheetId="16" r:id="rId4"/>
    <sheet name="FACTS2017N" sheetId="22" r:id="rId5"/>
    <sheet name="ObservedST" sheetId="17" r:id="rId6"/>
    <sheet name="ObservedLeafSize" sheetId="21" r:id="rId7"/>
    <sheet name="FACTS2015" sheetId="20" r:id="rId8"/>
    <sheet name="GattonDalby" sheetId="19" r:id="rId9"/>
    <sheet name="Griffith" sheetId="18" r:id="rId10"/>
    <sheet name="ObservedOLD" sheetId="13" r:id="rId11"/>
    <sheet name="Temp" sheetId="23" r:id="rId12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15" i="14" l="1"/>
  <c r="AQ216" i="14"/>
  <c r="AQ217" i="14"/>
  <c r="AQ218" i="14"/>
  <c r="AQ219" i="14"/>
  <c r="AQ220" i="14"/>
  <c r="AQ221" i="14"/>
  <c r="AQ225" i="14"/>
  <c r="AQ226" i="14"/>
  <c r="AQ227" i="14"/>
  <c r="AQ228" i="14"/>
  <c r="AQ229" i="14"/>
  <c r="AQ230" i="14"/>
  <c r="AQ231" i="14"/>
  <c r="AQ232" i="14"/>
  <c r="AQ214" i="14"/>
  <c r="AQ193" i="14"/>
  <c r="AQ194" i="14"/>
  <c r="AQ195" i="14"/>
  <c r="AQ196" i="14"/>
  <c r="AQ197" i="14"/>
  <c r="AQ198" i="14"/>
  <c r="AQ199" i="14"/>
  <c r="AQ200" i="14"/>
  <c r="AQ203" i="14"/>
  <c r="AQ204" i="14"/>
  <c r="AQ205" i="14"/>
  <c r="AQ206" i="14"/>
  <c r="AQ207" i="14"/>
  <c r="AQ208" i="14"/>
  <c r="AQ209" i="14"/>
  <c r="AQ210" i="14"/>
  <c r="AQ192" i="14"/>
  <c r="G6" i="24" l="1"/>
  <c r="X234" i="14" l="1"/>
  <c r="X223" i="14"/>
  <c r="X212" i="14"/>
  <c r="X201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E263" i="14" l="1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262" i="14"/>
  <c r="AF263" i="14" l="1"/>
  <c r="AF264" i="14"/>
  <c r="AG264" i="14"/>
  <c r="AF265" i="14"/>
  <c r="AG265" i="14"/>
  <c r="AF266" i="14"/>
  <c r="AG266" i="14"/>
  <c r="AF267" i="14"/>
  <c r="AG267" i="14"/>
  <c r="AF268" i="14"/>
  <c r="AG268" i="14"/>
  <c r="AH268" i="14"/>
  <c r="AI268" i="14"/>
  <c r="AF269" i="14"/>
  <c r="AF270" i="14"/>
  <c r="AF271" i="14"/>
  <c r="AG271" i="14"/>
  <c r="AF272" i="14"/>
  <c r="AG272" i="14"/>
  <c r="AF273" i="14"/>
  <c r="AG273" i="14"/>
  <c r="AF274" i="14"/>
  <c r="AG274" i="14"/>
  <c r="AF275" i="14"/>
  <c r="AG275" i="14"/>
  <c r="AH275" i="14"/>
  <c r="AI275" i="14"/>
  <c r="AF276" i="14"/>
  <c r="AF277" i="14"/>
  <c r="AF278" i="14"/>
  <c r="AG278" i="14"/>
  <c r="AF279" i="14"/>
  <c r="AG279" i="14"/>
  <c r="AF280" i="14"/>
  <c r="AG280" i="14"/>
  <c r="AF281" i="14"/>
  <c r="AG281" i="14"/>
  <c r="AF282" i="14"/>
  <c r="AG282" i="14"/>
  <c r="AH282" i="14"/>
  <c r="AI282" i="14"/>
  <c r="AF283" i="14"/>
  <c r="AF284" i="14"/>
  <c r="AF285" i="14"/>
  <c r="AG285" i="14"/>
  <c r="AF286" i="14"/>
  <c r="AG286" i="14"/>
  <c r="AF287" i="14"/>
  <c r="AG287" i="14"/>
  <c r="AF288" i="14"/>
  <c r="AG288" i="14"/>
  <c r="AF289" i="14"/>
  <c r="AG289" i="14"/>
  <c r="AH289" i="14"/>
  <c r="AI289" i="14"/>
  <c r="AF290" i="14"/>
  <c r="AF291" i="14"/>
  <c r="AF292" i="14"/>
  <c r="AG292" i="14"/>
  <c r="AF293" i="14"/>
  <c r="AG293" i="14"/>
  <c r="AF294" i="14"/>
  <c r="AG294" i="14"/>
  <c r="AF295" i="14"/>
  <c r="AG295" i="14"/>
  <c r="AF296" i="14"/>
  <c r="AG296" i="14"/>
  <c r="AH296" i="14"/>
  <c r="AI296" i="14"/>
  <c r="AF297" i="14"/>
  <c r="AF298" i="14"/>
  <c r="AF299" i="14"/>
  <c r="AG299" i="14"/>
  <c r="AF300" i="14"/>
  <c r="AG300" i="14"/>
  <c r="AF301" i="14"/>
  <c r="AG301" i="14"/>
  <c r="AF302" i="14"/>
  <c r="AG302" i="14"/>
  <c r="AF303" i="14"/>
  <c r="AG303" i="14"/>
  <c r="AH303" i="14"/>
  <c r="AI303" i="14"/>
  <c r="AF304" i="14"/>
  <c r="AF305" i="14"/>
  <c r="AF306" i="14"/>
  <c r="AG306" i="14"/>
  <c r="AF307" i="14"/>
  <c r="AG307" i="14"/>
  <c r="AF308" i="14"/>
  <c r="AG308" i="14"/>
  <c r="AF309" i="14"/>
  <c r="AG309" i="14"/>
  <c r="AF310" i="14"/>
  <c r="AG310" i="14"/>
  <c r="AH310" i="14"/>
  <c r="AI310" i="14"/>
  <c r="AF311" i="14"/>
  <c r="AF312" i="14"/>
  <c r="AF313" i="14"/>
  <c r="AG313" i="14"/>
  <c r="AF314" i="14"/>
  <c r="AG314" i="14"/>
  <c r="AF315" i="14"/>
  <c r="AG315" i="14"/>
  <c r="AF316" i="14"/>
  <c r="AG316" i="14"/>
  <c r="AF317" i="14"/>
  <c r="AG317" i="14"/>
  <c r="AH317" i="14"/>
  <c r="AI317" i="14"/>
  <c r="AF262" i="14"/>
  <c r="AB261" i="14" l="1"/>
  <c r="AB260" i="14"/>
  <c r="AB259" i="14"/>
  <c r="AB258" i="14"/>
  <c r="AB257" i="14"/>
  <c r="AB256" i="14"/>
  <c r="AB255" i="14"/>
  <c r="AB249" i="14"/>
  <c r="AB242" i="14"/>
  <c r="AB234" i="14"/>
  <c r="AB223" i="14"/>
  <c r="AB212" i="14"/>
  <c r="AB201" i="14"/>
  <c r="AB184" i="14"/>
  <c r="AB172" i="14"/>
  <c r="AB164" i="14"/>
  <c r="AB154" i="14"/>
  <c r="AB143" i="14"/>
  <c r="AB134" i="14"/>
  <c r="AB125" i="14"/>
  <c r="AB37" i="14"/>
  <c r="AB29" i="14"/>
  <c r="AB19" i="14"/>
  <c r="AB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M173" i="14" l="1"/>
  <c r="AQ173" i="14" s="1"/>
  <c r="AM174" i="14"/>
  <c r="AQ174" i="14" s="1"/>
  <c r="AM175" i="14"/>
  <c r="AQ175" i="14" s="1"/>
  <c r="AM176" i="14"/>
  <c r="AQ176" i="14" s="1"/>
  <c r="AM177" i="14"/>
  <c r="AM178" i="14"/>
  <c r="AM180" i="14"/>
  <c r="AM181" i="14"/>
  <c r="AM182" i="14"/>
  <c r="AM183" i="14"/>
  <c r="AO177" i="14"/>
  <c r="AQ177" i="14" s="1"/>
  <c r="AO178" i="14"/>
  <c r="AQ178" i="14" s="1"/>
  <c r="AP180" i="14"/>
  <c r="AP181" i="14"/>
  <c r="AP182" i="14"/>
  <c r="AP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AO181" i="14" s="1"/>
  <c r="AN181" i="14" s="1"/>
  <c r="AG181" i="14" s="1"/>
  <c r="W182" i="14"/>
  <c r="AO182" i="14" s="1"/>
  <c r="W183" i="14"/>
  <c r="W180" i="14"/>
  <c r="AO180" i="14" s="1"/>
  <c r="AN180" i="14" s="1"/>
  <c r="AG180" i="14" s="1"/>
  <c r="AQ181" i="14" l="1"/>
  <c r="AN178" i="14"/>
  <c r="AG178" i="14" s="1"/>
  <c r="AN177" i="14"/>
  <c r="AG177" i="14" s="1"/>
  <c r="AO183" i="14"/>
  <c r="AN183" i="14" s="1"/>
  <c r="AG183" i="14" s="1"/>
  <c r="X183" i="14"/>
  <c r="AQ180" i="14"/>
  <c r="AQ182" i="14"/>
  <c r="AN182" i="14"/>
  <c r="AG182" i="14" s="1"/>
  <c r="AQ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Y19" i="14" s="1"/>
  <c r="M18" i="14"/>
  <c r="M17" i="14"/>
  <c r="M16" i="14"/>
  <c r="M6" i="14"/>
  <c r="M7" i="14"/>
  <c r="M8" i="14"/>
  <c r="M9" i="14"/>
  <c r="Y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<sst xmlns="http://schemas.openxmlformats.org/spreadsheetml/2006/main" count="2742" uniqueCount="333">
  <si>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</si>
  <si>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</si>
  <si>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</si>
  <si>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</si>
  <si>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</si>
  <si>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</si>
  <si>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</si>
  <si>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</si>
  <si>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</si>
  <si>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</si>
  <si>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</si>
  <si>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</si>
  <si>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</si>
  <si>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</si>
  <si>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</si>
  <si>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</si>
  <si>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</si>
  <si>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</si>
  <si>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</si>
  <si>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</si>
  <si>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</si>
  <si>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</si>
  <si>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</si>
  <si>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</si>
  <si>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</si>
  <si>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</si>
  <si>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</si>
  <si>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</si>
  <si>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</si>
  <si>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</si>
  <si>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</si>
  <si>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</si>
  <si>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</si>
  <si>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</si>
  <si>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</si>
  <si>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</si>
  <si>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</si>
  <si>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</si>
  <si>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</si>
  <si>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</si>
  <si>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</si>
  <si>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</si>
  <si>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</si>
  <si>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</si>
  <si>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</si>
  <si>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</si>
  <si>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</si>
  <si>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</si>
  <si>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</si>
  <si>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</si>
  <si>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</si>
  <si>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</si>
  <si>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</si>
  <si>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</si>
  <si>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</si>
  <si>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</si>
  <si>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</si>
  <si>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</si>
  <si>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</si>
  <si>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</si>
  <si>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</si>
  <si>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</si>
  <si>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</si>
  <si>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</si>
  <si>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</si>
  <si>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</si>
  <si>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</si>
  <si>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</si>
  <si>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</si>
  <si>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</si>
  <si>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</si>
  <si>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</si>
  <si>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</si>
  <si>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</si>
  <si>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</si>
  <si>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</si>
  <si>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</si>
  <si>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</si>
  <si>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</si>
  <si>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</si>
  <si>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</si>
  <si>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</si>
  <si>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</si>
  <si>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</si>
  <si>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</si>
  <si>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</si>
  <si>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</si>
  <si>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</si>
  <si>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</si>
  <si>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</si>
  <si>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</si>
  <si>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</si>
  <si>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</si>
  <si>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</si>
  <si>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</si>
  <si>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</si>
  <si>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</si>
  <si>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</si>
  <si>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</si>
  <si>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</si>
  <si>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</si>
  <si>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</si>
  <si>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</si>
  <si>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</si>
  <si>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</si>
  <si>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</si>
  <si>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</si>
  <si>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</si>
  <si>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</si>
  <si>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</si>
  <si>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</si>
  <si>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</si>
  <si>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</si>
  <si>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</si>
  <si>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</si>
  <si>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</si>
  <si>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</si>
  <si>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</si>
  <si>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</si>
  <si>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</si>
  <si>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</si>
  <si>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</si>
  <si>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</si>
  <si>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</si>
  <si>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</si>
  <si>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</si>
  <si>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</si>
  <si>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</si>
  <si>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</si>
  <si>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</si>
  <si>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</si>
  <si>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</si>
  <si>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</si>
  <si>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</si>
  <si>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</si>
  <si>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</si>
  <si>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</si>
  <si>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</si>
  <si>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</si>
  <si>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</si>
  <si>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</si>
  <si>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</si>
  <si>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</si>
  <si>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</si>
  <si>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</si>
  <si>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</si>
  <si>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</si>
  <si>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</si>
  <si>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</si>
  <si>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</si>
  <si>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</si>
  <si>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</si>
  <si>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</si>
  <si>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</si>
  <si>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</si>
  <si>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</si>
  <si>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</si>
  <si>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</si>
  <si>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</si>
  <si>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</si>
  <si>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</si>
  <si>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</si>
  <si>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</si>
  <si>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</si>
  <si>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</si>
  <si>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</si>
  <si>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</si>
  <si>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</si>
  <si>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</si>
  <si>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</si>
  <si>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</si>
  <si>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</si>
  <si>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</si>
  <si>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</si>
  <si>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</si>
  <si>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</si>
  <si>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</si>
  <si>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</si>
  <si>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</si>
  <si>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</si>
  <si>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</si>
  <si>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</si>
  <si>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</si>
  <si>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</si>
  <si>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</si>
  <si>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</si>
  <si>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</si>
  <si>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</si>
  <si>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</si>
  <si>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</si>
  <si>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</si>
  <si>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</si>
  <si>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</si>
  <si>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</si>
  <si>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</si>
  <si>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</si>
  <si>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</si>
  <si>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</si>
  <si>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</si>
  <si>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</si>
  <si>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</si>
  <si>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</si>
  <si>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</si>
  <si>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</si>
  <si>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</si>
  <si>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</si>
  <si>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</si>
  <si>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</si>
  <si>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</si>
  <si>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</si>
  <si>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</si>
  <si>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</si>
  <si>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</si>
  <si>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</si>
  <si>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</si>
  <si>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</si>
  <si>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</si>
  <si>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</si>
  <si>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</si>
  <si>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</si>
  <si>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</si>
  <si>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</si>
  <si>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</si>
  <si>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</si>
  <si>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</si>
  <si>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</si>
  <si>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</si>
  <si>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</si>
  <si>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</si>
  <si>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</si>
  <si>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</si>
  <si>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</si>
  <si>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</si>
  <si>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</si>
  <si>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</si>
  <si>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</si>
  <si>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</si>
  <si>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</si>
  <si>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</si>
  <si>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</si>
  <si>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</si>
  <si>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</si>
  <si>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</si>
  <si>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</si>
  <si>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</si>
  <si>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</si>
  <si>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</si>
  <si>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</si>
  <si>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</si>
  <si>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</si>
  <si>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</si>
  <si>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</si>
  <si>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</si>
  <si>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</si>
  <si>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</si>
  <si>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</si>
  <si>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</si>
  <si>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</si>
  <si>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</si>
  <si>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</si>
  <si>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</si>
  <si>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</si>
  <si>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</si>
  <si>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</si>
  <si>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</si>
  <si>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</si>
  <si>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</si>
  <si>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</si>
  <si>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</si>
  <si>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</si>
  <si>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</si>
  <si>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</si>
  <si>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</si>
  <si>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</si>
  <si>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</si>
  <si>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</si>
  <si>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</si>
  <si>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</si>
  <si>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</si>
  <si>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</si>
  <si>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</si>
  <si>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</si>
  <si>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</si>
  <si>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</si>
  <si>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</si>
  <si>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</si>
  <si>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</si>
  <si>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</si>
  <si>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</si>
  <si>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</si>
  <si>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</si>
  <si>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</si>
  <si>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</si>
  <si>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</si>
  <si>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</si>
  <si>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</si>
  <si>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</si>
  <si>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</si>
  <si>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</si>
  <si>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</si>
  <si>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</si>
  <si>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</si>
  <si>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</si>
  <si>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</si>
  <si>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</si>
  <si>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</si>
  <si>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</si>
  <si>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</si>
  <si>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</si>
  <si>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</si>
  <si>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</si>
  <si>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</si>
  <si>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</si>
  <si>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</si>
  <si>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</si>
  <si>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</si>
  <si>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</si>
  <si>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</si>
  <si>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</si>
  <si>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</si>
  <si>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</si>
  <si>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</si>
  <si>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</si>
  <si>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ApsimVersion = 7.8</t>
  </si>
  <si>
    <t>Title = Measured</t>
  </si>
  <si>
    <t>CumFix</t>
  </si>
  <si>
    <t>CumFixerror</t>
  </si>
  <si>
    <t>Title</t>
  </si>
  <si>
    <t>Ames_2015_Early</t>
  </si>
  <si>
    <t>Ames_2015_Late</t>
  </si>
  <si>
    <t>Suth_2015_Early</t>
  </si>
  <si>
    <t>Suth_2015_Late</t>
  </si>
  <si>
    <t>Nfixederr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</si>
</sst>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348"/>
  <sheetViews>
    <sheetView tabSelected="1" workbookViewId="0">
      <pane xSplit="10716" ySplit="576" topLeftCell="AI194" activePane="bottomRight"/>
      <selection activeCell="A16" sqref="A1:XFD1048576"/>
      <selection pane="topRight" activeCell="CP1" sqref="CP1"/>
      <selection pane="bottomLeft" activeCell="A318" sqref="A318:XFD318"/>
      <selection pane="bottomRight" activeCell="AK214" sqref="AK214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8" width="21.88671875" customWidth="1"/>
    <col min="29" max="29" width="20.5546875" bestFit="1" customWidth="1"/>
    <col min="30" max="30" width="21.6640625" bestFit="1" customWidth="1"/>
    <col min="31" max="31" width="21.6640625" customWidth="1"/>
    <col min="32" max="32" width="17.77734375" bestFit="1" customWidth="1"/>
    <col min="33" max="33" width="16.44140625" bestFit="1" customWidth="1"/>
    <col min="34" max="34" width="17.33203125" bestFit="1" customWidth="1"/>
    <col min="35" max="35" width="18" bestFit="1" customWidth="1"/>
    <col min="36" max="36" width="16.5546875" bestFit="1" customWidth="1"/>
    <col min="37" max="37" width="17.6640625" bestFit="1" customWidth="1"/>
    <col min="38" max="38" width="17.6640625" customWidth="1"/>
    <col min="39" max="39" width="13.77734375" bestFit="1" customWidth="1"/>
    <col min="40" max="40" width="12.77734375" bestFit="1" customWidth="1"/>
    <col min="41" max="41" width="13.33203125" bestFit="1" customWidth="1"/>
    <col min="42" max="42" width="14" bestFit="1" customWidth="1"/>
    <col min="43" max="43" width="20.6640625" bestFit="1" customWidth="1"/>
    <col min="44" max="45" width="20.6640625" customWidth="1"/>
    <col min="46" max="46" width="9.33203125" bestFit="1" customWidth="1"/>
    <col min="47" max="47" width="14.6640625" bestFit="1" customWidth="1"/>
    <col min="48" max="48" width="13.88671875" bestFit="1" customWidth="1"/>
    <col min="49" max="49" width="17" bestFit="1" customWidth="1"/>
    <col min="50" max="50" width="5.77734375" bestFit="1" customWidth="1"/>
    <col min="51" max="51" width="8.109375" bestFit="1" customWidth="1"/>
    <col min="52" max="52" width="14" bestFit="1" customWidth="1"/>
    <col min="53" max="53" width="14.21875" bestFit="1" customWidth="1"/>
    <col min="54" max="54" width="10.77734375" bestFit="1" customWidth="1"/>
    <col min="55" max="55" width="10.5546875" bestFit="1" customWidth="1"/>
    <col min="56" max="56" width="6.5546875" bestFit="1" customWidth="1"/>
    <col min="57" max="57" width="7.5546875" bestFit="1" customWidth="1"/>
    <col min="58" max="58" width="14.88671875" bestFit="1" customWidth="1"/>
    <col min="59" max="59" width="17.44140625" bestFit="1" customWidth="1"/>
    <col min="60" max="60" width="14.109375" bestFit="1" customWidth="1"/>
    <col min="61" max="61" width="15.109375" bestFit="1" customWidth="1"/>
    <col min="62" max="62" width="14.77734375" bestFit="1" customWidth="1"/>
    <col min="63" max="63" width="15" bestFit="1" customWidth="1"/>
    <col min="64" max="64" width="11.6640625" bestFit="1" customWidth="1"/>
    <col min="65" max="65" width="11.21875" bestFit="1" customWidth="1"/>
    <col min="66" max="66" width="17.6640625" bestFit="1" customWidth="1"/>
    <col min="67" max="67" width="20.21875" bestFit="1" customWidth="1"/>
    <col min="68" max="68" width="18.44140625" bestFit="1" customWidth="1"/>
    <col min="69" max="69" width="17.21875" bestFit="1" customWidth="1"/>
    <col min="70" max="70" width="17.44140625" bestFit="1" customWidth="1"/>
    <col min="71" max="71" width="18.109375" bestFit="1" customWidth="1"/>
    <col min="72" max="72" width="13.77734375" bestFit="1" customWidth="1"/>
    <col min="73" max="73" width="16.21875" bestFit="1" customWidth="1"/>
    <col min="74" max="74" width="14.109375" bestFit="1" customWidth="1"/>
    <col min="75" max="75" width="14.44140625" bestFit="1" customWidth="1"/>
    <col min="76" max="76" width="13.88671875" bestFit="1" customWidth="1"/>
    <col min="77" max="77" width="10.6640625" bestFit="1" customWidth="1"/>
    <col min="78" max="78" width="18.6640625" bestFit="1" customWidth="1"/>
    <col min="79" max="79" width="13.44140625" bestFit="1" customWidth="1"/>
    <col min="80" max="80" width="18.77734375" bestFit="1" customWidth="1"/>
    <col min="81" max="81" width="18" bestFit="1" customWidth="1"/>
    <col min="82" max="82" width="10.88671875" bestFit="1" customWidth="1"/>
    <col min="83" max="83" width="9.88671875" bestFit="1" customWidth="1"/>
    <col min="84" max="84" width="12.109375" bestFit="1" customWidth="1"/>
  </cols>
  <sheetData>
    <row r="1" spans="1:93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7</v>
      </c>
      <c r="AB1" t="s">
        <v>309</v>
      </c>
      <c r="AC1" t="s">
        <v>169</v>
      </c>
      <c r="AD1" t="s">
        <v>168</v>
      </c>
      <c r="AE1" t="s">
        <v>320</v>
      </c>
      <c r="AF1" t="s">
        <v>167</v>
      </c>
      <c r="AG1" t="s">
        <v>166</v>
      </c>
      <c r="AH1" t="s">
        <v>170</v>
      </c>
      <c r="AI1" t="s">
        <v>173</v>
      </c>
      <c r="AJ1" t="s">
        <v>162</v>
      </c>
      <c r="AK1" t="s">
        <v>163</v>
      </c>
      <c r="AL1" t="s">
        <v>321</v>
      </c>
      <c r="AM1" t="s">
        <v>165</v>
      </c>
      <c r="AN1" t="s">
        <v>164</v>
      </c>
      <c r="AO1" t="s">
        <v>174</v>
      </c>
      <c r="AP1" t="s">
        <v>171</v>
      </c>
      <c r="AQ1" t="s">
        <v>175</v>
      </c>
      <c r="AR1" t="s">
        <v>318</v>
      </c>
      <c r="AS1" t="s">
        <v>319</v>
      </c>
      <c r="AT1" t="s">
        <v>17</v>
      </c>
      <c r="AU1" t="s">
        <v>18</v>
      </c>
      <c r="AV1" t="s">
        <v>19</v>
      </c>
      <c r="AW1" t="s">
        <v>176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s="9" t="s">
        <v>290</v>
      </c>
      <c r="CH1" s="9" t="s">
        <v>291</v>
      </c>
      <c r="CI1" s="9" t="s">
        <v>292</v>
      </c>
      <c r="CJ1" s="9" t="s">
        <v>293</v>
      </c>
      <c r="CK1" s="9" t="s">
        <v>294</v>
      </c>
      <c r="CL1" t="s">
        <v>295</v>
      </c>
      <c r="CM1" t="s">
        <v>296</v>
      </c>
      <c r="CN1" t="s">
        <v>297</v>
      </c>
      <c r="CO1" t="s">
        <v>332</v>
      </c>
    </row>
    <row r="2" spans="1:93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AA2">
        <v>12.3</v>
      </c>
      <c r="AC2">
        <v>4.6311446829999998E-2</v>
      </c>
      <c r="AF2">
        <v>2.0514227950000002E-2</v>
      </c>
      <c r="AJ2">
        <v>0.34375607200000002</v>
      </c>
      <c r="AM2">
        <v>0.101174293</v>
      </c>
      <c r="AQ2">
        <v>0.44493036499999999</v>
      </c>
      <c r="AT2">
        <v>1.8991813280000001</v>
      </c>
      <c r="AU2">
        <v>26543.992389999999</v>
      </c>
      <c r="AV2">
        <v>26543.992389999999</v>
      </c>
      <c r="AW2">
        <v>187.7777778</v>
      </c>
      <c r="AX2">
        <v>71.666666669999998</v>
      </c>
      <c r="AZ2">
        <v>3.2145502540000002</v>
      </c>
      <c r="BA2">
        <v>6.5064070989999996</v>
      </c>
      <c r="BD2">
        <v>3.9638261000000001E-2</v>
      </c>
      <c r="BE2">
        <v>9.3893029850000005</v>
      </c>
      <c r="BF2">
        <v>1.3228756559999999</v>
      </c>
      <c r="BH2">
        <v>1.3228756559999999</v>
      </c>
      <c r="BI2">
        <v>1.276714533</v>
      </c>
      <c r="BM2">
        <v>25.94224354</v>
      </c>
      <c r="BN2">
        <v>0.30950257399999997</v>
      </c>
      <c r="BP2">
        <v>9.1647271000000002E-2</v>
      </c>
      <c r="BT2">
        <v>7.4699906999999996E-2</v>
      </c>
      <c r="BV2">
        <v>3.0704688000000001E-2</v>
      </c>
      <c r="BZ2">
        <v>0.104369884</v>
      </c>
      <c r="CA2">
        <v>0.70476370899999996</v>
      </c>
      <c r="CB2">
        <v>9389.3029850000003</v>
      </c>
      <c r="CC2">
        <v>9389.3029850000003</v>
      </c>
      <c r="CD2">
        <v>22.194427059999999</v>
      </c>
      <c r="CE2">
        <v>10.92576008</v>
      </c>
    </row>
    <row r="3" spans="1:93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AA3">
        <v>50.3</v>
      </c>
      <c r="AC3">
        <v>5.0692481989999996E-2</v>
      </c>
      <c r="AF3">
        <v>1.8245937029999999E-2</v>
      </c>
      <c r="AJ3">
        <v>1.476158393</v>
      </c>
      <c r="AM3">
        <v>0.38724224699999998</v>
      </c>
      <c r="AQ3">
        <v>1.8634006400000001</v>
      </c>
      <c r="AT3">
        <v>1.396620913</v>
      </c>
      <c r="AU3">
        <v>36472.462169999999</v>
      </c>
      <c r="AV3">
        <v>36472.462169999999</v>
      </c>
      <c r="AW3">
        <v>704.44444439999995</v>
      </c>
      <c r="AX3">
        <v>158.88999999999999</v>
      </c>
      <c r="AZ3">
        <v>2.0816659990000002</v>
      </c>
      <c r="BA3">
        <v>3.5118845840000001</v>
      </c>
      <c r="BB3">
        <v>0.33501243800000002</v>
      </c>
      <c r="BD3">
        <v>0.17414084099999999</v>
      </c>
      <c r="BE3">
        <v>0.97779424000000004</v>
      </c>
      <c r="BF3">
        <v>1.2096831539999999</v>
      </c>
      <c r="BH3">
        <v>1.2096831539999999</v>
      </c>
      <c r="BI3">
        <v>1.1372481409999999</v>
      </c>
      <c r="BM3">
        <v>22.5166605</v>
      </c>
      <c r="BN3">
        <v>0.40163393800000002</v>
      </c>
      <c r="BP3">
        <v>3.4294910999999997E-2</v>
      </c>
      <c r="BT3">
        <v>0.171303912</v>
      </c>
      <c r="BV3">
        <v>1.6357283E-2</v>
      </c>
      <c r="BZ3">
        <v>0.18747316999999999</v>
      </c>
      <c r="CA3">
        <v>9.5373146000000006E-2</v>
      </c>
      <c r="CB3">
        <v>4554.4144660000002</v>
      </c>
      <c r="CC3">
        <v>4554.4144660000002</v>
      </c>
      <c r="CD3">
        <v>15.39600718</v>
      </c>
      <c r="CE3">
        <v>1.922576396</v>
      </c>
    </row>
    <row r="4" spans="1:93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AA4">
        <v>180.85</v>
      </c>
      <c r="AC4">
        <v>5.2969261810000001E-2</v>
      </c>
      <c r="AF4">
        <v>1.830695073E-2</v>
      </c>
      <c r="AJ4">
        <v>4.8199299030000002</v>
      </c>
      <c r="AM4">
        <v>1.626351627</v>
      </c>
      <c r="AQ4">
        <v>6.4462815300000003</v>
      </c>
      <c r="AT4">
        <v>1.862830607</v>
      </c>
      <c r="AU4">
        <v>29045.95592</v>
      </c>
      <c r="AV4">
        <v>29045.95592</v>
      </c>
      <c r="AW4">
        <v>1085</v>
      </c>
      <c r="AX4">
        <v>334.33333329999999</v>
      </c>
      <c r="AZ4">
        <v>3.2145502540000002</v>
      </c>
      <c r="BA4">
        <v>4.9328828619999996</v>
      </c>
      <c r="BB4">
        <v>0.66500626600000001</v>
      </c>
      <c r="BD4">
        <v>0.46288053699999998</v>
      </c>
      <c r="BE4">
        <v>3.2982417559999999</v>
      </c>
      <c r="BF4">
        <v>9.4684159179999998</v>
      </c>
      <c r="BH4">
        <v>9.4684159179999998</v>
      </c>
      <c r="BI4">
        <v>15.176860680000001</v>
      </c>
      <c r="BM4">
        <v>238.09991600000001</v>
      </c>
      <c r="BN4">
        <v>6.9166196999999999E-2</v>
      </c>
      <c r="BP4">
        <v>0.18654817900000001</v>
      </c>
      <c r="BT4">
        <v>0.499844024</v>
      </c>
      <c r="BV4">
        <v>0.128898914</v>
      </c>
      <c r="BZ4">
        <v>0.62868809000000003</v>
      </c>
      <c r="CA4">
        <v>0.33258388300000002</v>
      </c>
      <c r="CB4">
        <v>5162.1325269999998</v>
      </c>
      <c r="CC4">
        <v>5162.1325269999998</v>
      </c>
      <c r="CD4">
        <v>63.83572667</v>
      </c>
      <c r="CE4">
        <v>25.026652460000001</v>
      </c>
    </row>
    <row r="5" spans="1:93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A5">
        <v>374.8</v>
      </c>
      <c r="AC5">
        <v>5.2664065359999998E-2</v>
      </c>
      <c r="AD5">
        <v>2.4026684359999998E-2</v>
      </c>
      <c r="AF5">
        <v>1.5933583580000001E-2</v>
      </c>
      <c r="AG5">
        <v>3.4623949530000003E-2</v>
      </c>
      <c r="AJ5">
        <v>7.4919406620000002</v>
      </c>
      <c r="AK5">
        <v>0.32024770200000002</v>
      </c>
      <c r="AM5">
        <v>3.3575160039999998</v>
      </c>
      <c r="AN5">
        <v>0.24408219</v>
      </c>
      <c r="AQ5">
        <v>11.41378656</v>
      </c>
      <c r="AT5">
        <v>2.1940391859999999</v>
      </c>
      <c r="AU5">
        <v>24806.254580000001</v>
      </c>
      <c r="AV5">
        <v>22662.548620000001</v>
      </c>
      <c r="AW5">
        <v>1218.333333</v>
      </c>
      <c r="AX5">
        <v>588.33333330000005</v>
      </c>
      <c r="AZ5">
        <v>5</v>
      </c>
      <c r="BA5">
        <v>6.1101009270000004</v>
      </c>
      <c r="BB5">
        <v>1.168888361</v>
      </c>
      <c r="BC5">
        <v>4.3617236650000004</v>
      </c>
      <c r="BD5">
        <v>0.85323291099999998</v>
      </c>
      <c r="BE5">
        <v>2.0822463170000001</v>
      </c>
      <c r="BF5">
        <v>8.8911941460000001</v>
      </c>
      <c r="BG5">
        <v>1.8248287590000001</v>
      </c>
      <c r="BH5">
        <v>10.46151678</v>
      </c>
      <c r="BI5">
        <v>21.254411309999998</v>
      </c>
      <c r="BJ5">
        <v>2.0502032419999998</v>
      </c>
      <c r="BM5">
        <v>291.83557009999998</v>
      </c>
      <c r="BN5">
        <v>0.18584066599999999</v>
      </c>
      <c r="BO5">
        <v>0.61849928700000001</v>
      </c>
      <c r="BP5">
        <v>0.13053358400000001</v>
      </c>
      <c r="BQ5">
        <v>4.5969863999999999E-2</v>
      </c>
      <c r="BT5">
        <v>0.20450197000000001</v>
      </c>
      <c r="BU5">
        <v>5.2578893000000002E-2</v>
      </c>
      <c r="BV5">
        <v>0.168207088</v>
      </c>
      <c r="BW5">
        <v>7.3650926000000005E-2</v>
      </c>
      <c r="BZ5">
        <v>0.26653564099999999</v>
      </c>
      <c r="CA5">
        <v>0.52397094600000005</v>
      </c>
      <c r="CB5">
        <v>5045.6976729999997</v>
      </c>
      <c r="CC5">
        <v>4682.6751670000003</v>
      </c>
      <c r="CD5">
        <v>127.1154331</v>
      </c>
      <c r="CE5">
        <v>38.837267330000003</v>
      </c>
    </row>
    <row r="6" spans="1:93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A6">
        <v>523.70000000000005</v>
      </c>
      <c r="AC6">
        <v>4.9020051960000005E-2</v>
      </c>
      <c r="AD6">
        <v>2.731203556E-2</v>
      </c>
      <c r="AF6">
        <v>1.4922018850000001E-2</v>
      </c>
      <c r="AG6">
        <v>3.4000000000000002E-2</v>
      </c>
      <c r="AJ6">
        <v>8.395316459</v>
      </c>
      <c r="AK6">
        <v>0.369270916</v>
      </c>
      <c r="AM6">
        <v>4.2699831179999999</v>
      </c>
      <c r="AN6">
        <v>1.7509999999999999</v>
      </c>
      <c r="AQ6">
        <v>14.78557049</v>
      </c>
      <c r="AT6">
        <v>1.8879088310000001</v>
      </c>
      <c r="AU6">
        <v>26076.93547</v>
      </c>
      <c r="AV6">
        <v>24126.09287</v>
      </c>
      <c r="AW6">
        <v>1466.666667</v>
      </c>
      <c r="AX6">
        <v>751.11</v>
      </c>
      <c r="AZ6">
        <v>5</v>
      </c>
      <c r="BA6">
        <v>2.309401077</v>
      </c>
      <c r="BB6">
        <v>1.3891124260000001</v>
      </c>
      <c r="BC6">
        <v>5.4083269129999998</v>
      </c>
      <c r="BD6">
        <v>0.55618144700000005</v>
      </c>
      <c r="BE6">
        <v>1.034755525</v>
      </c>
      <c r="BF6">
        <v>11.72959221</v>
      </c>
      <c r="BG6">
        <v>9.4118719360000007</v>
      </c>
      <c r="BH6">
        <v>20.71432677</v>
      </c>
      <c r="BI6">
        <v>23.508579990000001</v>
      </c>
      <c r="BJ6">
        <v>12.73891675</v>
      </c>
      <c r="BM6">
        <v>559.41844800000001</v>
      </c>
      <c r="BN6">
        <v>0.31818848199999999</v>
      </c>
      <c r="BO6">
        <v>0.288776054</v>
      </c>
      <c r="BP6">
        <v>0.111296059</v>
      </c>
      <c r="BT6">
        <v>8.5131423999999997E-2</v>
      </c>
      <c r="BU6">
        <v>0.203212321</v>
      </c>
      <c r="BV6">
        <v>0.44190556399999997</v>
      </c>
      <c r="BW6">
        <v>0.43312317</v>
      </c>
      <c r="BZ6">
        <v>0.92400618499999998</v>
      </c>
      <c r="CA6">
        <v>0.218956975</v>
      </c>
      <c r="CB6">
        <v>1456.8509300000001</v>
      </c>
      <c r="CC6">
        <v>291.09515390000001</v>
      </c>
      <c r="CD6">
        <v>35.472994419999999</v>
      </c>
      <c r="CE6">
        <v>46.227657309999998</v>
      </c>
    </row>
    <row r="7" spans="1:93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A7">
        <v>722.85333330000003</v>
      </c>
      <c r="AC7">
        <v>4.5780029300000004E-2</v>
      </c>
      <c r="AD7">
        <v>2.4344771309999999E-2</v>
      </c>
      <c r="AF7">
        <v>1.3600711770000001E-2</v>
      </c>
      <c r="AG7">
        <v>3.3245203500000001E-2</v>
      </c>
      <c r="AJ7">
        <v>8.3967630989999993</v>
      </c>
      <c r="AK7">
        <v>0.12453468099999999</v>
      </c>
      <c r="AM7">
        <v>4.3441109280000001</v>
      </c>
      <c r="AN7">
        <v>7.2355102880000004</v>
      </c>
      <c r="AQ7">
        <v>20.100919000000001</v>
      </c>
      <c r="AT7">
        <v>1.875228895</v>
      </c>
      <c r="AU7">
        <v>24555.750319999999</v>
      </c>
      <c r="AV7">
        <v>23879.62084</v>
      </c>
      <c r="AX7">
        <v>764.44666670000004</v>
      </c>
      <c r="AZ7">
        <v>5</v>
      </c>
      <c r="BA7">
        <v>3.2145502540000002</v>
      </c>
      <c r="BB7">
        <v>1.3891124260000001</v>
      </c>
      <c r="BC7">
        <v>7.2353046470000004</v>
      </c>
      <c r="BD7">
        <v>0.86346009099999999</v>
      </c>
      <c r="BE7">
        <v>2.576694426</v>
      </c>
      <c r="BF7">
        <v>19.453620059999999</v>
      </c>
      <c r="BG7">
        <v>0.32145502500000001</v>
      </c>
      <c r="BH7">
        <v>19.296718200000001</v>
      </c>
      <c r="BI7">
        <v>17.073468699999999</v>
      </c>
      <c r="BJ7">
        <v>34.734037100000002</v>
      </c>
      <c r="BM7">
        <v>382.55239289999997</v>
      </c>
      <c r="BN7">
        <v>0.45637277100000001</v>
      </c>
      <c r="BO7">
        <v>0.498811324</v>
      </c>
      <c r="BP7">
        <v>0.230868765</v>
      </c>
      <c r="BQ7">
        <v>0.19983250499999999</v>
      </c>
      <c r="BT7">
        <v>1.6763243489999999</v>
      </c>
      <c r="BU7">
        <v>1.8367544E-2</v>
      </c>
      <c r="BV7">
        <v>0.90041895800000005</v>
      </c>
      <c r="BW7">
        <v>1.2573499420000001</v>
      </c>
      <c r="BZ7">
        <v>2.554901455</v>
      </c>
      <c r="CA7">
        <v>0.22672908</v>
      </c>
      <c r="CB7">
        <v>2864.8653640000002</v>
      </c>
      <c r="CC7">
        <v>2871.5604330000001</v>
      </c>
      <c r="CE7">
        <v>19.532783550000001</v>
      </c>
    </row>
    <row r="8" spans="1:93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A8">
        <v>898.0133333</v>
      </c>
      <c r="AC8">
        <v>2.746492545E-2</v>
      </c>
      <c r="AD8">
        <v>1.8975636559999998E-2</v>
      </c>
      <c r="AF8">
        <v>8.1153414599999998E-3</v>
      </c>
      <c r="AG8">
        <v>3.8795077800000001E-2</v>
      </c>
      <c r="AJ8">
        <v>4.4259175710000003</v>
      </c>
      <c r="AK8">
        <v>0.40085383000000002</v>
      </c>
      <c r="AM8">
        <v>2.4556705980000002</v>
      </c>
      <c r="AN8">
        <v>15.840236429999999</v>
      </c>
      <c r="AQ8">
        <v>23.122678430000001</v>
      </c>
      <c r="AT8">
        <v>1.326094729</v>
      </c>
      <c r="AU8">
        <v>20822.952379999999</v>
      </c>
      <c r="AV8">
        <v>18258.099859999998</v>
      </c>
      <c r="AX8">
        <v>764.44666670000004</v>
      </c>
      <c r="AZ8">
        <v>5</v>
      </c>
      <c r="BA8">
        <v>6.1101009270000004</v>
      </c>
      <c r="BB8">
        <v>1.3891124260000001</v>
      </c>
      <c r="BC8">
        <v>6.4250525290000002</v>
      </c>
      <c r="BD8">
        <v>0.45081993999999997</v>
      </c>
      <c r="BE8">
        <v>1.0506225199999999</v>
      </c>
      <c r="BF8">
        <v>14.28787365</v>
      </c>
      <c r="BG8">
        <v>25.268004139999999</v>
      </c>
      <c r="BH8">
        <v>24.959227420000001</v>
      </c>
      <c r="BI8">
        <v>8.0512938920000003</v>
      </c>
      <c r="BJ8">
        <v>16.405305039999998</v>
      </c>
      <c r="BM8">
        <v>486.49708459999999</v>
      </c>
      <c r="BN8">
        <v>0.131513876</v>
      </c>
      <c r="BO8">
        <v>0.51635507199999997</v>
      </c>
      <c r="BP8">
        <v>0.156608992</v>
      </c>
      <c r="BQ8">
        <v>0.442822455</v>
      </c>
      <c r="BT8">
        <v>0.60551635000000004</v>
      </c>
      <c r="BU8">
        <v>0.28019391900000001</v>
      </c>
      <c r="BV8">
        <v>0.48310399900000001</v>
      </c>
      <c r="BW8">
        <v>1.4177898360000001</v>
      </c>
      <c r="BZ8">
        <v>2.2663543150000001</v>
      </c>
      <c r="CA8">
        <v>0.13615085800000001</v>
      </c>
      <c r="CB8">
        <v>1816.972784</v>
      </c>
      <c r="CC8">
        <v>3785.7399789999999</v>
      </c>
      <c r="CE8">
        <v>19.532783550000001</v>
      </c>
    </row>
    <row r="9" spans="1:93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W9/AA9</f>
        <v>0.18241738024400533</v>
      </c>
      <c r="Y9">
        <f>W9/M9</f>
        <v>6.1965891662447294E-2</v>
      </c>
      <c r="Z9">
        <v>318.53333329999998</v>
      </c>
      <c r="AA9">
        <v>688.29333329999997</v>
      </c>
      <c r="AB9">
        <f>Z9/AA9</f>
        <v>0.46278718373284583</v>
      </c>
      <c r="AC9">
        <v>2.2859224079999997E-2</v>
      </c>
      <c r="AD9">
        <v>1.739394188E-2</v>
      </c>
      <c r="AF9">
        <v>4.9081889800000004E-3</v>
      </c>
      <c r="AG9">
        <v>4.4114886699999994E-2</v>
      </c>
      <c r="AH9">
        <v>7.9016911999999998E-3</v>
      </c>
      <c r="AI9">
        <v>5.3927535999999998E-2</v>
      </c>
      <c r="AJ9">
        <v>0.36035655300000002</v>
      </c>
      <c r="AK9">
        <v>0.24390679800000001</v>
      </c>
      <c r="AM9">
        <v>1.0493157440000001</v>
      </c>
      <c r="AN9">
        <v>19.553729329999999</v>
      </c>
      <c r="AO9">
        <v>0.99398109099999998</v>
      </c>
      <c r="AP9">
        <v>18.559748240000001</v>
      </c>
      <c r="AQ9">
        <v>21.20730842</v>
      </c>
      <c r="AX9">
        <v>764.44666670000004</v>
      </c>
      <c r="AY9">
        <v>54.553409960000003</v>
      </c>
      <c r="AZ9">
        <v>5</v>
      </c>
      <c r="BA9">
        <v>3.0550504630000002</v>
      </c>
      <c r="BB9">
        <v>1.3891124260000001</v>
      </c>
      <c r="BC9">
        <v>4.6671440229999996</v>
      </c>
      <c r="BF9">
        <v>19.191926250000002</v>
      </c>
      <c r="BG9">
        <v>17.12383427</v>
      </c>
      <c r="BH9">
        <v>36.310441109999999</v>
      </c>
      <c r="BI9">
        <v>62.57163894</v>
      </c>
      <c r="BJ9">
        <v>71.288638649999996</v>
      </c>
      <c r="BK9">
        <v>19.623540290000001</v>
      </c>
      <c r="BL9">
        <v>51.892228060000001</v>
      </c>
      <c r="BM9">
        <v>1351.075206</v>
      </c>
      <c r="BN9">
        <v>0.28147503000000001</v>
      </c>
      <c r="BO9">
        <v>0.12760889</v>
      </c>
      <c r="BP9">
        <v>6.7670759999999996E-2</v>
      </c>
      <c r="BQ9">
        <v>0.37165287400000002</v>
      </c>
      <c r="BR9">
        <v>0.143930472</v>
      </c>
      <c r="BS9">
        <v>0.42906704699999998</v>
      </c>
      <c r="BT9">
        <v>0.49645715800000001</v>
      </c>
      <c r="BU9">
        <v>0.26708691099999998</v>
      </c>
      <c r="BV9">
        <v>0.358529082</v>
      </c>
      <c r="BW9">
        <v>3.0864769270000001</v>
      </c>
      <c r="BX9">
        <v>0.233257305</v>
      </c>
      <c r="BY9">
        <v>2.85535483</v>
      </c>
      <c r="BZ9">
        <v>3.8043212409999998</v>
      </c>
      <c r="CE9">
        <v>19.532783550000001</v>
      </c>
      <c r="CF9">
        <v>8.887289634</v>
      </c>
    </row>
    <row r="10" spans="1:93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Y10">
        <v>53.143333329999997</v>
      </c>
      <c r="BL10">
        <v>36.299450839999999</v>
      </c>
      <c r="CF10">
        <v>6.2168025010000001</v>
      </c>
    </row>
    <row r="11" spans="1:93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W11">
        <v>877.77777779999997</v>
      </c>
      <c r="CD11">
        <v>42.860670050000003</v>
      </c>
    </row>
    <row r="12" spans="1:93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W12">
        <v>1111.666667</v>
      </c>
      <c r="CD12">
        <v>104.08329999999999</v>
      </c>
    </row>
    <row r="13" spans="1:93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AA13">
        <v>29.533333329999998</v>
      </c>
      <c r="AC13">
        <v>5.3513595260000005E-2</v>
      </c>
      <c r="AF13">
        <v>2.5577801859999999E-2</v>
      </c>
      <c r="AJ13">
        <v>0.92831271999999998</v>
      </c>
      <c r="AM13">
        <v>0.31247847400000001</v>
      </c>
      <c r="AQ13">
        <v>1.240791193</v>
      </c>
      <c r="AT13">
        <v>1.660832965</v>
      </c>
      <c r="AU13">
        <v>32509.90871</v>
      </c>
      <c r="AV13">
        <v>32509.90871</v>
      </c>
      <c r="AW13">
        <v>600</v>
      </c>
      <c r="AX13">
        <v>118.33333330000001</v>
      </c>
      <c r="AZ13">
        <v>2.6457513110000002</v>
      </c>
      <c r="BA13">
        <v>2.6457513110000002</v>
      </c>
      <c r="BB13">
        <v>0.57735026899999997</v>
      </c>
      <c r="BD13">
        <v>7.2568472999999994E-2</v>
      </c>
      <c r="BE13">
        <v>0.63868976399999999</v>
      </c>
      <c r="BF13">
        <v>0.75718777900000001</v>
      </c>
      <c r="BH13">
        <v>0.75718777900000001</v>
      </c>
      <c r="BI13">
        <v>1.908751774</v>
      </c>
      <c r="BM13">
        <v>26.65207934</v>
      </c>
      <c r="BN13">
        <v>0.213327875</v>
      </c>
      <c r="BP13">
        <v>0.10142232299999999</v>
      </c>
      <c r="BT13">
        <v>1.1554798999999999E-2</v>
      </c>
      <c r="BV13">
        <v>6.0073020999999997E-2</v>
      </c>
      <c r="BZ13">
        <v>6.5997679000000004E-2</v>
      </c>
      <c r="CA13">
        <v>0.20978332699999999</v>
      </c>
      <c r="CB13">
        <v>3518.26377</v>
      </c>
      <c r="CC13">
        <v>3518.26377</v>
      </c>
      <c r="CD13">
        <v>17.63834207</v>
      </c>
      <c r="CE13">
        <v>4.407066296</v>
      </c>
    </row>
    <row r="14" spans="1:93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AA14">
        <v>108.02666670000001</v>
      </c>
      <c r="AC14">
        <v>5.5619044300000003E-2</v>
      </c>
      <c r="AF14">
        <v>2.2197982469999999E-2</v>
      </c>
      <c r="AJ14">
        <v>3.3607650140000001</v>
      </c>
      <c r="AM14">
        <v>1.050690216</v>
      </c>
      <c r="AQ14">
        <v>4.4114552299999996</v>
      </c>
      <c r="AT14">
        <v>2.591035186</v>
      </c>
      <c r="AU14">
        <v>21961.912329999999</v>
      </c>
      <c r="AV14">
        <v>21961.912329999999</v>
      </c>
      <c r="AW14">
        <v>858.33333330000005</v>
      </c>
      <c r="AX14">
        <v>237.78</v>
      </c>
      <c r="AZ14">
        <v>2.5166114780000002</v>
      </c>
      <c r="BA14">
        <v>7.0945988849999999</v>
      </c>
      <c r="BB14">
        <v>0.96417494999999998</v>
      </c>
      <c r="BD14">
        <v>0.27197959799999999</v>
      </c>
      <c r="BE14">
        <v>3.0724990559999998</v>
      </c>
      <c r="BF14">
        <v>2.3404059479999999</v>
      </c>
      <c r="BH14">
        <v>2.3404059479999999</v>
      </c>
      <c r="BI14">
        <v>3.6065126279999999</v>
      </c>
      <c r="BM14">
        <v>14.75273986</v>
      </c>
      <c r="BN14">
        <v>0.10581093699999999</v>
      </c>
      <c r="BP14">
        <v>0.225253958</v>
      </c>
      <c r="BT14">
        <v>8.4158015000000003E-2</v>
      </c>
      <c r="BV14">
        <v>3.0301444E-2</v>
      </c>
      <c r="BZ14">
        <v>0.111229473</v>
      </c>
      <c r="CA14">
        <v>0.51737233100000002</v>
      </c>
      <c r="CB14">
        <v>3761.7168099999999</v>
      </c>
      <c r="CC14">
        <v>3761.7168099999999</v>
      </c>
      <c r="CD14">
        <v>59.231185480000001</v>
      </c>
      <c r="CE14">
        <v>42.861361389999999</v>
      </c>
    </row>
    <row r="15" spans="1:93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A15">
        <v>247.96666669999999</v>
      </c>
      <c r="AC15">
        <v>5.6759546600000002E-2</v>
      </c>
      <c r="AD15">
        <v>2.2230339849999999E-2</v>
      </c>
      <c r="AF15">
        <v>1.49628977E-2</v>
      </c>
      <c r="AG15">
        <v>3.4290581539999997E-2</v>
      </c>
      <c r="AJ15">
        <v>6.0370028959999997</v>
      </c>
      <c r="AK15">
        <v>9.2586599000000006E-2</v>
      </c>
      <c r="AM15">
        <v>2.0423830540000001</v>
      </c>
      <c r="AN15">
        <v>2.5147903999999999E-2</v>
      </c>
      <c r="AQ15">
        <v>8.1971204530000001</v>
      </c>
      <c r="AT15">
        <v>2.1404846100000001</v>
      </c>
      <c r="AU15">
        <v>26939.467619999999</v>
      </c>
      <c r="AV15">
        <v>26034.953669999999</v>
      </c>
      <c r="AW15">
        <v>1153.333333</v>
      </c>
      <c r="AX15">
        <v>510</v>
      </c>
      <c r="AZ15">
        <v>2.5166114780000002</v>
      </c>
      <c r="BA15">
        <v>5.2915026220000003</v>
      </c>
      <c r="BB15">
        <v>1.168888361</v>
      </c>
      <c r="BD15">
        <v>0.43784565800000003</v>
      </c>
      <c r="BE15">
        <v>0.89697609499999997</v>
      </c>
      <c r="BF15">
        <v>6.709942871</v>
      </c>
      <c r="BG15">
        <v>2.4864633519999999</v>
      </c>
      <c r="BH15">
        <v>7.3607630940000002</v>
      </c>
      <c r="BI15">
        <v>11.00378723</v>
      </c>
      <c r="BJ15">
        <v>0.59651767200000005</v>
      </c>
      <c r="BM15">
        <v>147.6010953</v>
      </c>
      <c r="BN15">
        <v>0.34234834800000002</v>
      </c>
      <c r="BO15">
        <v>0.388470392</v>
      </c>
      <c r="BP15">
        <v>4.9557148000000002E-2</v>
      </c>
      <c r="BQ15">
        <v>0.71820184499999995</v>
      </c>
      <c r="BT15">
        <v>0.41912551599999998</v>
      </c>
      <c r="BU15">
        <v>6.2015540000000001E-2</v>
      </c>
      <c r="BV15">
        <v>9.9778357999999998E-2</v>
      </c>
      <c r="BW15">
        <v>1.6461156000000001E-2</v>
      </c>
      <c r="BZ15">
        <v>0.41153527699999998</v>
      </c>
      <c r="CA15">
        <v>0.37967192900000002</v>
      </c>
      <c r="CB15">
        <v>3588.6822590000002</v>
      </c>
      <c r="CC15">
        <v>4087.9392079999998</v>
      </c>
      <c r="CD15">
        <v>93.852721500000001</v>
      </c>
      <c r="CE15">
        <v>83.735230939999994</v>
      </c>
    </row>
    <row r="16" spans="1:93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A16">
        <v>446.53333329999998</v>
      </c>
      <c r="AC16">
        <v>4.7166145640000004E-2</v>
      </c>
      <c r="AD16">
        <v>2.4504482350000002E-2</v>
      </c>
      <c r="AF16">
        <v>1.330648343E-2</v>
      </c>
      <c r="AG16">
        <v>3.5000000000000003E-2</v>
      </c>
      <c r="AJ16">
        <v>7.7601181229999998</v>
      </c>
      <c r="AK16">
        <v>9.6129725999999999E-2</v>
      </c>
      <c r="AM16">
        <v>3.3425547560000002</v>
      </c>
      <c r="AN16">
        <v>0.68833333299999999</v>
      </c>
      <c r="AQ16">
        <v>11.88713594</v>
      </c>
      <c r="AT16">
        <v>1.6701437029999999</v>
      </c>
      <c r="AU16">
        <v>28207.598379999999</v>
      </c>
      <c r="AV16">
        <v>27540.923060000001</v>
      </c>
      <c r="AW16">
        <v>1235</v>
      </c>
      <c r="AX16">
        <v>665.55333329999996</v>
      </c>
      <c r="AZ16">
        <v>2.5166114780000002</v>
      </c>
      <c r="BA16">
        <v>2.0816659990000002</v>
      </c>
      <c r="BB16">
        <v>0.67178865700000001</v>
      </c>
      <c r="BC16">
        <v>2.1444191130000001</v>
      </c>
      <c r="BD16">
        <v>0.75047234600000001</v>
      </c>
      <c r="BE16">
        <v>0.71532856499999997</v>
      </c>
      <c r="BF16">
        <v>32.922332849999997</v>
      </c>
      <c r="BG16">
        <v>1.4047538340000001</v>
      </c>
      <c r="BH16">
        <v>31.731582580000001</v>
      </c>
      <c r="BI16">
        <v>62.276881750000001</v>
      </c>
      <c r="BJ16">
        <v>8.0002083309999996</v>
      </c>
      <c r="BM16">
        <v>1015.488716</v>
      </c>
      <c r="BN16">
        <v>0.42883606299999999</v>
      </c>
      <c r="BO16">
        <v>0.48703883199999998</v>
      </c>
      <c r="BP16">
        <v>0.20050975200000001</v>
      </c>
      <c r="BT16">
        <v>0.77755899100000003</v>
      </c>
      <c r="BU16">
        <v>4.7494438999999999E-2</v>
      </c>
      <c r="BV16">
        <v>0.404080877</v>
      </c>
      <c r="BW16">
        <v>0.28000729200000002</v>
      </c>
      <c r="BZ16">
        <v>1.401819975</v>
      </c>
      <c r="CA16">
        <v>0.101699416</v>
      </c>
      <c r="CB16">
        <v>992.64098639999997</v>
      </c>
      <c r="CC16">
        <v>668.4282283</v>
      </c>
      <c r="CD16">
        <v>86.746757860000002</v>
      </c>
      <c r="CE16">
        <v>110.67036469999999</v>
      </c>
    </row>
    <row r="17" spans="1:84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A17">
        <v>626.28666670000007</v>
      </c>
      <c r="AC17">
        <v>4.792724768E-2</v>
      </c>
      <c r="AD17">
        <v>2.440630714E-2</v>
      </c>
      <c r="AF17">
        <v>1.375053326E-2</v>
      </c>
      <c r="AG17">
        <v>3.5871027309999998E-2</v>
      </c>
      <c r="AJ17">
        <v>8.4749179560000005</v>
      </c>
      <c r="AK17">
        <v>0.112247159</v>
      </c>
      <c r="AM17">
        <v>4.1794316409999999</v>
      </c>
      <c r="AN17">
        <v>4.9122820190000001</v>
      </c>
      <c r="AQ17">
        <v>17.678878780000002</v>
      </c>
      <c r="AT17">
        <v>1.622554703</v>
      </c>
      <c r="AU17">
        <v>29646.15581</v>
      </c>
      <c r="AV17">
        <v>28857.855530000001</v>
      </c>
      <c r="AX17">
        <v>733.33333330000005</v>
      </c>
      <c r="AZ17">
        <v>2.5166114780000002</v>
      </c>
      <c r="BA17">
        <v>1.7320508080000001</v>
      </c>
      <c r="BB17">
        <v>0.348281495</v>
      </c>
      <c r="BC17">
        <v>10.440306509999999</v>
      </c>
      <c r="BD17">
        <v>8.9865407999999994E-2</v>
      </c>
      <c r="BE17">
        <v>1.8305064879999999</v>
      </c>
      <c r="BF17">
        <v>19.2779667</v>
      </c>
      <c r="BG17">
        <v>2.2501851780000002</v>
      </c>
      <c r="BH17">
        <v>19.828346710000002</v>
      </c>
      <c r="BI17">
        <v>37.884209550000001</v>
      </c>
      <c r="BJ17">
        <v>20.123949249999999</v>
      </c>
      <c r="BM17">
        <v>741.52028519999999</v>
      </c>
      <c r="BN17">
        <v>0.32390440599999998</v>
      </c>
      <c r="BO17">
        <v>0.44870957700000003</v>
      </c>
      <c r="BP17">
        <v>0.30498844600000002</v>
      </c>
      <c r="BQ17">
        <v>0.113142141</v>
      </c>
      <c r="BT17">
        <v>0.53440854000000004</v>
      </c>
      <c r="BU17">
        <v>3.5300312E-2</v>
      </c>
      <c r="BV17">
        <v>0.90320213199999999</v>
      </c>
      <c r="BW17">
        <v>0.55779815600000004</v>
      </c>
      <c r="BZ17">
        <v>1.258361353</v>
      </c>
      <c r="CA17">
        <v>8.7457088000000002E-2</v>
      </c>
      <c r="CB17">
        <v>3364.5618420000001</v>
      </c>
      <c r="CC17">
        <v>3278.8751830000001</v>
      </c>
      <c r="CE17">
        <v>106.5078506</v>
      </c>
    </row>
    <row r="18" spans="1:84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A18">
        <v>804.05666670000005</v>
      </c>
      <c r="AC18">
        <v>3.4432400859999997E-2</v>
      </c>
      <c r="AD18">
        <v>1.938536008E-2</v>
      </c>
      <c r="AF18">
        <v>9.3853016700000003E-3</v>
      </c>
      <c r="AG18">
        <v>3.5966654619999996E-2</v>
      </c>
      <c r="AJ18">
        <v>5.9953915029999996</v>
      </c>
      <c r="AK18">
        <v>0.29116908899999999</v>
      </c>
      <c r="AM18">
        <v>2.9563275170000001</v>
      </c>
      <c r="AN18">
        <v>10.73565777</v>
      </c>
      <c r="AQ18">
        <v>19.978545879999999</v>
      </c>
      <c r="AT18">
        <v>1.362412132</v>
      </c>
      <c r="AU18">
        <v>25470.01368</v>
      </c>
      <c r="AV18">
        <v>23475.8786</v>
      </c>
      <c r="AX18">
        <v>733.33333330000005</v>
      </c>
      <c r="AZ18">
        <v>2.5166114780000002</v>
      </c>
      <c r="BA18">
        <v>1.1547005379999999</v>
      </c>
      <c r="BB18">
        <v>0.348281495</v>
      </c>
      <c r="BC18">
        <v>5.7518113089999998</v>
      </c>
      <c r="BD18">
        <v>0.28243780600000001</v>
      </c>
      <c r="BE18">
        <v>1.309851638</v>
      </c>
      <c r="BF18">
        <v>14.148851540000001</v>
      </c>
      <c r="BG18">
        <v>10.21833809</v>
      </c>
      <c r="BH18">
        <v>18.289954439999999</v>
      </c>
      <c r="BI18">
        <v>12.678459419999999</v>
      </c>
      <c r="BJ18">
        <v>15.767594409999999</v>
      </c>
      <c r="BM18">
        <v>415.57733739999998</v>
      </c>
      <c r="BN18">
        <v>0.40941188499999998</v>
      </c>
      <c r="BO18">
        <v>0.40461825099999998</v>
      </c>
      <c r="BP18">
        <v>0.17834109300000001</v>
      </c>
      <c r="BQ18">
        <v>0.17916147299999999</v>
      </c>
      <c r="BT18">
        <v>0.49556551900000001</v>
      </c>
      <c r="BU18">
        <v>0.21661079899999999</v>
      </c>
      <c r="BV18">
        <v>0.53461416900000003</v>
      </c>
      <c r="BW18">
        <v>0.66098231100000004</v>
      </c>
      <c r="BZ18">
        <v>0.43763847</v>
      </c>
      <c r="CA18">
        <v>0.18807691900000001</v>
      </c>
      <c r="CB18">
        <v>3456.5980880000002</v>
      </c>
      <c r="CC18">
        <v>3152.3957850000002</v>
      </c>
      <c r="CE18">
        <v>106.5078506</v>
      </c>
    </row>
    <row r="19" spans="1:84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W19/AA19</f>
        <v>0.16838332240690834</v>
      </c>
      <c r="Y19">
        <f>W19/M19</f>
        <v>8.7892473145161285E-2</v>
      </c>
      <c r="Z19">
        <v>278.30333330000002</v>
      </c>
      <c r="AA19">
        <v>647.25333330000001</v>
      </c>
      <c r="AB19">
        <f>Z19/AA19</f>
        <v>0.42997589812489578</v>
      </c>
      <c r="AC19">
        <v>2.3521679240000003E-2</v>
      </c>
      <c r="AD19">
        <v>1.6860892380000003E-2</v>
      </c>
      <c r="AF19">
        <v>5.2212872099999998E-3</v>
      </c>
      <c r="AG19">
        <v>4.5911583289999995E-2</v>
      </c>
      <c r="AH19">
        <v>9.3376227199999991E-3</v>
      </c>
      <c r="AI19">
        <v>6.0332436560000001E-2</v>
      </c>
      <c r="AJ19">
        <v>0.43640024599999999</v>
      </c>
      <c r="AK19">
        <v>0.35975561299999997</v>
      </c>
      <c r="AM19">
        <v>1.14375928</v>
      </c>
      <c r="AN19">
        <v>17.7300304</v>
      </c>
      <c r="AO19">
        <v>1.0196174790000001</v>
      </c>
      <c r="AP19">
        <v>16.71041292</v>
      </c>
      <c r="AQ19">
        <v>19.669945540000001</v>
      </c>
      <c r="AX19">
        <v>733.33333330000005</v>
      </c>
      <c r="AY19">
        <v>47.663444439999999</v>
      </c>
      <c r="AZ19">
        <v>2.5166114780000002</v>
      </c>
      <c r="BA19">
        <v>3.4641016150000001</v>
      </c>
      <c r="BB19">
        <v>0.348281495</v>
      </c>
      <c r="BC19">
        <v>4.67</v>
      </c>
      <c r="BF19">
        <v>15.94061898</v>
      </c>
      <c r="BG19">
        <v>10.5</v>
      </c>
      <c r="BH19">
        <v>25.78087146</v>
      </c>
      <c r="BI19">
        <v>11.883181390000001</v>
      </c>
      <c r="BJ19">
        <v>53.30703518</v>
      </c>
      <c r="BK19">
        <v>11.006317879999999</v>
      </c>
      <c r="BL19">
        <v>42.300721430000003</v>
      </c>
      <c r="BM19">
        <v>750.10421499999995</v>
      </c>
      <c r="BN19">
        <v>0.205624793</v>
      </c>
      <c r="BO19">
        <v>8.6981791000000003E-2</v>
      </c>
      <c r="BP19">
        <v>6.4591645000000003E-2</v>
      </c>
      <c r="BQ19">
        <v>0.247615847</v>
      </c>
      <c r="BR19">
        <v>0.16779386900000001</v>
      </c>
      <c r="BS19">
        <v>0.35224639200000002</v>
      </c>
      <c r="BT19">
        <v>0.33582984900000001</v>
      </c>
      <c r="BU19">
        <v>0.17449678199999999</v>
      </c>
      <c r="BV19">
        <v>0.14542123200000001</v>
      </c>
      <c r="BW19">
        <v>2.0032270049999998</v>
      </c>
      <c r="BX19">
        <v>0.215670792</v>
      </c>
      <c r="BY19">
        <v>1.8231119410000001</v>
      </c>
      <c r="BZ19">
        <v>2.316815096</v>
      </c>
      <c r="CE19">
        <v>106.5078506</v>
      </c>
      <c r="CF19">
        <v>7.2446063140000003</v>
      </c>
    </row>
    <row r="20" spans="1:84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Y20">
        <v>52.886666669999997</v>
      </c>
      <c r="BL20">
        <v>14.451823940000001</v>
      </c>
      <c r="CF20">
        <v>2.4750824900000001</v>
      </c>
    </row>
    <row r="21" spans="1:84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W21">
        <v>818.88888889999998</v>
      </c>
      <c r="CD21">
        <v>10.18350154</v>
      </c>
    </row>
    <row r="22" spans="1:84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W22">
        <v>971.66666669999995</v>
      </c>
      <c r="CD22">
        <v>99.068578939999995</v>
      </c>
    </row>
    <row r="23" spans="1:84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AA23">
        <v>14.855333330000001</v>
      </c>
      <c r="AU23">
        <v>38030.98921</v>
      </c>
      <c r="AV23">
        <v>38030.98921</v>
      </c>
      <c r="AW23">
        <v>451.4</v>
      </c>
      <c r="AX23">
        <v>93.133333320000006</v>
      </c>
      <c r="AZ23">
        <v>2.8867513460000001</v>
      </c>
      <c r="BA23">
        <v>2.8867513460000001</v>
      </c>
      <c r="BD23">
        <v>0.11183031</v>
      </c>
      <c r="BE23">
        <v>0.78156889399999996</v>
      </c>
      <c r="BF23">
        <v>0.97552652399999995</v>
      </c>
      <c r="BH23">
        <v>0.97552652399999995</v>
      </c>
      <c r="BI23">
        <v>1.4355602860000001</v>
      </c>
      <c r="BM23">
        <v>23.4136399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8666.6369159999995</v>
      </c>
      <c r="CC23">
        <v>8666.6369159999995</v>
      </c>
      <c r="CD23">
        <v>160.43590620000001</v>
      </c>
      <c r="CE23">
        <v>15.263500390000001</v>
      </c>
      <c r="CF23">
        <v>0</v>
      </c>
    </row>
    <row r="24" spans="1:84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AA24">
        <v>73.633333329999999</v>
      </c>
      <c r="AU24">
        <v>22159.869739999998</v>
      </c>
      <c r="AV24">
        <v>22159.869739999998</v>
      </c>
      <c r="AW24">
        <v>575.73333330000003</v>
      </c>
      <c r="AX24">
        <v>166.51111109999999</v>
      </c>
      <c r="AZ24">
        <v>4</v>
      </c>
      <c r="BA24">
        <v>4</v>
      </c>
      <c r="BD24">
        <v>4.8540541999999999E-2</v>
      </c>
      <c r="BE24">
        <v>0.84185101200000001</v>
      </c>
      <c r="BF24">
        <v>3.8004385709999999</v>
      </c>
      <c r="BH24">
        <v>3.8004385709999999</v>
      </c>
      <c r="BI24">
        <v>3.302019584</v>
      </c>
      <c r="BM24">
        <v>71.002347380000003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1396.3801390000001</v>
      </c>
      <c r="CC24">
        <v>1396.3801390000001</v>
      </c>
      <c r="CD24">
        <v>176.12905309999999</v>
      </c>
      <c r="CE24">
        <v>21.412187159999998</v>
      </c>
      <c r="CF24">
        <v>0</v>
      </c>
    </row>
    <row r="25" spans="1:84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AA25">
        <v>148.93333329999999</v>
      </c>
      <c r="AU25">
        <v>23266.329870000001</v>
      </c>
      <c r="AV25">
        <v>23266.329870000001</v>
      </c>
      <c r="AW25">
        <v>814.91666669999995</v>
      </c>
      <c r="AX25">
        <v>320</v>
      </c>
      <c r="AZ25">
        <v>3.2145502540000002</v>
      </c>
      <c r="BA25">
        <v>3.2145502540000002</v>
      </c>
      <c r="BB25">
        <v>1.1547005379999999</v>
      </c>
      <c r="BD25">
        <v>0.40453931700000001</v>
      </c>
      <c r="BE25">
        <v>0.82016217199999997</v>
      </c>
      <c r="BF25">
        <v>14.131642980000001</v>
      </c>
      <c r="BH25">
        <v>14.131642980000001</v>
      </c>
      <c r="BI25">
        <v>15.36587127</v>
      </c>
      <c r="BM25">
        <v>294.9751402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1604.8837599999999</v>
      </c>
      <c r="CC25">
        <v>1604.8837599999999</v>
      </c>
      <c r="CD25">
        <v>78.886664479999993</v>
      </c>
      <c r="CE25">
        <v>32.145502540000003</v>
      </c>
      <c r="CF25">
        <v>0</v>
      </c>
    </row>
    <row r="26" spans="1:84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AA26">
        <v>308.06666669999998</v>
      </c>
      <c r="AU26">
        <v>28154.005659999999</v>
      </c>
      <c r="AV26">
        <v>27795.177309999999</v>
      </c>
      <c r="AW26">
        <v>1071.0333330000001</v>
      </c>
      <c r="AX26">
        <v>563.03333329999998</v>
      </c>
      <c r="AZ26">
        <v>2.6457513110000002</v>
      </c>
      <c r="BA26">
        <v>2.0816659990000002</v>
      </c>
      <c r="BB26">
        <v>1.6666666670000001</v>
      </c>
      <c r="BD26">
        <v>0.53216453799999996</v>
      </c>
      <c r="BE26">
        <v>0.92946081400000002</v>
      </c>
      <c r="BF26">
        <v>10.3058236</v>
      </c>
      <c r="BG26">
        <v>0.68068592900000002</v>
      </c>
      <c r="BH26">
        <v>10.950951249999999</v>
      </c>
      <c r="BI26">
        <v>15.02176199</v>
      </c>
      <c r="BJ26">
        <v>2.1962088550000001</v>
      </c>
      <c r="BM26">
        <v>279.501938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6771.9136680000001</v>
      </c>
      <c r="CC26">
        <v>6828.8799129999998</v>
      </c>
      <c r="CD26">
        <v>150.4472111</v>
      </c>
      <c r="CE26">
        <v>71.966666669999995</v>
      </c>
      <c r="CF26">
        <v>0</v>
      </c>
    </row>
    <row r="27" spans="1:84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AA27">
        <v>508.78</v>
      </c>
      <c r="AU27">
        <v>27123.857769999999</v>
      </c>
      <c r="AV27">
        <v>25951.857830000001</v>
      </c>
      <c r="AW27">
        <v>1001.666667</v>
      </c>
      <c r="AX27">
        <v>780</v>
      </c>
      <c r="AZ27">
        <v>0.57735026899999997</v>
      </c>
      <c r="BA27">
        <v>1.5275252319999999</v>
      </c>
      <c r="BB27">
        <v>0.96225044900000001</v>
      </c>
      <c r="BC27">
        <v>15.02590356</v>
      </c>
      <c r="BD27">
        <v>0.43214999900000001</v>
      </c>
      <c r="BE27">
        <v>0.82932640199999996</v>
      </c>
      <c r="BF27">
        <v>5.5310246190000001</v>
      </c>
      <c r="BG27">
        <v>6.8881516630000004</v>
      </c>
      <c r="BH27">
        <v>2.156548168</v>
      </c>
      <c r="BI27">
        <v>3.2625807779999998</v>
      </c>
      <c r="BJ27">
        <v>4.9751616390000004</v>
      </c>
      <c r="BM27">
        <v>57.712650259999997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1847.757425</v>
      </c>
      <c r="CC27">
        <v>2853.526425</v>
      </c>
      <c r="CD27">
        <v>178.48902860000001</v>
      </c>
      <c r="CE27">
        <v>73.711147960000005</v>
      </c>
      <c r="CF27">
        <v>0</v>
      </c>
    </row>
    <row r="28" spans="1:84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AA28">
        <v>696.32333329999994</v>
      </c>
      <c r="AU28">
        <v>24539.78052</v>
      </c>
      <c r="AV28">
        <v>24206.267650000002</v>
      </c>
      <c r="AX28">
        <v>770</v>
      </c>
      <c r="AZ28">
        <v>3.4641016150000001</v>
      </c>
      <c r="BA28">
        <v>2</v>
      </c>
      <c r="BB28">
        <v>0.96225044900000001</v>
      </c>
      <c r="BC28">
        <v>6.2033443789999998</v>
      </c>
      <c r="BD28">
        <v>0.55717238000000002</v>
      </c>
      <c r="BE28">
        <v>6.3442088959999996</v>
      </c>
      <c r="BF28">
        <v>22.077502880000001</v>
      </c>
      <c r="BG28">
        <v>0.701165696</v>
      </c>
      <c r="BH28">
        <v>21.81927817</v>
      </c>
      <c r="BI28">
        <v>41.834435579999997</v>
      </c>
      <c r="BJ28">
        <v>46.641728460000003</v>
      </c>
      <c r="BM28">
        <v>1101.3832769999999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3776.5368739999999</v>
      </c>
      <c r="CC28">
        <v>3587.4394499999999</v>
      </c>
      <c r="CE28">
        <v>61.734197260000002</v>
      </c>
      <c r="CF28">
        <v>0</v>
      </c>
    </row>
    <row r="29" spans="1:84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W29/AA29</f>
        <v>0.16715419053317379</v>
      </c>
      <c r="Y29">
        <f>W29/M29</f>
        <v>0.14842581662771329</v>
      </c>
      <c r="Z29">
        <v>338.16666670000001</v>
      </c>
      <c r="AA29">
        <v>752.1</v>
      </c>
      <c r="AB29">
        <f>Z29/AA29</f>
        <v>0.4496299251429331</v>
      </c>
      <c r="AY29">
        <v>57.915900379999997</v>
      </c>
      <c r="AZ29">
        <v>3.0550504630000002</v>
      </c>
      <c r="BA29">
        <v>3.0550504630000002</v>
      </c>
      <c r="BB29">
        <v>0.96225044900000001</v>
      </c>
      <c r="BC29">
        <v>10.440306509999999</v>
      </c>
      <c r="BF29">
        <v>29.162287859999999</v>
      </c>
      <c r="BG29">
        <v>9.3655236550000005</v>
      </c>
      <c r="BH29">
        <v>29.908206230000001</v>
      </c>
      <c r="BI29">
        <v>10.687531679999999</v>
      </c>
      <c r="BJ29">
        <v>48.030272050000001</v>
      </c>
      <c r="BK29">
        <v>9.1081849639999994</v>
      </c>
      <c r="BL29">
        <v>38.941152180000003</v>
      </c>
      <c r="BM29">
        <v>499.62268760000001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F29">
        <v>6.6692318110000004</v>
      </c>
    </row>
    <row r="30" spans="1:84" x14ac:dyDescent="0.3">
      <c r="A30" t="s">
        <v>93</v>
      </c>
      <c r="B30" s="4">
        <v>43028</v>
      </c>
      <c r="C30" s="4"/>
      <c r="D30" s="4"/>
      <c r="E30" s="4"/>
      <c r="F30" s="4"/>
      <c r="G30" s="4"/>
      <c r="Z30">
        <v>378.40134230000001</v>
      </c>
      <c r="AY30">
        <v>64.806666669999998</v>
      </c>
      <c r="BL30">
        <v>10.928363170000001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F30">
        <v>1.8716392100000001</v>
      </c>
    </row>
    <row r="31" spans="1:84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W31">
        <v>220.1333333</v>
      </c>
      <c r="AZ31">
        <v>5.0332229570000004</v>
      </c>
      <c r="BA31">
        <v>5.0332229570000004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D31">
        <v>51.326438930000002</v>
      </c>
      <c r="CF31">
        <v>0</v>
      </c>
    </row>
    <row r="32" spans="1:84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AA32">
        <v>28.366666670000001</v>
      </c>
      <c r="AU32">
        <v>18761.898669999999</v>
      </c>
      <c r="AV32">
        <v>18761.898669999999</v>
      </c>
      <c r="AW32">
        <v>480.48333330000003</v>
      </c>
      <c r="AX32">
        <v>134.05555559999999</v>
      </c>
      <c r="AZ32">
        <v>4.0414518839999998</v>
      </c>
      <c r="BA32">
        <v>4.0414518839999998</v>
      </c>
      <c r="BD32">
        <v>0.18790468299999999</v>
      </c>
      <c r="BE32">
        <v>1.5436535199999999</v>
      </c>
      <c r="BF32">
        <v>9.6292955780000007</v>
      </c>
      <c r="BH32">
        <v>9.6292955780000007</v>
      </c>
      <c r="BI32">
        <v>5.3500778809999998</v>
      </c>
      <c r="BM32">
        <v>149.67409040000001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5433.451892</v>
      </c>
      <c r="CC32">
        <v>5433.451892</v>
      </c>
      <c r="CD32">
        <v>156.61903090000001</v>
      </c>
      <c r="CE32">
        <v>10.65365523</v>
      </c>
      <c r="CF32">
        <v>0</v>
      </c>
    </row>
    <row r="33" spans="1:84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AA33">
        <v>75.483333329999994</v>
      </c>
      <c r="AU33">
        <v>22983.122050000002</v>
      </c>
      <c r="AV33">
        <v>22983.122050000002</v>
      </c>
      <c r="AW33">
        <v>802.21666670000002</v>
      </c>
      <c r="AX33">
        <v>271.11111110000002</v>
      </c>
      <c r="AZ33">
        <v>7.5718777939999997</v>
      </c>
      <c r="BA33">
        <v>7.5718777939999997</v>
      </c>
      <c r="BB33">
        <v>0.57735026899999997</v>
      </c>
      <c r="BD33">
        <v>0.38708472599999999</v>
      </c>
      <c r="BE33">
        <v>0.73891036700000001</v>
      </c>
      <c r="BF33">
        <v>15.979074860000001</v>
      </c>
      <c r="BH33">
        <v>15.979074860000001</v>
      </c>
      <c r="BI33">
        <v>17.53776877</v>
      </c>
      <c r="BM33">
        <v>334.25302290000002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1979.579426</v>
      </c>
      <c r="CC33">
        <v>1979.579426</v>
      </c>
      <c r="CD33">
        <v>9.6997852210000008</v>
      </c>
      <c r="CE33">
        <v>23.648662949999999</v>
      </c>
      <c r="CF33">
        <v>0</v>
      </c>
    </row>
    <row r="34" spans="1:84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AA34">
        <v>235.8</v>
      </c>
      <c r="AU34">
        <v>33565.220029999997</v>
      </c>
      <c r="AV34">
        <v>33255.746919999998</v>
      </c>
      <c r="AW34">
        <v>1060.45</v>
      </c>
      <c r="AX34">
        <v>406.62777779999999</v>
      </c>
      <c r="AZ34">
        <v>1</v>
      </c>
      <c r="BA34">
        <v>2.6457513110000002</v>
      </c>
      <c r="BB34">
        <v>0.69388866599999999</v>
      </c>
      <c r="BD34">
        <v>0.19582142699999999</v>
      </c>
      <c r="BE34">
        <v>0.200369307</v>
      </c>
      <c r="BF34">
        <v>18.410956880000001</v>
      </c>
      <c r="BG34">
        <v>0.152752523</v>
      </c>
      <c r="BH34">
        <v>18.456525490000001</v>
      </c>
      <c r="BI34">
        <v>38.206151339999998</v>
      </c>
      <c r="BJ34">
        <v>1.0692676619999999</v>
      </c>
      <c r="BM34">
        <v>576.00260419999995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4574.195917</v>
      </c>
      <c r="CC34">
        <v>4470.8173859999997</v>
      </c>
      <c r="CD34">
        <v>103.9539802</v>
      </c>
      <c r="CE34">
        <v>181.9727043</v>
      </c>
      <c r="CF34">
        <v>0</v>
      </c>
    </row>
    <row r="35" spans="1:84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AA35">
        <v>391.19666669999998</v>
      </c>
      <c r="AU35">
        <v>27930.12355</v>
      </c>
      <c r="AV35">
        <v>26923.295340000001</v>
      </c>
      <c r="AW35">
        <v>1066.666667</v>
      </c>
      <c r="AX35">
        <v>717.77777779999997</v>
      </c>
      <c r="AZ35">
        <v>4.1633319990000004</v>
      </c>
      <c r="BA35">
        <v>2.0816659990000002</v>
      </c>
      <c r="BB35">
        <v>1</v>
      </c>
      <c r="BC35">
        <v>7.6327753310000004</v>
      </c>
      <c r="BD35">
        <v>0.67426402500000004</v>
      </c>
      <c r="BE35">
        <v>0.58622074599999996</v>
      </c>
      <c r="BF35">
        <v>35.01386059</v>
      </c>
      <c r="BG35">
        <v>2.7343067369999998</v>
      </c>
      <c r="BH35">
        <v>37.17850499</v>
      </c>
      <c r="BI35">
        <v>74.457003920000005</v>
      </c>
      <c r="BJ35">
        <v>18.625585449999999</v>
      </c>
      <c r="BM35">
        <v>1300.3374650000001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2670.6630540000001</v>
      </c>
      <c r="CC35">
        <v>2781.7262900000001</v>
      </c>
      <c r="CD35">
        <v>70.769579149999998</v>
      </c>
      <c r="CE35">
        <v>35.013225009999999</v>
      </c>
      <c r="CF35">
        <v>0</v>
      </c>
    </row>
    <row r="36" spans="1:84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AA36">
        <v>642.03333299999997</v>
      </c>
      <c r="AU36">
        <v>26258.566169999998</v>
      </c>
      <c r="AV36">
        <v>25983.80557</v>
      </c>
      <c r="AX36">
        <v>816.66666669999995</v>
      </c>
      <c r="AZ36">
        <v>2</v>
      </c>
      <c r="BA36">
        <v>3.0550504630000002</v>
      </c>
      <c r="BB36">
        <v>1</v>
      </c>
      <c r="BC36">
        <v>1.6442942869999999</v>
      </c>
      <c r="BD36">
        <v>0.37668785599999999</v>
      </c>
      <c r="BE36">
        <v>1.1626535099999999</v>
      </c>
      <c r="BF36">
        <v>19.614087619999999</v>
      </c>
      <c r="BH36">
        <v>19.486511570000001</v>
      </c>
      <c r="BI36">
        <v>41.505059930000002</v>
      </c>
      <c r="BJ36">
        <v>24.596321540000002</v>
      </c>
      <c r="BM36">
        <v>854.47740950000002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2058.0745910000001</v>
      </c>
      <c r="CC36">
        <v>2159.057045</v>
      </c>
      <c r="CE36">
        <v>48.419463489999998</v>
      </c>
      <c r="CF36">
        <v>0</v>
      </c>
    </row>
    <row r="37" spans="1:84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W37/AA37</f>
        <v>0.16040729787032912</v>
      </c>
      <c r="Y37">
        <f>W37/M37</f>
        <v>0.11714003944773176</v>
      </c>
      <c r="Z37">
        <v>282.03333329999998</v>
      </c>
      <c r="AA37">
        <v>740.49</v>
      </c>
      <c r="AB37">
        <f>Z37/AA37</f>
        <v>0.38087392577887613</v>
      </c>
      <c r="AY37">
        <v>48.302260539999999</v>
      </c>
      <c r="AZ37">
        <v>1.5275252319999999</v>
      </c>
      <c r="BA37">
        <v>8.1853527719999999</v>
      </c>
      <c r="BB37">
        <v>1</v>
      </c>
      <c r="BC37">
        <v>5.2068331170000004</v>
      </c>
      <c r="BF37">
        <v>20.726070539999998</v>
      </c>
      <c r="BG37">
        <v>27.701323670000001</v>
      </c>
      <c r="BH37">
        <v>11.17914725</v>
      </c>
      <c r="BI37">
        <v>51.676525939999998</v>
      </c>
      <c r="BJ37">
        <v>78.323197930000006</v>
      </c>
      <c r="BK37">
        <v>12.03785695</v>
      </c>
      <c r="BL37">
        <v>66.305077729999994</v>
      </c>
      <c r="BM37">
        <v>1386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F37">
        <v>11.35569722</v>
      </c>
    </row>
    <row r="38" spans="1:84" x14ac:dyDescent="0.3">
      <c r="A38" t="s">
        <v>94</v>
      </c>
      <c r="B38" s="4">
        <v>43028</v>
      </c>
      <c r="C38" s="4"/>
      <c r="D38" s="4"/>
      <c r="E38" s="4"/>
      <c r="F38" s="4"/>
      <c r="G38" s="4"/>
      <c r="Z38">
        <v>337.5872483</v>
      </c>
      <c r="AY38">
        <v>57.816666669999996</v>
      </c>
      <c r="BL38">
        <v>44.533261920000001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F38">
        <v>7.62696095</v>
      </c>
    </row>
    <row r="39" spans="1:84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4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4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4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4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4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4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4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4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4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9" x14ac:dyDescent="0.3">
      <c r="A65" t="s">
        <v>112</v>
      </c>
      <c r="D65" s="4" t="s">
        <v>60</v>
      </c>
      <c r="E65" s="4"/>
      <c r="G65" s="5">
        <v>52</v>
      </c>
    </row>
    <row r="66" spans="1:89" x14ac:dyDescent="0.3">
      <c r="A66" t="s">
        <v>113</v>
      </c>
      <c r="D66" s="4" t="s">
        <v>60</v>
      </c>
      <c r="E66" s="4"/>
      <c r="G66" s="5">
        <v>52</v>
      </c>
    </row>
    <row r="67" spans="1:89" x14ac:dyDescent="0.3">
      <c r="A67" t="s">
        <v>114</v>
      </c>
      <c r="D67" s="4" t="s">
        <v>60</v>
      </c>
      <c r="E67" s="4"/>
      <c r="G67" s="5">
        <v>42</v>
      </c>
    </row>
    <row r="68" spans="1:89" x14ac:dyDescent="0.3">
      <c r="A68" t="s">
        <v>115</v>
      </c>
      <c r="D68" s="4" t="s">
        <v>60</v>
      </c>
      <c r="E68" s="4"/>
      <c r="G68" s="5">
        <v>42</v>
      </c>
    </row>
    <row r="69" spans="1:89" x14ac:dyDescent="0.3">
      <c r="A69" t="s">
        <v>116</v>
      </c>
      <c r="D69" s="4" t="s">
        <v>60</v>
      </c>
      <c r="E69" s="4"/>
      <c r="G69" s="5">
        <v>56</v>
      </c>
    </row>
    <row r="70" spans="1:89" x14ac:dyDescent="0.3">
      <c r="A70" t="s">
        <v>117</v>
      </c>
      <c r="D70" s="4" t="s">
        <v>60</v>
      </c>
      <c r="E70" s="4"/>
      <c r="G70" s="5">
        <v>55</v>
      </c>
    </row>
    <row r="71" spans="1:89" x14ac:dyDescent="0.3">
      <c r="A71" t="s">
        <v>118</v>
      </c>
      <c r="D71" s="4" t="s">
        <v>60</v>
      </c>
      <c r="E71" s="4"/>
      <c r="G71" s="5">
        <v>39</v>
      </c>
    </row>
    <row r="72" spans="1:89" x14ac:dyDescent="0.3">
      <c r="A72" t="s">
        <v>119</v>
      </c>
      <c r="D72" s="4" t="s">
        <v>60</v>
      </c>
      <c r="E72" s="4"/>
      <c r="G72" s="5">
        <v>40</v>
      </c>
    </row>
    <row r="73" spans="1:89" x14ac:dyDescent="0.3">
      <c r="A73" t="s">
        <v>120</v>
      </c>
      <c r="D73" s="4" t="s">
        <v>60</v>
      </c>
      <c r="E73" s="4"/>
      <c r="G73" s="5">
        <v>58</v>
      </c>
    </row>
    <row r="74" spans="1:89" x14ac:dyDescent="0.3">
      <c r="A74" t="s">
        <v>121</v>
      </c>
      <c r="D74" s="4" t="s">
        <v>60</v>
      </c>
      <c r="E74" s="4"/>
      <c r="G74" s="5">
        <v>60</v>
      </c>
    </row>
    <row r="75" spans="1:89" x14ac:dyDescent="0.3">
      <c r="A75" t="s">
        <v>122</v>
      </c>
      <c r="D75" s="4" t="s">
        <v>60</v>
      </c>
      <c r="E75" s="4"/>
      <c r="G75" s="5">
        <v>38</v>
      </c>
    </row>
    <row r="76" spans="1:89" x14ac:dyDescent="0.3">
      <c r="A76" t="s">
        <v>123</v>
      </c>
      <c r="D76" s="4" t="s">
        <v>60</v>
      </c>
      <c r="E76" s="4"/>
      <c r="G76" s="5">
        <v>41</v>
      </c>
    </row>
    <row r="77" spans="1:89" x14ac:dyDescent="0.3">
      <c r="A77" t="s">
        <v>124</v>
      </c>
      <c r="D77" s="4" t="s">
        <v>60</v>
      </c>
      <c r="E77" s="4"/>
      <c r="G77" s="5">
        <v>55</v>
      </c>
    </row>
    <row r="78" spans="1:89" x14ac:dyDescent="0.3">
      <c r="A78" t="s">
        <v>125</v>
      </c>
      <c r="D78" s="4" t="s">
        <v>60</v>
      </c>
      <c r="E78" s="4"/>
      <c r="G78" s="5">
        <v>58</v>
      </c>
    </row>
    <row r="79" spans="1:89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 s="5">
        <v>430</v>
      </c>
      <c r="CG79" s="17">
        <v>15.812860173053053</v>
      </c>
      <c r="CH79" s="17">
        <v>432.73623765408399</v>
      </c>
      <c r="CI79" s="12">
        <v>0.133700440528634</v>
      </c>
      <c r="CJ79" s="17">
        <v>361.95652173912998</v>
      </c>
      <c r="CK79" s="18">
        <v>183.506849315068</v>
      </c>
    </row>
    <row r="80" spans="1:89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 s="5">
        <v>410</v>
      </c>
      <c r="CG80" s="17">
        <v>15.470984997157323</v>
      </c>
      <c r="CH80" s="17">
        <v>421.96922134599106</v>
      </c>
      <c r="CI80" s="12">
        <v>0.13105726872246598</v>
      </c>
      <c r="CJ80" s="17">
        <v>353.91304347826002</v>
      </c>
      <c r="CK80" s="17">
        <v>186.79452054794501</v>
      </c>
    </row>
    <row r="81" spans="1:89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 s="5">
        <v>400</v>
      </c>
      <c r="CG81" s="17">
        <v>18.820511755028484</v>
      </c>
      <c r="CH81" s="17">
        <v>401.224408544521</v>
      </c>
      <c r="CI81" s="12">
        <v>0.136784140969162</v>
      </c>
      <c r="CJ81" s="17">
        <v>362.82608695652101</v>
      </c>
      <c r="CK81" s="17">
        <v>183.01369863013699</v>
      </c>
    </row>
    <row r="82" spans="1:89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 s="5">
        <v>410</v>
      </c>
      <c r="CG82" s="17">
        <v>19.402360638645487</v>
      </c>
      <c r="CH82" s="17">
        <v>415.07847791133895</v>
      </c>
      <c r="CI82" s="12">
        <v>0.14559471365638699</v>
      </c>
      <c r="CJ82" s="17">
        <v>360.21739130434702</v>
      </c>
      <c r="CK82" s="17">
        <v>184</v>
      </c>
    </row>
    <row r="83" spans="1:89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 s="5">
        <v>320</v>
      </c>
      <c r="CG83" s="17">
        <v>13.38611306813138</v>
      </c>
      <c r="CH83" s="17">
        <v>335.07786540081099</v>
      </c>
      <c r="CI83" s="12">
        <v>0.13590308370043999</v>
      </c>
      <c r="CJ83" s="17">
        <v>364.13043478260801</v>
      </c>
      <c r="CK83" s="17">
        <v>176.93150684931501</v>
      </c>
    </row>
    <row r="84" spans="1:89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 s="5">
        <v>300</v>
      </c>
      <c r="CG84" s="17">
        <v>13.050470975553081</v>
      </c>
      <c r="CH84" s="17">
        <v>309.73922364290598</v>
      </c>
      <c r="CI84" s="12">
        <v>0.13414096916299501</v>
      </c>
      <c r="CJ84" s="17">
        <v>371.739130434782</v>
      </c>
      <c r="CK84" s="17">
        <v>172.82191780821901</v>
      </c>
    </row>
    <row r="85" spans="1:89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 s="5">
        <v>440</v>
      </c>
      <c r="CG85" s="17">
        <v>13.872931244924866</v>
      </c>
      <c r="CH85" s="17">
        <v>444.24778761061896</v>
      </c>
      <c r="CI85" s="12">
        <v>0.154330452285105</v>
      </c>
      <c r="CJ85" s="17">
        <v>342.69218158043401</v>
      </c>
      <c r="CK85" s="17">
        <v>203.53635492263399</v>
      </c>
    </row>
    <row r="86" spans="1:89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 s="5">
        <v>440</v>
      </c>
      <c r="CG86" s="17">
        <v>10.13628106563662</v>
      </c>
      <c r="CH86" s="17">
        <v>449.55752212389302</v>
      </c>
      <c r="CI86" s="12">
        <v>0.15084063461993799</v>
      </c>
      <c r="CJ86" s="17">
        <v>336.580927812651</v>
      </c>
      <c r="CK86" s="17">
        <v>203.211830754484</v>
      </c>
    </row>
    <row r="87" spans="1:89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 s="5">
        <v>440</v>
      </c>
      <c r="CG87" s="17">
        <v>10.013760872723406</v>
      </c>
      <c r="CH87" s="17">
        <v>452.21238938052994</v>
      </c>
      <c r="CI87" s="12">
        <v>0.147313817191569</v>
      </c>
      <c r="CJ87" s="17">
        <v>338.25814887825697</v>
      </c>
      <c r="CK87" s="17">
        <v>200.572915240312</v>
      </c>
    </row>
    <row r="88" spans="1:89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 s="5">
        <v>420</v>
      </c>
      <c r="CG88" s="17">
        <v>13.559728216562188</v>
      </c>
      <c r="CH88" s="17">
        <v>431.63716814159204</v>
      </c>
      <c r="CI88" s="12">
        <v>0.15647865853658499</v>
      </c>
      <c r="CJ88" s="17">
        <v>341.26747599088202</v>
      </c>
      <c r="CK88" s="17">
        <v>200.23634122963099</v>
      </c>
    </row>
    <row r="89" spans="1:89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 s="5">
        <v>390</v>
      </c>
      <c r="CG89" s="17">
        <v>12.59078331063581</v>
      </c>
      <c r="CH89" s="17">
        <v>380.53097345132699</v>
      </c>
      <c r="CI89" s="12">
        <v>0.15438891191096299</v>
      </c>
      <c r="CJ89" s="17">
        <v>350.090031722454</v>
      </c>
      <c r="CK89" s="17">
        <v>196.88812816650599</v>
      </c>
    </row>
    <row r="90" spans="1:89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 s="5">
        <v>390</v>
      </c>
      <c r="CG90" s="17">
        <v>12.738109528522649</v>
      </c>
      <c r="CH90" s="17">
        <v>373.89380530973398</v>
      </c>
      <c r="CI90" s="12">
        <v>0.14269920672507599</v>
      </c>
      <c r="CJ90" s="17">
        <v>350.50625560476101</v>
      </c>
      <c r="CK90" s="17">
        <v>195.648911406271</v>
      </c>
    </row>
    <row r="91" spans="1:89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 s="5">
        <v>470</v>
      </c>
      <c r="CG91" s="17">
        <v>15.285597988791784</v>
      </c>
      <c r="CH91" s="17">
        <v>466.66166449735795</v>
      </c>
      <c r="CI91" s="12">
        <v>0.15264317180616702</v>
      </c>
      <c r="CJ91" s="17">
        <v>359.34782608695599</v>
      </c>
      <c r="CK91" s="17">
        <v>193.04109589040999</v>
      </c>
    </row>
    <row r="92" spans="1:89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 s="5">
        <v>460</v>
      </c>
      <c r="CG92" s="17">
        <v>16.196100356419027</v>
      </c>
      <c r="CH92" s="17">
        <v>459.22058035372402</v>
      </c>
      <c r="CI92" s="12">
        <v>0.15748898678414</v>
      </c>
      <c r="CJ92" s="17">
        <v>358.91304347826002</v>
      </c>
      <c r="CK92" s="17">
        <v>192.21917808219101</v>
      </c>
    </row>
    <row r="93" spans="1:89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 s="5">
        <v>420</v>
      </c>
      <c r="CG93" s="17">
        <v>16.513326521013973</v>
      </c>
      <c r="CH93" s="17">
        <v>413.86295076946607</v>
      </c>
      <c r="CI93" s="12">
        <v>0.14207048458149699</v>
      </c>
      <c r="CJ93" s="17">
        <v>368.04347826086899</v>
      </c>
      <c r="CK93" s="17">
        <v>188.60273972602701</v>
      </c>
    </row>
    <row r="94" spans="1:89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 s="5">
        <v>440</v>
      </c>
      <c r="CG94" s="17">
        <v>15.381266373648785</v>
      </c>
      <c r="CH94" s="17">
        <v>439.69037592833598</v>
      </c>
      <c r="CI94" s="12">
        <v>0.17158590308370003</v>
      </c>
      <c r="CJ94" s="17">
        <v>356.304347826087</v>
      </c>
      <c r="CK94" s="17">
        <v>189.58904109589</v>
      </c>
    </row>
    <row r="95" spans="1:89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 s="5">
        <v>350</v>
      </c>
      <c r="CG95" s="17">
        <v>12.067815946493702</v>
      </c>
      <c r="CH95" s="17">
        <v>361.68624148227502</v>
      </c>
      <c r="CI95" s="12">
        <v>0.16321585903083702</v>
      </c>
      <c r="CJ95" s="17">
        <v>357.17391304347802</v>
      </c>
      <c r="CK95" s="17">
        <v>182.52054794520501</v>
      </c>
    </row>
    <row r="96" spans="1:89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 s="5">
        <v>340</v>
      </c>
      <c r="CG96" s="17">
        <v>11.995663285061568</v>
      </c>
      <c r="CH96" s="17">
        <v>350.31467728351504</v>
      </c>
      <c r="CI96" s="12">
        <v>0.17246696035242198</v>
      </c>
      <c r="CJ96" s="17">
        <v>361.739130434782</v>
      </c>
      <c r="CK96" s="17">
        <v>175.780821917808</v>
      </c>
    </row>
    <row r="97" spans="1:89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 s="5">
        <v>380</v>
      </c>
      <c r="CG97" s="17">
        <v>10.193766332205945</v>
      </c>
      <c r="CH97" s="17">
        <v>381.19469026548597</v>
      </c>
      <c r="CI97" s="12">
        <v>0.17811760004735899</v>
      </c>
      <c r="CJ97" s="17">
        <v>337.48922503189999</v>
      </c>
      <c r="CK97" s="17">
        <v>214</v>
      </c>
    </row>
    <row r="98" spans="1:89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 s="5">
        <v>410</v>
      </c>
      <c r="CG98" s="17">
        <v>12.824822763647864</v>
      </c>
      <c r="CH98" s="17">
        <v>419.69026548672497</v>
      </c>
      <c r="CI98" s="12">
        <v>0.174627042386928</v>
      </c>
      <c r="CJ98" s="17">
        <v>333.97992359747599</v>
      </c>
      <c r="CK98" s="17">
        <v>216.29411764705799</v>
      </c>
    </row>
    <row r="99" spans="1:89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 s="5">
        <v>450</v>
      </c>
      <c r="CG99" s="17">
        <v>11.357923869446513</v>
      </c>
      <c r="CH99" s="17">
        <v>445.57522123893801</v>
      </c>
      <c r="CI99" s="12">
        <v>0.184206281079801</v>
      </c>
      <c r="CJ99" s="17">
        <v>339.992889113628</v>
      </c>
      <c r="CK99" s="17">
        <v>211.17647058823499</v>
      </c>
    </row>
    <row r="100" spans="1:89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 s="5">
        <v>430</v>
      </c>
      <c r="CG100" s="17">
        <v>13.418226021930028</v>
      </c>
      <c r="CH100" s="17">
        <v>436.94690265486702</v>
      </c>
      <c r="CI100" s="12">
        <v>0.19822623135211898</v>
      </c>
      <c r="CJ100" s="17">
        <v>342.351175073972</v>
      </c>
      <c r="CK100" s="17">
        <v>207.64705882352899</v>
      </c>
    </row>
    <row r="101" spans="1:89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 s="5">
        <v>410</v>
      </c>
      <c r="CG101" s="17">
        <v>13.439904330711324</v>
      </c>
      <c r="CH101" s="17">
        <v>406.41592920353895</v>
      </c>
      <c r="CI101" s="12">
        <v>0.18594230996921599</v>
      </c>
      <c r="CJ101" s="17">
        <v>349.439622648963</v>
      </c>
      <c r="CK101" s="17">
        <v>195.117647058823</v>
      </c>
    </row>
    <row r="102" spans="1:89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 s="5">
        <v>390</v>
      </c>
      <c r="CG102" s="17">
        <v>11.889096360729621</v>
      </c>
      <c r="CH102" s="17">
        <v>393.805309734513</v>
      </c>
      <c r="CI102" s="12">
        <v>0.18638852711342602</v>
      </c>
      <c r="CJ102" s="17">
        <v>347.68813232569403</v>
      </c>
      <c r="CK102" s="17">
        <v>195.82352941176401</v>
      </c>
    </row>
    <row r="103" spans="1:89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 s="5">
        <v>430</v>
      </c>
      <c r="CG103" s="17">
        <v>12.714734442318459</v>
      </c>
      <c r="CH103" s="17">
        <v>428.74603782252495</v>
      </c>
      <c r="CI103" s="12">
        <v>0.11211453744493299</v>
      </c>
      <c r="CJ103" s="17">
        <v>359.34782608695599</v>
      </c>
      <c r="CK103" s="18">
        <v>187.45205479452</v>
      </c>
    </row>
    <row r="104" spans="1:89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 s="5">
        <v>410</v>
      </c>
      <c r="CG104" s="17">
        <v>15.734663309616137</v>
      </c>
      <c r="CH104" s="17">
        <v>417.97902151443196</v>
      </c>
      <c r="CI104" s="12">
        <v>9.0969162995594599E-2</v>
      </c>
      <c r="CJ104" s="17">
        <v>353.47826086956502</v>
      </c>
      <c r="CK104" s="17">
        <v>188.76712328767101</v>
      </c>
    </row>
    <row r="105" spans="1:89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 s="5">
        <v>450</v>
      </c>
      <c r="CG105" s="17">
        <v>12.558151834131973</v>
      </c>
      <c r="CH105" s="17">
        <v>455.10450960875801</v>
      </c>
      <c r="CI105" s="12">
        <v>0.116519823788546</v>
      </c>
      <c r="CJ105" s="17">
        <v>355.65217391304299</v>
      </c>
      <c r="CK105" s="17">
        <v>186.95890410958901</v>
      </c>
    </row>
    <row r="106" spans="1:89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 s="5">
        <v>440</v>
      </c>
      <c r="CG106" s="17">
        <v>17.622532029548594</v>
      </c>
      <c r="CH106" s="17">
        <v>447.00742669014602</v>
      </c>
      <c r="CI106" s="12">
        <v>0.11343612334801699</v>
      </c>
      <c r="CJ106" s="17">
        <v>349.34782608695599</v>
      </c>
      <c r="CK106" s="17">
        <v>190.08219178082101</v>
      </c>
    </row>
    <row r="107" spans="1:89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 s="5">
        <v>360</v>
      </c>
      <c r="CG107" s="17">
        <v>12.792931305755406</v>
      </c>
      <c r="CH107" s="17">
        <v>370.99885154276001</v>
      </c>
      <c r="CI107" s="12">
        <v>0.11563876651982299</v>
      </c>
      <c r="CJ107" s="17">
        <v>351.304347826087</v>
      </c>
      <c r="CK107" s="17">
        <v>183.671232876712</v>
      </c>
    </row>
    <row r="108" spans="1:89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 s="5">
        <v>340</v>
      </c>
      <c r="CG108" s="17">
        <v>12.523019909979162</v>
      </c>
      <c r="CH108" s="17">
        <v>344.994104586172</v>
      </c>
      <c r="CI108" s="12">
        <v>0.12224669603524201</v>
      </c>
      <c r="CJ108" s="17">
        <v>354.34782608695599</v>
      </c>
      <c r="CK108" s="17">
        <v>181.698630136986</v>
      </c>
    </row>
    <row r="109" spans="1:89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 s="5">
        <v>370</v>
      </c>
      <c r="CG109" s="17">
        <v>8.2128434596380533</v>
      </c>
      <c r="CH109" s="17">
        <v>370.57522123893796</v>
      </c>
      <c r="CI109" s="12">
        <v>0.124719541794932</v>
      </c>
      <c r="CJ109" s="17">
        <v>332.06883338007998</v>
      </c>
      <c r="CK109" s="17">
        <v>214.70588235294099</v>
      </c>
    </row>
    <row r="110" spans="1:89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 s="5">
        <v>380</v>
      </c>
      <c r="CG110" s="17">
        <v>7.8014948542058109</v>
      </c>
      <c r="CH110" s="17">
        <v>393.805309734513</v>
      </c>
      <c r="CI110" s="12">
        <v>0.128510537532559</v>
      </c>
      <c r="CJ110" s="17">
        <v>325.958211691087</v>
      </c>
      <c r="CK110" s="17">
        <v>214</v>
      </c>
    </row>
    <row r="111" spans="1:89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 s="5">
        <v>440</v>
      </c>
      <c r="CG111" s="17">
        <v>10.792022943200324</v>
      </c>
      <c r="CH111" s="17">
        <v>436.94690265486702</v>
      </c>
      <c r="CI111" s="12">
        <v>0.128867215249822</v>
      </c>
      <c r="CJ111" s="17">
        <v>330.01994998676503</v>
      </c>
      <c r="CK111" s="17">
        <v>215.058823529411</v>
      </c>
    </row>
    <row r="112" spans="1:89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 s="5">
        <v>400</v>
      </c>
      <c r="CG112" s="17">
        <v>12.498353904538405</v>
      </c>
      <c r="CH112" s="17">
        <v>418.36283185840699</v>
      </c>
      <c r="CI112" s="12">
        <v>0.13366312455600199</v>
      </c>
      <c r="CJ112" s="17">
        <v>334.11297618248102</v>
      </c>
      <c r="CK112" s="17">
        <v>212.23529411764699</v>
      </c>
    </row>
    <row r="113" spans="1:89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 s="5">
        <v>380</v>
      </c>
      <c r="CG113" s="17">
        <v>12.873895552182621</v>
      </c>
      <c r="CH113" s="17">
        <v>383.84955752212301</v>
      </c>
      <c r="CI113" s="12">
        <v>0.14225298958086602</v>
      </c>
      <c r="CJ113" s="17">
        <v>337.298653277131</v>
      </c>
      <c r="CK113" s="17">
        <v>205.17647058823499</v>
      </c>
    </row>
    <row r="114" spans="1:89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 s="5">
        <v>390</v>
      </c>
      <c r="CG114" s="17">
        <v>11.18147753528627</v>
      </c>
      <c r="CH114" s="17">
        <v>384.51327433628302</v>
      </c>
      <c r="CI114" s="12">
        <v>0.13833027468624101</v>
      </c>
      <c r="CJ114" s="17">
        <v>338.36528623292799</v>
      </c>
      <c r="CK114" s="17">
        <v>204.64705882352899</v>
      </c>
    </row>
    <row r="115" spans="1:89" x14ac:dyDescent="0.3">
      <c r="A115" s="8" t="s">
        <v>180</v>
      </c>
      <c r="B115" s="4">
        <v>36508</v>
      </c>
      <c r="C115" s="4"/>
      <c r="N115">
        <v>0.36252640515873402</v>
      </c>
      <c r="AA115">
        <v>32.240616594781997</v>
      </c>
    </row>
    <row r="116" spans="1:89" x14ac:dyDescent="0.3">
      <c r="A116" s="8" t="s">
        <v>180</v>
      </c>
      <c r="B116" s="4">
        <v>36522</v>
      </c>
      <c r="C116" s="4"/>
      <c r="N116">
        <v>1.65706142168406</v>
      </c>
      <c r="AA116">
        <v>117.06593564716199</v>
      </c>
    </row>
    <row r="117" spans="1:89" x14ac:dyDescent="0.3">
      <c r="A117" s="8" t="s">
        <v>180</v>
      </c>
      <c r="B117" s="4">
        <v>36530</v>
      </c>
      <c r="C117" s="4"/>
      <c r="N117">
        <v>2.4005498337359299</v>
      </c>
      <c r="AA117">
        <v>193.846596590133</v>
      </c>
    </row>
    <row r="118" spans="1:89" x14ac:dyDescent="0.3">
      <c r="A118" s="8" t="s">
        <v>180</v>
      </c>
      <c r="B118" s="4">
        <v>36536</v>
      </c>
      <c r="C118" s="4"/>
      <c r="N118">
        <v>3.4464468005538702</v>
      </c>
      <c r="AA118">
        <v>286.477492002936</v>
      </c>
    </row>
    <row r="119" spans="1:89" x14ac:dyDescent="0.3">
      <c r="A119" s="8" t="s">
        <v>180</v>
      </c>
      <c r="B119" s="4">
        <v>36543</v>
      </c>
      <c r="C119" s="4"/>
      <c r="N119">
        <v>4.6297213434540403</v>
      </c>
      <c r="AA119">
        <v>392.32872264672301</v>
      </c>
    </row>
    <row r="120" spans="1:89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A120">
        <v>495.514634533292</v>
      </c>
    </row>
    <row r="121" spans="1:89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A121">
        <v>712.49903149754402</v>
      </c>
    </row>
    <row r="122" spans="1:89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A122">
        <v>802.619568545991</v>
      </c>
    </row>
    <row r="123" spans="1:89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A123">
        <v>903.33496902636898</v>
      </c>
    </row>
    <row r="124" spans="1:89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A124">
        <v>760.84224663053305</v>
      </c>
    </row>
    <row r="125" spans="1:89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>
        <v>713.526197530226</v>
      </c>
      <c r="AB125">
        <f>Z125/AA125</f>
        <v>0.59843633138909613</v>
      </c>
    </row>
    <row r="126" spans="1:89" x14ac:dyDescent="0.3">
      <c r="A126" s="8" t="s">
        <v>177</v>
      </c>
      <c r="B126" s="4">
        <v>36523</v>
      </c>
      <c r="C126" s="4"/>
      <c r="AA126">
        <v>106.506491733601</v>
      </c>
    </row>
    <row r="127" spans="1:89" x14ac:dyDescent="0.3">
      <c r="A127" s="8" t="s">
        <v>177</v>
      </c>
      <c r="B127" s="4">
        <v>36532</v>
      </c>
      <c r="C127" s="4"/>
      <c r="N127">
        <v>1.8509991004558299</v>
      </c>
      <c r="AA127">
        <v>207.106778779281</v>
      </c>
    </row>
    <row r="128" spans="1:89" x14ac:dyDescent="0.3">
      <c r="A128" s="8" t="s">
        <v>177</v>
      </c>
      <c r="B128" s="4">
        <v>36537</v>
      </c>
      <c r="C128" s="4"/>
      <c r="N128">
        <v>3.7213232395718499</v>
      </c>
      <c r="AA128">
        <v>249.48623250700001</v>
      </c>
    </row>
    <row r="129" spans="1:28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AA129">
        <v>408.30292543084499</v>
      </c>
    </row>
    <row r="130" spans="1:28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A130">
        <v>651.74127517645104</v>
      </c>
    </row>
    <row r="131" spans="1:28" x14ac:dyDescent="0.3">
      <c r="A131" s="8" t="s">
        <v>177</v>
      </c>
      <c r="B131" s="4">
        <v>36578</v>
      </c>
      <c r="C131" s="4"/>
      <c r="N131">
        <v>5.1029017879703602</v>
      </c>
      <c r="AA131">
        <v>844.91932835738203</v>
      </c>
    </row>
    <row r="132" spans="1:28" x14ac:dyDescent="0.3">
      <c r="A132" s="8" t="s">
        <v>177</v>
      </c>
      <c r="B132" s="4">
        <v>36593</v>
      </c>
      <c r="C132" s="4"/>
      <c r="V132">
        <v>462.135922330097</v>
      </c>
      <c r="AA132">
        <v>953.55541863287999</v>
      </c>
    </row>
    <row r="133" spans="1:28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A133">
        <v>718.564624018122</v>
      </c>
    </row>
    <row r="134" spans="1:28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>
        <v>750.51745702616199</v>
      </c>
      <c r="AB134">
        <f>Z134/AA134</f>
        <v>0.5462897580351791</v>
      </c>
    </row>
    <row r="135" spans="1:28" x14ac:dyDescent="0.3">
      <c r="A135" s="8" t="s">
        <v>181</v>
      </c>
      <c r="B135" s="4">
        <v>36530</v>
      </c>
      <c r="C135" s="4"/>
      <c r="N135">
        <v>0.44868050010612398</v>
      </c>
      <c r="AA135">
        <v>29.973767419208301</v>
      </c>
    </row>
    <row r="136" spans="1:28" x14ac:dyDescent="0.3">
      <c r="A136" s="8" t="s">
        <v>181</v>
      </c>
      <c r="B136" s="4">
        <v>36543</v>
      </c>
      <c r="C136" s="4"/>
      <c r="N136">
        <v>1.7156834008833699</v>
      </c>
      <c r="AA136">
        <v>135.94011149769199</v>
      </c>
    </row>
    <row r="137" spans="1:28" x14ac:dyDescent="0.3">
      <c r="A137" s="8" t="s">
        <v>181</v>
      </c>
      <c r="B137" s="4">
        <v>36545</v>
      </c>
      <c r="C137" s="4"/>
      <c r="N137">
        <v>2.2107359079836999</v>
      </c>
      <c r="AA137">
        <v>154.47337448392599</v>
      </c>
    </row>
    <row r="138" spans="1:28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A138">
        <v>307.99042197190698</v>
      </c>
    </row>
    <row r="139" spans="1:28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A139">
        <v>450.850621870814</v>
      </c>
    </row>
    <row r="140" spans="1:28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A140">
        <v>522.34049225751403</v>
      </c>
    </row>
    <row r="141" spans="1:28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A141">
        <v>623.06917505727995</v>
      </c>
    </row>
    <row r="142" spans="1:28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A142">
        <v>686.71362212539202</v>
      </c>
    </row>
    <row r="143" spans="1:28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A143">
        <v>694.87339366949902</v>
      </c>
      <c r="AB143">
        <f>Z144/AA143</f>
        <v>0.51376265554613976</v>
      </c>
    </row>
    <row r="144" spans="1:28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</row>
    <row r="145" spans="1:28" x14ac:dyDescent="0.3">
      <c r="A145" s="8" t="s">
        <v>178</v>
      </c>
      <c r="B145" s="4">
        <v>36530</v>
      </c>
      <c r="C145" s="4"/>
      <c r="AA145">
        <v>22.0397953047001</v>
      </c>
    </row>
    <row r="146" spans="1:28" x14ac:dyDescent="0.3">
      <c r="A146" s="8" t="s">
        <v>178</v>
      </c>
      <c r="B146" s="4">
        <v>36544</v>
      </c>
      <c r="C146" s="4"/>
      <c r="N146">
        <v>1.7981584612741099</v>
      </c>
      <c r="AA146">
        <v>125.371812704538</v>
      </c>
    </row>
    <row r="147" spans="1:28" x14ac:dyDescent="0.3">
      <c r="A147" s="8" t="s">
        <v>178</v>
      </c>
      <c r="B147" s="4">
        <v>36599</v>
      </c>
      <c r="C147" s="4"/>
      <c r="N147">
        <v>2.5412425838142698</v>
      </c>
    </row>
    <row r="148" spans="1:28" x14ac:dyDescent="0.3">
      <c r="A148" s="8" t="s">
        <v>178</v>
      </c>
      <c r="B148" s="4">
        <v>36558</v>
      </c>
      <c r="C148" s="4"/>
      <c r="N148">
        <v>4.3573110704575502</v>
      </c>
      <c r="AA148">
        <v>326.505975198957</v>
      </c>
    </row>
    <row r="149" spans="1:28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A149">
        <v>501.19503979161499</v>
      </c>
    </row>
    <row r="150" spans="1:28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A150">
        <v>556.78154643093001</v>
      </c>
    </row>
    <row r="151" spans="1:28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A151">
        <v>612.51858602331004</v>
      </c>
    </row>
    <row r="152" spans="1:28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A152">
        <v>760.72270575604</v>
      </c>
    </row>
    <row r="153" spans="1:28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A153">
        <v>776.80316709526699</v>
      </c>
    </row>
    <row r="154" spans="1:28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>
        <v>676.61905939041503</v>
      </c>
      <c r="AB154">
        <f>Z154/AA154</f>
        <v>0.52318951866199048</v>
      </c>
    </row>
    <row r="155" spans="1:28" x14ac:dyDescent="0.3">
      <c r="A155" s="8" t="s">
        <v>182</v>
      </c>
      <c r="B155" s="4">
        <v>36553</v>
      </c>
      <c r="C155" s="4"/>
      <c r="N155">
        <v>0.59010097130555095</v>
      </c>
      <c r="AA155">
        <v>30.376664440648</v>
      </c>
    </row>
    <row r="156" spans="1:28" x14ac:dyDescent="0.3">
      <c r="A156" s="8" t="s">
        <v>182</v>
      </c>
      <c r="B156" s="4">
        <v>36558</v>
      </c>
      <c r="C156" s="4"/>
      <c r="N156">
        <v>0.865826418298143</v>
      </c>
      <c r="AA156">
        <v>64.831000933451804</v>
      </c>
    </row>
    <row r="157" spans="1:28" x14ac:dyDescent="0.3">
      <c r="A157" s="8" t="s">
        <v>182</v>
      </c>
      <c r="B157" s="4">
        <v>36567</v>
      </c>
      <c r="C157" s="4"/>
      <c r="N157">
        <v>2.1045694822062</v>
      </c>
      <c r="AA157">
        <v>149.56777118991101</v>
      </c>
    </row>
    <row r="158" spans="1:28" x14ac:dyDescent="0.3">
      <c r="A158" s="8" t="s">
        <v>182</v>
      </c>
      <c r="B158" s="4">
        <v>36572</v>
      </c>
      <c r="C158" s="4"/>
      <c r="N158">
        <v>2.71019517076178</v>
      </c>
      <c r="AA158">
        <v>199.87676959234301</v>
      </c>
    </row>
    <row r="159" spans="1:28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A159">
        <v>297.80731044100901</v>
      </c>
    </row>
    <row r="160" spans="1:28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A160">
        <v>371.98020934411102</v>
      </c>
    </row>
    <row r="161" spans="1:43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A161">
        <v>567.77487944450297</v>
      </c>
    </row>
    <row r="162" spans="1:43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A162">
        <v>681.65305843851502</v>
      </c>
    </row>
    <row r="163" spans="1:43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A163">
        <v>536.52158192423894</v>
      </c>
    </row>
    <row r="164" spans="1:43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>
        <v>568.51426189044298</v>
      </c>
      <c r="AB164">
        <f>Z164/AA164</f>
        <v>0.47844006427479291</v>
      </c>
    </row>
    <row r="165" spans="1:43" x14ac:dyDescent="0.3">
      <c r="A165" s="8" t="s">
        <v>179</v>
      </c>
      <c r="B165" s="4">
        <v>36558</v>
      </c>
      <c r="C165" s="4"/>
      <c r="AA165">
        <v>56.9103111383317</v>
      </c>
    </row>
    <row r="166" spans="1:43" x14ac:dyDescent="0.3">
      <c r="A166" s="8" t="s">
        <v>179</v>
      </c>
      <c r="B166" s="4">
        <v>36566</v>
      </c>
      <c r="C166" s="4"/>
      <c r="N166">
        <v>1.96698976136811</v>
      </c>
      <c r="AA166">
        <v>125.76585484638601</v>
      </c>
    </row>
    <row r="167" spans="1:43" x14ac:dyDescent="0.3">
      <c r="A167" s="8" t="s">
        <v>179</v>
      </c>
      <c r="B167" s="4">
        <v>36571</v>
      </c>
      <c r="C167" s="4"/>
      <c r="AA167">
        <v>170.792917572139</v>
      </c>
    </row>
    <row r="168" spans="1:43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A168">
        <v>369.314890586893</v>
      </c>
    </row>
    <row r="169" spans="1:43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A169">
        <v>543.95968078159001</v>
      </c>
    </row>
    <row r="170" spans="1:43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A170">
        <v>668.42386832794</v>
      </c>
    </row>
    <row r="171" spans="1:43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A171">
        <v>570.87408730173297</v>
      </c>
    </row>
    <row r="172" spans="1:43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>
        <v>565.84894313322502</v>
      </c>
      <c r="AB172">
        <f>Z172/AA172</f>
        <v>0.46655561206525592</v>
      </c>
    </row>
    <row r="173" spans="1:43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X173"/>
      <c r="AA173" s="9">
        <v>132.81249999999901</v>
      </c>
      <c r="AC173" s="9">
        <v>4.9420394788277998E-2</v>
      </c>
      <c r="AF173" s="9">
        <v>2.3045519285614699E-2</v>
      </c>
      <c r="AJ173" s="9">
        <v>3.9160491133475621</v>
      </c>
      <c r="AM173" s="9">
        <f t="shared" ref="AM173:AM182" si="6">AF173*U173</f>
        <v>1.1164531719454658</v>
      </c>
      <c r="AQ173" s="9">
        <f>AP173+AO173+AM173+AJ173</f>
        <v>5.0325022852930275</v>
      </c>
    </row>
    <row r="174" spans="1:43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X174"/>
      <c r="AA174" s="9">
        <v>253.90624999999901</v>
      </c>
      <c r="AC174" s="9">
        <v>4.6919910395909994E-2</v>
      </c>
      <c r="AF174" s="9">
        <v>1.5711852826302001E-2</v>
      </c>
      <c r="AJ174" s="9">
        <v>6.1736657480250612</v>
      </c>
      <c r="AM174" s="9">
        <f t="shared" si="6"/>
        <v>1.8621507773040271</v>
      </c>
      <c r="AQ174" s="9">
        <f t="shared" ref="AQ174:AQ183" si="8">AP174+AO174+AM174+AJ174</f>
        <v>8.0358165253290892</v>
      </c>
    </row>
    <row r="175" spans="1:43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X175"/>
      <c r="AA175" s="9">
        <v>394.53125</v>
      </c>
      <c r="AC175" s="9">
        <v>5.0953862051852095E-2</v>
      </c>
      <c r="AF175" s="9">
        <v>1.37114653124075E-2</v>
      </c>
      <c r="AJ175" s="9">
        <v>8.9302120153173785</v>
      </c>
      <c r="AM175" s="9">
        <f t="shared" si="6"/>
        <v>2.8607139931210996</v>
      </c>
      <c r="AQ175" s="9">
        <f t="shared" si="8"/>
        <v>11.790926008438479</v>
      </c>
    </row>
    <row r="176" spans="1:43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X176"/>
      <c r="AA176" s="9">
        <v>523.4375</v>
      </c>
      <c r="AC176" s="9">
        <v>5.2916993843967794E-2</v>
      </c>
      <c r="AF176" s="9">
        <v>1.84369593076418E-2</v>
      </c>
      <c r="AJ176" s="9">
        <v>11.046021146306742</v>
      </c>
      <c r="AM176" s="9">
        <f t="shared" si="6"/>
        <v>5.7058738225655325</v>
      </c>
      <c r="AQ176" s="9">
        <f t="shared" si="8"/>
        <v>16.751894968872275</v>
      </c>
    </row>
    <row r="177" spans="1:45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A177" s="9">
        <v>636.71875</v>
      </c>
      <c r="AC177" s="9">
        <v>5.2293980277582301E-2</v>
      </c>
      <c r="AF177" s="9">
        <v>1.6436571793747402E-2</v>
      </c>
      <c r="AG177" s="9">
        <f t="shared" ref="AG177:AG182" si="9">AN177/V177</f>
        <v>2.9790741444624208E-2</v>
      </c>
      <c r="AH177" s="9">
        <v>4.7123593137604801E-2</v>
      </c>
      <c r="AJ177" s="9">
        <v>12.257539548342988</v>
      </c>
      <c r="AM177" s="9">
        <f t="shared" si="6"/>
        <v>6.3488121642000985</v>
      </c>
      <c r="AN177" s="9">
        <f>AO177+AP177</f>
        <v>8.8549974570010362E-2</v>
      </c>
      <c r="AO177" s="9">
        <f t="shared" ref="AO177:AO182" si="10">AH177*W177</f>
        <v>8.8549974570010362E-2</v>
      </c>
      <c r="AQ177" s="9">
        <f t="shared" si="8"/>
        <v>18.694901687113095</v>
      </c>
    </row>
    <row r="178" spans="1:45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A178" s="9">
        <v>781.25</v>
      </c>
      <c r="AC178" s="9">
        <v>4.9266748928388102E-2</v>
      </c>
      <c r="AF178" s="9">
        <v>1.3922762362203101E-2</v>
      </c>
      <c r="AG178" s="9">
        <f t="shared" si="9"/>
        <v>4.1108223174517358E-2</v>
      </c>
      <c r="AH178" s="9">
        <v>4.3749638830251902E-2</v>
      </c>
      <c r="AJ178" s="9">
        <v>12.504532393962936</v>
      </c>
      <c r="AM178" s="9">
        <f t="shared" si="6"/>
        <v>6.5022993451231237</v>
      </c>
      <c r="AN178" s="9">
        <f>AO178+AP178</f>
        <v>2.3827059292236155</v>
      </c>
      <c r="AO178" s="9">
        <f t="shared" si="10"/>
        <v>2.3827059292236155</v>
      </c>
      <c r="AQ178" s="9">
        <f t="shared" si="8"/>
        <v>21.389537668309675</v>
      </c>
    </row>
    <row r="179" spans="1:45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A179" s="9">
        <v>968.75</v>
      </c>
      <c r="AJ179" s="9">
        <v>11.473119542148565</v>
      </c>
    </row>
    <row r="180" spans="1:45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 s="9">
        <v>914.06249999999898</v>
      </c>
      <c r="AB180"/>
      <c r="AC180" s="9">
        <v>4.5457419361417901E-2</v>
      </c>
      <c r="AF180" s="9">
        <v>1.11516980926838E-2</v>
      </c>
      <c r="AG180" s="9">
        <f t="shared" si="9"/>
        <v>4.2859155115258465E-2</v>
      </c>
      <c r="AH180" s="9">
        <v>2.5287389142132598E-2</v>
      </c>
      <c r="AI180" s="9">
        <v>6.4594895014327802E-2</v>
      </c>
      <c r="AJ180" s="9">
        <v>7.6942300660613334</v>
      </c>
      <c r="AM180" s="9">
        <f t="shared" si="6"/>
        <v>4.7250870529058311</v>
      </c>
      <c r="AN180" s="9">
        <f>AO180+AP180</f>
        <v>13.185332433547632</v>
      </c>
      <c r="AO180" s="9">
        <f t="shared" si="10"/>
        <v>4.3018019361004249</v>
      </c>
      <c r="AP180" s="9">
        <f t="shared" ref="AP180:AP182" si="11">AI180*Z180</f>
        <v>8.8835304974472074</v>
      </c>
      <c r="AQ180" s="9">
        <f t="shared" si="8"/>
        <v>25.604649552514797</v>
      </c>
    </row>
    <row r="181" spans="1:45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V181-Z181</f>
        <v>180.37706296232898</v>
      </c>
      <c r="X181"/>
      <c r="Z181">
        <v>290.74820243045201</v>
      </c>
      <c r="AA181" s="9">
        <v>1062.5</v>
      </c>
      <c r="AC181" s="9">
        <v>3.2803798995863095E-2</v>
      </c>
      <c r="AF181" s="9">
        <v>9.5284907693510505E-3</v>
      </c>
      <c r="AG181" s="9">
        <f t="shared" si="9"/>
        <v>4.5171985703309839E-2</v>
      </c>
      <c r="AH181" s="9">
        <v>1.8145168143638399E-2</v>
      </c>
      <c r="AI181" s="9">
        <v>6.1939133124619704E-2</v>
      </c>
      <c r="AJ181" s="9">
        <v>5.2080804155383014</v>
      </c>
      <c r="AM181" s="9">
        <f t="shared" si="6"/>
        <v>4.0426978306453121</v>
      </c>
      <c r="AN181" s="9">
        <f>AO181+AP181</f>
        <v>21.281663752790756</v>
      </c>
      <c r="AO181" s="9">
        <f t="shared" si="10"/>
        <v>3.2729721367071094</v>
      </c>
      <c r="AP181" s="9">
        <f t="shared" si="11"/>
        <v>18.008691616083645</v>
      </c>
      <c r="AQ181" s="9">
        <f t="shared" si="8"/>
        <v>30.53244199897437</v>
      </c>
    </row>
    <row r="182" spans="1:45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X182"/>
      <c r="Z182">
        <v>349.71859134869402</v>
      </c>
      <c r="AA182" s="9">
        <v>1031.25</v>
      </c>
      <c r="AC182" s="9">
        <v>3.1337772746895601E-2</v>
      </c>
      <c r="AF182" s="9">
        <v>8.0643680974087587E-3</v>
      </c>
      <c r="AG182" s="9">
        <f t="shared" si="9"/>
        <v>4.7172946533704185E-2</v>
      </c>
      <c r="AH182" s="9">
        <v>1.5820900595887599E-2</v>
      </c>
      <c r="AI182" s="9">
        <v>6.3919397109962195E-2</v>
      </c>
      <c r="AJ182" s="9">
        <v>3.1717735677342116</v>
      </c>
      <c r="AM182" s="9">
        <f t="shared" si="6"/>
        <v>3.0907840697839135</v>
      </c>
      <c r="AN182" s="9">
        <f>AO182+AP182</f>
        <v>25.309137131777145</v>
      </c>
      <c r="AO182" s="9">
        <f t="shared" si="10"/>
        <v>2.955335614623384</v>
      </c>
      <c r="AP182" s="9">
        <f t="shared" si="11"/>
        <v>22.353801517153762</v>
      </c>
      <c r="AQ182" s="9">
        <f t="shared" si="8"/>
        <v>31.57169476929527</v>
      </c>
    </row>
    <row r="183" spans="1:45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X183">
        <f>W183/AA183</f>
        <v>0.19099568231268579</v>
      </c>
      <c r="Z183">
        <v>425.08465231674001</v>
      </c>
      <c r="AA183" s="9">
        <v>933.59375</v>
      </c>
      <c r="AC183" s="9">
        <v>2.7666588484038801E-2</v>
      </c>
      <c r="AF183" s="9">
        <v>6.1191843172447198E-3</v>
      </c>
      <c r="AG183" s="9">
        <f>AN183/V183</f>
        <v>4.8229783625103446E-2</v>
      </c>
      <c r="AH183" s="9">
        <v>1.09428484990635E-2</v>
      </c>
      <c r="AI183" s="9">
        <v>6.3870719926032396E-2</v>
      </c>
      <c r="AJ183" s="9">
        <v>0.61886837353163826</v>
      </c>
      <c r="AM183" s="9">
        <f>AF183*U183</f>
        <v>1.7838528261358615</v>
      </c>
      <c r="AN183" s="9">
        <f>AO183+AP183</f>
        <v>29.10170808121952</v>
      </c>
      <c r="AO183" s="9">
        <f>AH183*W183</f>
        <v>1.9512453082421599</v>
      </c>
      <c r="AP183" s="9">
        <f>AI183*Z183</f>
        <v>27.15046277297736</v>
      </c>
      <c r="AQ183" s="9">
        <f t="shared" si="8"/>
        <v>31.50442928088702</v>
      </c>
    </row>
    <row r="184" spans="1:45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A184" s="9">
        <v>874.99999999999898</v>
      </c>
      <c r="AB184">
        <f>Z184/AA184</f>
        <v>0.46514285714285769</v>
      </c>
    </row>
    <row r="185" spans="1:45" x14ac:dyDescent="0.3">
      <c r="A185" s="8" t="s">
        <v>198</v>
      </c>
      <c r="B185" s="4">
        <v>32911</v>
      </c>
      <c r="C185" s="4"/>
      <c r="N185">
        <v>0.92121101109482895</v>
      </c>
      <c r="AA185">
        <v>58.59375</v>
      </c>
      <c r="AJ185" s="9"/>
      <c r="AQ185" s="9">
        <v>2.29542533891044</v>
      </c>
      <c r="AR185" s="9"/>
      <c r="AS185" s="9"/>
    </row>
    <row r="186" spans="1:45" x14ac:dyDescent="0.3">
      <c r="A186" s="8" t="s">
        <v>198</v>
      </c>
      <c r="B186" s="4">
        <v>32924</v>
      </c>
      <c r="C186" s="4"/>
      <c r="N186">
        <v>4.33777737073477</v>
      </c>
      <c r="AA186">
        <v>269.53124999999898</v>
      </c>
      <c r="AJ186">
        <v>7.7202470236119893</v>
      </c>
      <c r="AQ186">
        <v>10.4494658065816</v>
      </c>
    </row>
    <row r="187" spans="1:45" x14ac:dyDescent="0.3">
      <c r="A187" s="8" t="s">
        <v>198</v>
      </c>
      <c r="B187" s="4">
        <v>32937</v>
      </c>
      <c r="C187" s="4"/>
      <c r="N187">
        <v>5.1295399832530801</v>
      </c>
      <c r="AA187">
        <v>386.71874999999898</v>
      </c>
      <c r="AJ187">
        <v>8.843865722194078</v>
      </c>
      <c r="AQ187">
        <v>13.200624905508199</v>
      </c>
    </row>
    <row r="188" spans="1:45" x14ac:dyDescent="0.3">
      <c r="A188" s="8" t="s">
        <v>198</v>
      </c>
      <c r="B188" s="4">
        <v>32951</v>
      </c>
      <c r="C188" s="4"/>
      <c r="N188">
        <v>6.9137141511408799</v>
      </c>
      <c r="AA188">
        <v>613.28125</v>
      </c>
      <c r="AJ188">
        <v>11.644907747634676</v>
      </c>
      <c r="AQ188">
        <v>18.150197802751499</v>
      </c>
    </row>
    <row r="189" spans="1:45" x14ac:dyDescent="0.3">
      <c r="A189" s="8" t="s">
        <v>198</v>
      </c>
      <c r="B189" s="4">
        <v>32966</v>
      </c>
      <c r="C189" s="4"/>
      <c r="N189">
        <v>6.4919667155118201</v>
      </c>
      <c r="AA189">
        <v>710.93749999999898</v>
      </c>
      <c r="AJ189">
        <v>10.102107285650909</v>
      </c>
      <c r="AQ189">
        <v>21.466228644862099</v>
      </c>
    </row>
    <row r="190" spans="1:45" x14ac:dyDescent="0.3">
      <c r="A190" s="8" t="s">
        <v>198</v>
      </c>
      <c r="B190" s="4">
        <v>32978</v>
      </c>
      <c r="C190" s="4"/>
      <c r="N190">
        <v>3.2030039773916599</v>
      </c>
      <c r="AA190">
        <v>609.37499999999898</v>
      </c>
      <c r="AQ190">
        <v>18.876020511011401</v>
      </c>
    </row>
    <row r="191" spans="1:45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A191">
        <v>1554.6875</v>
      </c>
      <c r="AQ191">
        <v>24.4539636143728</v>
      </c>
    </row>
    <row r="192" spans="1:45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X192"/>
      <c r="Z192"/>
      <c r="AA192" s="11">
        <v>17.396999999999998</v>
      </c>
      <c r="AB192" s="11"/>
      <c r="AC192">
        <v>4.6600000000000003E-2</v>
      </c>
      <c r="AD192"/>
      <c r="AE192"/>
      <c r="AF192">
        <v>6.6900000000000001E-2</v>
      </c>
      <c r="AH192"/>
      <c r="AJ192">
        <v>0.49</v>
      </c>
      <c r="AM192">
        <v>0.47</v>
      </c>
      <c r="AN192"/>
      <c r="AQ192" s="9">
        <f>SUM(AJ192:AN192)</f>
        <v>0.96</v>
      </c>
    </row>
    <row r="193" spans="1:43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AA193" s="11">
        <v>31.630000000000003</v>
      </c>
      <c r="AB193" s="11"/>
      <c r="AC193">
        <v>4.6699999999999998E-2</v>
      </c>
      <c r="AF193">
        <v>2.3799999999999998E-2</v>
      </c>
      <c r="AJ193">
        <v>0.89</v>
      </c>
      <c r="AM193">
        <v>0.3</v>
      </c>
      <c r="AQ193" s="9">
        <f t="shared" ref="AQ193:AQ210" si="14">SUM(AJ193:AN193)</f>
        <v>1.19</v>
      </c>
    </row>
    <row r="194" spans="1:43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AA194" s="11">
        <v>87.113</v>
      </c>
      <c r="AB194" s="11"/>
      <c r="AC194">
        <v>4.2999999999999997E-2</v>
      </c>
      <c r="AF194">
        <v>1.7299999999999999E-2</v>
      </c>
      <c r="AJ194">
        <v>2.19</v>
      </c>
      <c r="AM194">
        <v>0.62</v>
      </c>
      <c r="AQ194" s="9">
        <f t="shared" si="14"/>
        <v>2.81</v>
      </c>
    </row>
    <row r="195" spans="1:43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AA195" s="11">
        <v>184.42699999999999</v>
      </c>
      <c r="AB195" s="11"/>
      <c r="AC195">
        <v>4.2000000000000003E-2</v>
      </c>
      <c r="AF195">
        <v>1.61E-2</v>
      </c>
      <c r="AJ195">
        <v>3.69</v>
      </c>
      <c r="AM195">
        <v>1.55</v>
      </c>
      <c r="AQ195" s="9">
        <f t="shared" si="14"/>
        <v>5.24</v>
      </c>
    </row>
    <row r="196" spans="1:43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AA196" s="11">
        <v>288.327</v>
      </c>
      <c r="AB196" s="11"/>
      <c r="AC196">
        <v>4.5599999999999995E-2</v>
      </c>
      <c r="AF196">
        <v>1.6200000000000003E-2</v>
      </c>
      <c r="AJ196">
        <v>5.58</v>
      </c>
      <c r="AM196">
        <v>2.69</v>
      </c>
      <c r="AQ196" s="9">
        <f t="shared" si="14"/>
        <v>8.27</v>
      </c>
    </row>
    <row r="197" spans="1:43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AA197" s="11">
        <v>461.33299999999997</v>
      </c>
      <c r="AB197" s="11"/>
      <c r="AC197">
        <v>5.1900000000000002E-2</v>
      </c>
      <c r="AF197">
        <v>1.72E-2</v>
      </c>
      <c r="AG197">
        <v>3.95E-2</v>
      </c>
      <c r="AH197">
        <v>3.95</v>
      </c>
      <c r="AJ197">
        <v>9.1199999999999992</v>
      </c>
      <c r="AM197">
        <v>4.53</v>
      </c>
      <c r="AN197">
        <v>0.88</v>
      </c>
      <c r="AQ197" s="9">
        <f t="shared" si="14"/>
        <v>14.53</v>
      </c>
    </row>
    <row r="198" spans="1:43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AA198" s="11">
        <v>650.26700000000005</v>
      </c>
      <c r="AB198" s="11"/>
      <c r="AC198">
        <v>4.7899999999999998E-2</v>
      </c>
      <c r="AF198">
        <v>1.8200000000000001E-2</v>
      </c>
      <c r="AG198">
        <v>4.2999999999999997E-2</v>
      </c>
      <c r="AH198">
        <v>4.3</v>
      </c>
      <c r="AJ198">
        <v>7.94</v>
      </c>
      <c r="AM198">
        <v>6.14</v>
      </c>
      <c r="AN198">
        <v>6.3</v>
      </c>
      <c r="AQ198" s="9">
        <f t="shared" si="14"/>
        <v>20.38</v>
      </c>
    </row>
    <row r="199" spans="1:43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AA199" s="11">
        <v>913.14699999999993</v>
      </c>
      <c r="AB199" s="11"/>
      <c r="AC199">
        <v>3.73E-2</v>
      </c>
      <c r="AF199">
        <v>0.01</v>
      </c>
      <c r="AG199">
        <v>4.3400000000000001E-2</v>
      </c>
      <c r="AH199">
        <v>4.34</v>
      </c>
      <c r="AJ199">
        <v>5.43</v>
      </c>
      <c r="AM199">
        <v>3.11</v>
      </c>
      <c r="AN199">
        <v>19.87</v>
      </c>
      <c r="AQ199" s="9">
        <f t="shared" si="14"/>
        <v>28.41</v>
      </c>
    </row>
    <row r="200" spans="1:43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AA200" s="11">
        <v>877.75699999999995</v>
      </c>
      <c r="AB200" s="11"/>
      <c r="AC200">
        <v>2.2400000000000003E-2</v>
      </c>
      <c r="AF200">
        <v>6.3E-3</v>
      </c>
      <c r="AG200">
        <v>4.36E-2</v>
      </c>
      <c r="AH200">
        <v>4.3600000000000003</v>
      </c>
      <c r="AJ200">
        <v>1.36</v>
      </c>
      <c r="AM200">
        <v>1.81</v>
      </c>
      <c r="AN200">
        <v>23.11</v>
      </c>
      <c r="AQ200" s="9">
        <f t="shared" si="14"/>
        <v>26.28</v>
      </c>
    </row>
    <row r="201" spans="1:43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>
        <f>W201/AA201</f>
        <v>0.16228219259822207</v>
      </c>
      <c r="Y201" t="e">
        <f>W201/M201</f>
        <v>#DIV/0!</v>
      </c>
      <c r="Z201">
        <v>370.94</v>
      </c>
      <c r="AA201" s="11">
        <v>673.70299999999997</v>
      </c>
      <c r="AB201">
        <f>Z201/AA201</f>
        <v>0.55059870595796667</v>
      </c>
      <c r="AQ201" s="9"/>
    </row>
    <row r="202" spans="1:43" x14ac:dyDescent="0.3">
      <c r="A202" t="s">
        <v>225</v>
      </c>
      <c r="B202" s="4">
        <v>42293</v>
      </c>
      <c r="C202" s="4"/>
      <c r="Q202" s="9"/>
      <c r="Z202">
        <v>372.5</v>
      </c>
      <c r="AA202" s="11"/>
      <c r="AB202" s="11"/>
      <c r="AQ202" s="9"/>
    </row>
    <row r="203" spans="1:43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AA203" s="11">
        <v>7.9370000000000003</v>
      </c>
      <c r="AB203" s="11"/>
      <c r="AC203">
        <v>4.3700000000000003E-2</v>
      </c>
      <c r="AF203">
        <v>2.8300000000000002E-2</v>
      </c>
      <c r="AJ203">
        <v>0.25</v>
      </c>
      <c r="AM203">
        <v>0.06</v>
      </c>
      <c r="AQ203" s="9">
        <f t="shared" si="14"/>
        <v>0.31</v>
      </c>
    </row>
    <row r="204" spans="1:43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AA204" s="11">
        <v>13.95</v>
      </c>
      <c r="AB204" s="11"/>
      <c r="AC204">
        <v>4.0899999999999999E-2</v>
      </c>
      <c r="AF204">
        <v>1.8500000000000003E-2</v>
      </c>
      <c r="AJ204">
        <v>0.36</v>
      </c>
      <c r="AM204">
        <v>0.1</v>
      </c>
      <c r="AQ204" s="9">
        <f t="shared" si="14"/>
        <v>0.45999999999999996</v>
      </c>
    </row>
    <row r="205" spans="1:43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AA205" s="11">
        <v>67.203000000000003</v>
      </c>
      <c r="AB205" s="11"/>
      <c r="AC205">
        <v>4.1399999999999999E-2</v>
      </c>
      <c r="AF205">
        <v>2.0299999999999999E-2</v>
      </c>
      <c r="AJ205">
        <v>1.6</v>
      </c>
      <c r="AM205">
        <v>0.57999999999999996</v>
      </c>
      <c r="AQ205" s="9">
        <f t="shared" si="14"/>
        <v>2.1800000000000002</v>
      </c>
    </row>
    <row r="206" spans="1:43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AA206" s="11">
        <v>97.26</v>
      </c>
      <c r="AB206" s="11"/>
      <c r="AC206">
        <v>4.7100000000000003E-2</v>
      </c>
      <c r="AF206">
        <v>1.6399999999999998E-2</v>
      </c>
      <c r="AJ206">
        <v>2.37</v>
      </c>
      <c r="AM206">
        <v>0.77</v>
      </c>
      <c r="AQ206" s="9">
        <f t="shared" si="14"/>
        <v>3.14</v>
      </c>
    </row>
    <row r="207" spans="1:43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AA207" s="11">
        <v>235.12700000000001</v>
      </c>
      <c r="AB207" s="11"/>
      <c r="AC207">
        <v>5.6299999999999996E-2</v>
      </c>
      <c r="AF207">
        <v>1.9699999999999999E-2</v>
      </c>
      <c r="AG207">
        <v>4.2500000000000003E-2</v>
      </c>
      <c r="AH207">
        <v>4.25</v>
      </c>
      <c r="AJ207">
        <v>5.79</v>
      </c>
      <c r="AM207">
        <v>2.56</v>
      </c>
      <c r="AN207">
        <v>0.08</v>
      </c>
      <c r="AQ207" s="9">
        <f t="shared" si="14"/>
        <v>8.43</v>
      </c>
    </row>
    <row r="208" spans="1:43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AA208" s="11">
        <v>410.04700000000003</v>
      </c>
      <c r="AB208" s="11"/>
      <c r="AC208">
        <v>4.9699999999999994E-2</v>
      </c>
      <c r="AF208">
        <v>1.95E-2</v>
      </c>
      <c r="AG208">
        <v>4.4400000000000002E-2</v>
      </c>
      <c r="AH208">
        <v>4.4400000000000004</v>
      </c>
      <c r="AJ208">
        <v>6.87</v>
      </c>
      <c r="AM208">
        <v>4.7300000000000004</v>
      </c>
      <c r="AN208">
        <v>1.33</v>
      </c>
      <c r="AQ208" s="9">
        <f t="shared" si="14"/>
        <v>12.930000000000001</v>
      </c>
    </row>
    <row r="209" spans="1:43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AA209" s="11">
        <v>603.63</v>
      </c>
      <c r="AB209" s="11"/>
      <c r="AC209">
        <v>4.6500000000000007E-2</v>
      </c>
      <c r="AF209">
        <v>1.4999999999999999E-2</v>
      </c>
      <c r="AG209">
        <v>3.4700000000000002E-2</v>
      </c>
      <c r="AH209">
        <v>3.47</v>
      </c>
      <c r="AJ209">
        <v>6.23</v>
      </c>
      <c r="AM209">
        <v>3.86</v>
      </c>
      <c r="AN209">
        <v>7.34</v>
      </c>
      <c r="AQ209" s="9">
        <f t="shared" si="14"/>
        <v>17.43</v>
      </c>
    </row>
    <row r="210" spans="1:43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AA210" s="11">
        <v>764.923</v>
      </c>
      <c r="AB210" s="11"/>
      <c r="AC210">
        <v>2.98E-2</v>
      </c>
      <c r="AF210">
        <v>8.1000000000000013E-3</v>
      </c>
      <c r="AG210">
        <v>4.4699999999999997E-2</v>
      </c>
      <c r="AH210">
        <v>4.47</v>
      </c>
      <c r="AJ210">
        <v>3.75</v>
      </c>
      <c r="AM210">
        <v>2.23</v>
      </c>
      <c r="AN210">
        <v>16.170000000000002</v>
      </c>
      <c r="AQ210" s="9">
        <f t="shared" si="14"/>
        <v>22.150000000000002</v>
      </c>
    </row>
    <row r="211" spans="1:43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AA211" s="11">
        <v>707.85299999999995</v>
      </c>
      <c r="AB211" s="11"/>
    </row>
    <row r="212" spans="1:43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>
        <f>W212/AA212</f>
        <v>0.15382950099738671</v>
      </c>
      <c r="Y212" t="e">
        <f>W212/M212</f>
        <v>#DIV/0!</v>
      </c>
      <c r="Z212">
        <v>367.65</v>
      </c>
      <c r="AA212" s="11">
        <v>646.68999999999994</v>
      </c>
      <c r="AB212">
        <f>Z212/AA212</f>
        <v>0.56851041457267004</v>
      </c>
    </row>
    <row r="213" spans="1:43" x14ac:dyDescent="0.3">
      <c r="A213" t="s">
        <v>226</v>
      </c>
      <c r="B213" s="4">
        <v>42293</v>
      </c>
      <c r="C213" s="4"/>
      <c r="Q213" s="9"/>
      <c r="Z213">
        <v>302.7</v>
      </c>
      <c r="AA213" s="11"/>
      <c r="AB213" s="11"/>
    </row>
    <row r="214" spans="1:43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AA214" s="11">
        <v>17.407</v>
      </c>
      <c r="AB214" s="11"/>
      <c r="AC214">
        <v>4.9100000000000005E-2</v>
      </c>
      <c r="AF214">
        <v>2.8399999999999998E-2</v>
      </c>
      <c r="AJ214">
        <v>0.51</v>
      </c>
      <c r="AM214">
        <v>0.2</v>
      </c>
      <c r="AQ214" s="9">
        <f>SUM(AJ214:AN214)</f>
        <v>0.71</v>
      </c>
    </row>
    <row r="215" spans="1:43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AA215" s="11">
        <v>42.593000000000004</v>
      </c>
      <c r="AB215" s="11"/>
      <c r="AC215">
        <v>5.3899999999999997E-2</v>
      </c>
      <c r="AF215">
        <v>3.2799999999999996E-2</v>
      </c>
      <c r="AJ215">
        <v>1.43</v>
      </c>
      <c r="AM215">
        <v>0.53</v>
      </c>
      <c r="AQ215" s="9">
        <f t="shared" ref="AQ215:AQ232" si="15">SUM(AJ215:AN215)</f>
        <v>1.96</v>
      </c>
    </row>
    <row r="216" spans="1:43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AA216" s="11">
        <v>107.407</v>
      </c>
      <c r="AB216" s="11"/>
      <c r="AC216">
        <v>5.1799999999999999E-2</v>
      </c>
      <c r="AF216">
        <v>2.7099999999999999E-2</v>
      </c>
      <c r="AJ216">
        <v>2.9</v>
      </c>
      <c r="AM216">
        <v>1.4</v>
      </c>
      <c r="AQ216" s="9">
        <f t="shared" si="15"/>
        <v>4.3</v>
      </c>
    </row>
    <row r="217" spans="1:43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A217" s="11">
        <v>201.99</v>
      </c>
      <c r="AB217" s="11"/>
      <c r="AC217">
        <v>4.87E-2</v>
      </c>
      <c r="AF217">
        <v>2.7000000000000003E-2</v>
      </c>
      <c r="AJ217">
        <v>4.8600000000000003</v>
      </c>
      <c r="AM217">
        <v>2.76</v>
      </c>
      <c r="AQ217" s="9">
        <f t="shared" si="15"/>
        <v>7.62</v>
      </c>
    </row>
    <row r="218" spans="1:43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AA218" s="11">
        <v>326.733</v>
      </c>
      <c r="AB218" s="11"/>
      <c r="AC218">
        <v>4.3200000000000002E-2</v>
      </c>
      <c r="AF218">
        <v>2.53E-2</v>
      </c>
      <c r="AJ218">
        <v>6.53</v>
      </c>
      <c r="AM218">
        <v>4.43</v>
      </c>
      <c r="AQ218" s="9">
        <f t="shared" si="15"/>
        <v>10.96</v>
      </c>
    </row>
    <row r="219" spans="1:43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AA219" s="11">
        <v>480.11</v>
      </c>
      <c r="AB219" s="11"/>
      <c r="AC219">
        <v>4.8899999999999999E-2</v>
      </c>
      <c r="AF219">
        <v>2.4E-2</v>
      </c>
      <c r="AG219">
        <v>3.6400000000000002E-2</v>
      </c>
      <c r="AH219">
        <v>3.64</v>
      </c>
      <c r="AJ219">
        <v>8.34</v>
      </c>
      <c r="AM219">
        <v>6.32</v>
      </c>
      <c r="AN219">
        <v>1.69</v>
      </c>
      <c r="AQ219" s="9">
        <f t="shared" si="15"/>
        <v>16.350000000000001</v>
      </c>
    </row>
    <row r="220" spans="1:43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AA220" s="11">
        <v>698.11300000000006</v>
      </c>
      <c r="AB220" s="11"/>
      <c r="AC220">
        <v>4.2300000000000004E-2</v>
      </c>
      <c r="AF220">
        <v>2.1400000000000002E-2</v>
      </c>
      <c r="AG220">
        <v>3.6200000000000003E-2</v>
      </c>
      <c r="AH220">
        <v>3.62</v>
      </c>
      <c r="AJ220">
        <v>7.2</v>
      </c>
      <c r="AM220">
        <v>6.52</v>
      </c>
      <c r="AN220">
        <v>8.07</v>
      </c>
      <c r="AQ220" s="9">
        <f t="shared" si="15"/>
        <v>21.79</v>
      </c>
    </row>
    <row r="221" spans="1:43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AA221" s="11">
        <v>896.58299999999997</v>
      </c>
      <c r="AB221" s="11"/>
      <c r="AC221">
        <v>3.1600000000000003E-2</v>
      </c>
      <c r="AF221">
        <v>1.3500000000000002E-2</v>
      </c>
      <c r="AG221">
        <v>0.03</v>
      </c>
      <c r="AH221">
        <v>3</v>
      </c>
      <c r="AJ221">
        <v>5.03</v>
      </c>
      <c r="AM221">
        <v>3.79</v>
      </c>
      <c r="AN221">
        <v>13.73</v>
      </c>
      <c r="AQ221" s="9">
        <f t="shared" si="15"/>
        <v>22.55</v>
      </c>
    </row>
    <row r="222" spans="1:43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AA222" s="11">
        <v>859.78300000000002</v>
      </c>
      <c r="AB222" s="11"/>
      <c r="AQ222" s="9"/>
    </row>
    <row r="223" spans="1:43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W223/AA223</f>
        <v>0.17403780019037152</v>
      </c>
      <c r="Y223" t="e">
        <f>W223/M223</f>
        <v>#DIV/0!</v>
      </c>
      <c r="Z223">
        <v>462.61</v>
      </c>
      <c r="AA223" s="11">
        <v>795.28700000000003</v>
      </c>
      <c r="AB223">
        <f>Z223/AA223</f>
        <v>0.58168937754546468</v>
      </c>
      <c r="AQ223" s="9"/>
    </row>
    <row r="224" spans="1:43" x14ac:dyDescent="0.3">
      <c r="A224" t="s">
        <v>227</v>
      </c>
      <c r="B224" s="4">
        <v>42289</v>
      </c>
      <c r="C224" s="4"/>
      <c r="Q224" s="9"/>
      <c r="Z224">
        <v>435.4</v>
      </c>
      <c r="AA224" s="11"/>
      <c r="AB224" s="11"/>
      <c r="AQ224" s="9"/>
    </row>
    <row r="225" spans="1:45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AA225" s="11">
        <v>10.123000000000001</v>
      </c>
      <c r="AB225" s="11"/>
      <c r="AC225">
        <v>5.33E-2</v>
      </c>
      <c r="AF225">
        <v>3.6600000000000001E-2</v>
      </c>
      <c r="AJ225">
        <v>0.37</v>
      </c>
      <c r="AM225">
        <v>0.12</v>
      </c>
      <c r="AQ225" s="9">
        <f t="shared" si="15"/>
        <v>0.49</v>
      </c>
    </row>
    <row r="226" spans="1:45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AA226" s="11">
        <v>24.756999999999998</v>
      </c>
      <c r="AB226" s="11"/>
      <c r="AC226">
        <v>4.8600000000000004E-2</v>
      </c>
      <c r="AF226">
        <v>3.0099999999999998E-2</v>
      </c>
      <c r="AJ226">
        <v>0.79</v>
      </c>
      <c r="AM226">
        <v>0.26</v>
      </c>
      <c r="AQ226" s="9">
        <f t="shared" si="15"/>
        <v>1.05</v>
      </c>
    </row>
    <row r="227" spans="1:45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A227" s="11">
        <v>98.986999999999995</v>
      </c>
      <c r="AB227" s="11"/>
      <c r="AC227">
        <v>4.4800000000000006E-2</v>
      </c>
      <c r="AF227">
        <v>2.6200000000000001E-2</v>
      </c>
      <c r="AJ227">
        <v>2.5299999999999998</v>
      </c>
      <c r="AM227">
        <v>1.1100000000000001</v>
      </c>
      <c r="AQ227" s="9">
        <f t="shared" si="15"/>
        <v>3.6399999999999997</v>
      </c>
    </row>
    <row r="228" spans="1:45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AA228" s="11">
        <v>184.68</v>
      </c>
      <c r="AB228" s="11"/>
      <c r="AC228">
        <v>4.6600000000000003E-2</v>
      </c>
      <c r="AF228">
        <v>2.5000000000000001E-2</v>
      </c>
      <c r="AJ228">
        <v>4.4000000000000004</v>
      </c>
      <c r="AM228">
        <v>2.25</v>
      </c>
      <c r="AQ228" s="9">
        <f t="shared" si="15"/>
        <v>6.65</v>
      </c>
    </row>
    <row r="229" spans="1:45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AA229" s="11">
        <v>316.18299999999999</v>
      </c>
      <c r="AB229" s="11"/>
      <c r="AC229">
        <v>5.9500000000000004E-2</v>
      </c>
      <c r="AF229">
        <v>2.12E-2</v>
      </c>
      <c r="AG229">
        <v>3.49E-2</v>
      </c>
      <c r="AH229">
        <v>3.49</v>
      </c>
      <c r="AJ229">
        <v>8.09</v>
      </c>
      <c r="AM229">
        <v>3.78</v>
      </c>
      <c r="AN229">
        <v>0.06</v>
      </c>
      <c r="AQ229" s="9">
        <f t="shared" si="15"/>
        <v>11.93</v>
      </c>
    </row>
    <row r="230" spans="1:45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AA230" s="11">
        <v>522.63300000000004</v>
      </c>
      <c r="AB230" s="11"/>
      <c r="AC230">
        <v>4.5599999999999995E-2</v>
      </c>
      <c r="AF230">
        <v>2.1899999999999999E-2</v>
      </c>
      <c r="AG230">
        <v>3.9300000000000002E-2</v>
      </c>
      <c r="AH230">
        <v>3.93</v>
      </c>
      <c r="AJ230">
        <v>7.83</v>
      </c>
      <c r="AM230">
        <v>6.43</v>
      </c>
      <c r="AN230">
        <v>2.27</v>
      </c>
      <c r="AQ230" s="9">
        <f t="shared" si="15"/>
        <v>16.53</v>
      </c>
    </row>
    <row r="231" spans="1:45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AA231" s="11">
        <v>785.13300000000004</v>
      </c>
      <c r="AB231" s="11"/>
      <c r="AC231">
        <v>3.7599999999999995E-2</v>
      </c>
      <c r="AF231">
        <v>1.7100000000000001E-2</v>
      </c>
      <c r="AG231">
        <v>2.8799999999999999E-2</v>
      </c>
      <c r="AH231">
        <v>2.88</v>
      </c>
      <c r="AJ231">
        <v>7.61</v>
      </c>
      <c r="AM231">
        <v>5.8</v>
      </c>
      <c r="AN231">
        <v>7.03</v>
      </c>
      <c r="AQ231" s="9">
        <f t="shared" si="15"/>
        <v>20.440000000000001</v>
      </c>
    </row>
    <row r="232" spans="1:45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AA232" s="11">
        <v>736.85299999999995</v>
      </c>
      <c r="AB232" s="11"/>
      <c r="AJ232">
        <v>2.4500000000000002</v>
      </c>
      <c r="AM232">
        <v>1.51</v>
      </c>
      <c r="AN232">
        <v>15.98</v>
      </c>
      <c r="AQ232" s="9">
        <f t="shared" si="15"/>
        <v>19.940000000000001</v>
      </c>
    </row>
    <row r="233" spans="1:45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AA233" s="11">
        <v>751.68999999999994</v>
      </c>
      <c r="AB233" s="11"/>
    </row>
    <row r="234" spans="1:45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W234/AA234</f>
        <v>0.15301693768847052</v>
      </c>
      <c r="Y234" t="e">
        <f>W234/M234</f>
        <v>#DIV/0!</v>
      </c>
      <c r="Z234">
        <v>388.81</v>
      </c>
      <c r="AA234" s="11">
        <v>709.66000000000008</v>
      </c>
      <c r="AB234">
        <f>Z234/AA234</f>
        <v>0.54788208437843466</v>
      </c>
    </row>
    <row r="235" spans="1:45" x14ac:dyDescent="0.3">
      <c r="A235" t="s">
        <v>228</v>
      </c>
      <c r="B235" s="4">
        <v>42289</v>
      </c>
      <c r="C235" s="4"/>
      <c r="Z235">
        <v>365.9</v>
      </c>
    </row>
    <row r="236" spans="1:45" x14ac:dyDescent="0.3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A236" s="17">
        <v>51.3374903903647</v>
      </c>
      <c r="AB236" s="17"/>
      <c r="AQ236" s="17">
        <v>1.7214661406969001</v>
      </c>
      <c r="AR236" s="17"/>
      <c r="AS236" s="17"/>
    </row>
    <row r="237" spans="1:45" x14ac:dyDescent="0.3">
      <c r="A237" s="8" t="s">
        <v>298</v>
      </c>
      <c r="B237" s="4">
        <f t="shared" ref="B237:B249" si="16">DATE(1988,1,5)+C237</f>
        <v>32179.521739130436</v>
      </c>
      <c r="C237" s="15">
        <v>32.521739130434703</v>
      </c>
      <c r="Z237">
        <v>0</v>
      </c>
      <c r="AA237" s="17">
        <v>159.547621081404</v>
      </c>
      <c r="AB237" s="17"/>
      <c r="AQ237" s="17">
        <v>4.9395792241945902</v>
      </c>
      <c r="AR237" s="17"/>
      <c r="AS237" s="17"/>
    </row>
    <row r="238" spans="1:45" x14ac:dyDescent="0.3">
      <c r="A238" s="8" t="s">
        <v>298</v>
      </c>
      <c r="B238" s="4">
        <f t="shared" si="16"/>
        <v>32190.478260869564</v>
      </c>
      <c r="C238" s="15">
        <v>43.478260869565197</v>
      </c>
      <c r="Z238">
        <v>0</v>
      </c>
      <c r="AA238" s="17">
        <v>331.39147518578602</v>
      </c>
      <c r="AB238" s="17"/>
      <c r="AQ238" s="17">
        <v>8.4912393162393105</v>
      </c>
      <c r="AR238" s="17"/>
      <c r="AS238" s="17"/>
    </row>
    <row r="239" spans="1:45" x14ac:dyDescent="0.3">
      <c r="A239" s="8" t="s">
        <v>298</v>
      </c>
      <c r="B239" s="4">
        <f t="shared" si="16"/>
        <v>32200.391304347824</v>
      </c>
      <c r="C239" s="15">
        <v>53.391304347826001</v>
      </c>
      <c r="Z239" s="17">
        <v>5.8098573503032096</v>
      </c>
      <c r="AA239" s="17">
        <v>536.26582386606299</v>
      </c>
      <c r="AB239" s="17"/>
      <c r="AQ239" s="17">
        <v>10.3629684418145</v>
      </c>
      <c r="AR239" s="17"/>
      <c r="AS239" s="17"/>
    </row>
    <row r="240" spans="1:45" x14ac:dyDescent="0.3">
      <c r="A240" s="8" t="s">
        <v>298</v>
      </c>
      <c r="B240" s="4">
        <f t="shared" si="16"/>
        <v>32212.391304347828</v>
      </c>
      <c r="C240" s="15">
        <v>65.391304347826093</v>
      </c>
      <c r="Z240" s="17">
        <v>71.542837618518604</v>
      </c>
      <c r="AA240" s="17">
        <v>854.25403604680901</v>
      </c>
      <c r="AB240" s="17"/>
      <c r="AQ240" s="17">
        <v>17.480785667324099</v>
      </c>
      <c r="AR240" s="17"/>
      <c r="AS240" s="17"/>
    </row>
    <row r="241" spans="1:45" x14ac:dyDescent="0.3">
      <c r="A241" s="8" t="s">
        <v>298</v>
      </c>
      <c r="B241" s="4">
        <f t="shared" si="16"/>
        <v>32227.521739130436</v>
      </c>
      <c r="C241" s="15">
        <v>80.521739130434796</v>
      </c>
      <c r="Z241" s="17">
        <v>285.72443837020501</v>
      </c>
      <c r="AA241" s="17">
        <v>863.327581788673</v>
      </c>
      <c r="AB241" s="17"/>
      <c r="AQ241" s="17">
        <v>21.431229454306301</v>
      </c>
      <c r="AR241" s="17"/>
      <c r="AS241" s="17"/>
    </row>
    <row r="242" spans="1:45" x14ac:dyDescent="0.3">
      <c r="A242" s="8" t="s">
        <v>298</v>
      </c>
      <c r="B242" s="4">
        <f t="shared" si="16"/>
        <v>32237.434782608696</v>
      </c>
      <c r="C242" s="15">
        <v>90.434782608695599</v>
      </c>
      <c r="D242" s="4" t="s">
        <v>60</v>
      </c>
      <c r="Z242" s="17">
        <v>476.35910139232902</v>
      </c>
      <c r="AA242" s="17">
        <v>1084.7048774237601</v>
      </c>
      <c r="AB242">
        <f>Z242/AA242</f>
        <v>0.43916009903422837</v>
      </c>
    </row>
    <row r="243" spans="1:45" x14ac:dyDescent="0.3">
      <c r="A243" s="8" t="s">
        <v>299</v>
      </c>
      <c r="B243" s="4">
        <f t="shared" si="16"/>
        <v>32169.434782608696</v>
      </c>
      <c r="C243" s="15">
        <v>22.434782608695599</v>
      </c>
      <c r="Z243" s="15">
        <v>0</v>
      </c>
      <c r="AA243" s="17">
        <v>37.192107286238901</v>
      </c>
      <c r="AB243" s="17"/>
      <c r="AQ243" s="17">
        <v>1.5195430637738201</v>
      </c>
      <c r="AR243" s="17"/>
      <c r="AS243" s="17"/>
    </row>
    <row r="244" spans="1:45" x14ac:dyDescent="0.3">
      <c r="A244" s="8" t="s">
        <v>299</v>
      </c>
      <c r="B244" s="4">
        <f t="shared" si="16"/>
        <v>32179.521739130436</v>
      </c>
      <c r="C244" s="15">
        <v>32.521739130434703</v>
      </c>
      <c r="Z244" s="15">
        <v>0</v>
      </c>
      <c r="AA244" s="17">
        <v>140.687110275903</v>
      </c>
      <c r="AB244" s="17"/>
      <c r="AQ244" s="17">
        <v>3.45834976988822</v>
      </c>
      <c r="AR244" s="17"/>
      <c r="AS244" s="17"/>
    </row>
    <row r="245" spans="1:45" x14ac:dyDescent="0.3">
      <c r="A245" s="8" t="s">
        <v>299</v>
      </c>
      <c r="B245" s="4">
        <f t="shared" si="16"/>
        <v>32190.652173913044</v>
      </c>
      <c r="C245" s="15">
        <v>43.652173913043399</v>
      </c>
      <c r="Z245" s="15">
        <v>0</v>
      </c>
      <c r="AA245" s="17">
        <v>279.52097035961299</v>
      </c>
      <c r="AB245" s="17"/>
    </row>
    <row r="246" spans="1:45" x14ac:dyDescent="0.3">
      <c r="A246" s="8" t="s">
        <v>299</v>
      </c>
      <c r="B246" s="4">
        <f t="shared" si="16"/>
        <v>32200.391304347824</v>
      </c>
      <c r="C246" s="15">
        <v>53.391304347826001</v>
      </c>
      <c r="T246" s="17"/>
      <c r="U246" s="17"/>
      <c r="Z246" s="17">
        <v>3.4604937217049998</v>
      </c>
      <c r="AA246" s="17">
        <v>418.38763133168101</v>
      </c>
      <c r="AB246" s="17"/>
    </row>
    <row r="247" spans="1:45" x14ac:dyDescent="0.3">
      <c r="A247" s="8" t="s">
        <v>299</v>
      </c>
      <c r="B247" s="4">
        <f t="shared" si="16"/>
        <v>32212.391304347828</v>
      </c>
      <c r="C247" s="15">
        <v>65.391304347826093</v>
      </c>
      <c r="T247" s="17"/>
      <c r="U247" s="17"/>
      <c r="Z247" s="17">
        <v>26.745024344409298</v>
      </c>
      <c r="AA247" s="17">
        <v>618.49765097804698</v>
      </c>
      <c r="AB247" s="17"/>
    </row>
    <row r="248" spans="1:45" x14ac:dyDescent="0.3">
      <c r="A248" s="8" t="s">
        <v>299</v>
      </c>
      <c r="B248" s="4">
        <f t="shared" si="16"/>
        <v>32227.347826086956</v>
      </c>
      <c r="C248" s="15">
        <v>80.347826086956502</v>
      </c>
      <c r="T248" s="17"/>
      <c r="U248" s="17"/>
      <c r="Z248" s="17">
        <v>115.988041342786</v>
      </c>
      <c r="AA248" s="17">
        <v>507.33954044588597</v>
      </c>
      <c r="AB248" s="17"/>
      <c r="AQ248" s="17">
        <v>8.8398586456278707</v>
      </c>
      <c r="AR248" s="17"/>
      <c r="AS248" s="17"/>
    </row>
    <row r="249" spans="1:45" x14ac:dyDescent="0.3">
      <c r="A249" s="8" t="s">
        <v>299</v>
      </c>
      <c r="B249" s="4">
        <f t="shared" si="16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>
        <v>438.87998633296297</v>
      </c>
      <c r="AB249">
        <f>Z249/AA249</f>
        <v>0.25331415065255164</v>
      </c>
    </row>
    <row r="250" spans="1:45" x14ac:dyDescent="0.3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>
        <v>556.15939553762939</v>
      </c>
      <c r="AB250" s="19"/>
    </row>
    <row r="251" spans="1:45" x14ac:dyDescent="0.3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>
        <v>655.85501195381346</v>
      </c>
      <c r="AB251" s="19"/>
    </row>
    <row r="252" spans="1:45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9">
        <v>42.530842217707303</v>
      </c>
    </row>
    <row r="253" spans="1:45" s="9" customFormat="1" x14ac:dyDescent="0.3">
      <c r="A253" s="13" t="s">
        <v>308</v>
      </c>
      <c r="B253" s="10">
        <f t="shared" ref="B253:B255" si="17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9">
        <v>239.33770395660099</v>
      </c>
    </row>
    <row r="254" spans="1:45" s="9" customFormat="1" x14ac:dyDescent="0.3">
      <c r="A254" s="13" t="s">
        <v>308</v>
      </c>
      <c r="B254" s="10">
        <f t="shared" si="17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9">
        <v>441.99777977923401</v>
      </c>
    </row>
    <row r="255" spans="1:45" s="9" customFormat="1" x14ac:dyDescent="0.3">
      <c r="A255" s="13" t="s">
        <v>308</v>
      </c>
      <c r="B255" s="10">
        <f t="shared" si="17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9">
        <v>693.36866137444201</v>
      </c>
      <c r="AB255">
        <f t="shared" ref="AB255:AB261" si="18">Z255/AA255</f>
        <v>0.53074218738199908</v>
      </c>
    </row>
    <row r="256" spans="1:45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20">
        <v>554</v>
      </c>
      <c r="AB256">
        <f t="shared" si="18"/>
        <v>0.50541516245487361</v>
      </c>
    </row>
    <row r="257" spans="1:45" x14ac:dyDescent="0.3">
      <c r="A257" s="8" t="s">
        <v>304</v>
      </c>
      <c r="B257" s="4">
        <f t="shared" ref="B257:B258" si="19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>
        <v>163</v>
      </c>
      <c r="AB257">
        <f t="shared" si="18"/>
        <v>0.39263803680981596</v>
      </c>
    </row>
    <row r="258" spans="1:45" x14ac:dyDescent="0.3">
      <c r="A258" s="8" t="s">
        <v>303</v>
      </c>
      <c r="B258" s="4">
        <f t="shared" si="19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20">
        <v>329</v>
      </c>
      <c r="AB258">
        <f t="shared" si="18"/>
        <v>0.36474164133738601</v>
      </c>
    </row>
    <row r="259" spans="1:45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>
        <v>190</v>
      </c>
      <c r="AB259">
        <f t="shared" si="18"/>
        <v>0.58421052631578951</v>
      </c>
    </row>
    <row r="260" spans="1:45" x14ac:dyDescent="0.3">
      <c r="A260" s="8" t="s">
        <v>306</v>
      </c>
      <c r="B260" s="4">
        <f t="shared" ref="B260:B261" si="20">DATE(1979,4,10)+C260</f>
        <v>29042</v>
      </c>
      <c r="C260" s="15">
        <v>87</v>
      </c>
      <c r="D260" s="4" t="s">
        <v>60</v>
      </c>
      <c r="Z260" s="19">
        <v>33</v>
      </c>
      <c r="AA260" s="19">
        <v>61</v>
      </c>
      <c r="AB260">
        <f t="shared" si="18"/>
        <v>0.54098360655737709</v>
      </c>
      <c r="AC260" s="21"/>
    </row>
    <row r="261" spans="1:45" x14ac:dyDescent="0.3">
      <c r="A261" s="8" t="s">
        <v>307</v>
      </c>
      <c r="B261" s="4">
        <f t="shared" si="20"/>
        <v>29042</v>
      </c>
      <c r="C261" s="15">
        <v>87</v>
      </c>
      <c r="D261" s="4" t="s">
        <v>60</v>
      </c>
      <c r="Z261" s="19">
        <v>77</v>
      </c>
      <c r="AA261" s="19">
        <v>136</v>
      </c>
      <c r="AB261">
        <f t="shared" si="18"/>
        <v>0.56617647058823528</v>
      </c>
    </row>
    <row r="262" spans="1:45" x14ac:dyDescent="0.3">
      <c r="A262" t="s">
        <v>310</v>
      </c>
      <c r="B262" s="30">
        <v>39247</v>
      </c>
      <c r="C262">
        <v>47</v>
      </c>
      <c r="T262">
        <v>59</v>
      </c>
      <c r="U262">
        <v>46</v>
      </c>
      <c r="AA262">
        <v>104.8</v>
      </c>
      <c r="AE262">
        <f>AL262/T262</f>
        <v>5.5932203389830508E-2</v>
      </c>
      <c r="AF262">
        <f>AM262/U262</f>
        <v>2.391304347826087E-2</v>
      </c>
      <c r="AL262">
        <v>3.3</v>
      </c>
      <c r="AM262">
        <v>1.1000000000000001</v>
      </c>
      <c r="AQ262">
        <v>4.4000000000000004</v>
      </c>
      <c r="AR262">
        <v>0.5</v>
      </c>
      <c r="AS262">
        <v>0.52</v>
      </c>
    </row>
    <row r="263" spans="1:45" x14ac:dyDescent="0.3">
      <c r="A263" t="s">
        <v>310</v>
      </c>
      <c r="B263" s="30">
        <v>39259</v>
      </c>
      <c r="C263">
        <v>59</v>
      </c>
      <c r="T263">
        <v>98</v>
      </c>
      <c r="U263">
        <v>125</v>
      </c>
      <c r="AA263">
        <v>223.9</v>
      </c>
      <c r="AE263">
        <f t="shared" ref="AE263:AE317" si="21">AL263/T263</f>
        <v>5.918367346938775E-2</v>
      </c>
      <c r="AF263">
        <f t="shared" ref="AF263:AF317" si="22">AM263/U263</f>
        <v>1.84E-2</v>
      </c>
      <c r="AL263">
        <v>5.8</v>
      </c>
      <c r="AM263">
        <v>2.2999999999999998</v>
      </c>
      <c r="AQ263">
        <v>8.1</v>
      </c>
      <c r="AR263">
        <v>2.4</v>
      </c>
      <c r="AS263">
        <v>4</v>
      </c>
    </row>
    <row r="264" spans="1:45" x14ac:dyDescent="0.3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A264">
        <v>458.3</v>
      </c>
      <c r="AE264">
        <f t="shared" si="21"/>
        <v>5.6804733727810648E-2</v>
      </c>
      <c r="AF264">
        <f t="shared" si="22"/>
        <v>1.453287197231834E-2</v>
      </c>
      <c r="AG264">
        <f t="shared" ref="AG264:AG317" si="23">AN264/V264</f>
        <v>0.04</v>
      </c>
      <c r="AL264">
        <v>9.6</v>
      </c>
      <c r="AM264">
        <v>4.2</v>
      </c>
      <c r="AN264">
        <v>0.6</v>
      </c>
      <c r="AQ264">
        <v>14.4</v>
      </c>
      <c r="AR264">
        <v>6.5</v>
      </c>
      <c r="AS264">
        <v>9.3699999999999992</v>
      </c>
    </row>
    <row r="265" spans="1:45" x14ac:dyDescent="0.3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A265">
        <v>785.8</v>
      </c>
      <c r="AE265">
        <f t="shared" si="21"/>
        <v>6.0256410256410257E-2</v>
      </c>
      <c r="AF265">
        <f t="shared" si="22"/>
        <v>1.7371937639198219E-2</v>
      </c>
      <c r="AG265">
        <f t="shared" si="23"/>
        <v>3.4951456310679613E-2</v>
      </c>
      <c r="AL265">
        <v>14.1</v>
      </c>
      <c r="AM265">
        <v>7.8</v>
      </c>
      <c r="AN265">
        <v>3.6</v>
      </c>
      <c r="AQ265">
        <v>25.5</v>
      </c>
      <c r="AR265">
        <v>13.1</v>
      </c>
      <c r="AS265">
        <v>15.02</v>
      </c>
    </row>
    <row r="266" spans="1:45" x14ac:dyDescent="0.3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A266">
        <v>1008.2</v>
      </c>
      <c r="AE266">
        <f t="shared" si="21"/>
        <v>5.3218884120171672E-2</v>
      </c>
      <c r="AF266">
        <f t="shared" si="22"/>
        <v>2.0206185567010312E-2</v>
      </c>
      <c r="AG266">
        <f t="shared" si="23"/>
        <v>3.03448275862069E-2</v>
      </c>
      <c r="AL266">
        <v>12.4</v>
      </c>
      <c r="AM266">
        <v>9.8000000000000007</v>
      </c>
      <c r="AN266">
        <v>8.8000000000000007</v>
      </c>
      <c r="AQ266">
        <v>31</v>
      </c>
      <c r="AR266">
        <v>15.2</v>
      </c>
      <c r="AS266">
        <v>11.14</v>
      </c>
    </row>
    <row r="267" spans="1:45" x14ac:dyDescent="0.3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A267">
        <v>1129</v>
      </c>
      <c r="AE267">
        <f t="shared" si="21"/>
        <v>4.6116504854368932E-2</v>
      </c>
      <c r="AF267">
        <f t="shared" si="22"/>
        <v>1.5638766519823787E-2</v>
      </c>
      <c r="AG267">
        <f t="shared" si="23"/>
        <v>4.6055437100213224E-2</v>
      </c>
      <c r="AL267">
        <v>9.5</v>
      </c>
      <c r="AM267">
        <v>7.1</v>
      </c>
      <c r="AN267">
        <v>21.6</v>
      </c>
      <c r="AQ267">
        <v>38.200000000000003</v>
      </c>
      <c r="AR267">
        <v>17.399999999999999</v>
      </c>
      <c r="AS267">
        <v>13.14</v>
      </c>
    </row>
    <row r="268" spans="1:45" x14ac:dyDescent="0.3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W268/AA268</f>
        <v>0.20529396348388224</v>
      </c>
      <c r="Z268">
        <v>428</v>
      </c>
      <c r="AA268">
        <v>1144.7</v>
      </c>
      <c r="AE268">
        <f t="shared" si="21"/>
        <v>3.043478260869565E-2</v>
      </c>
      <c r="AF268">
        <f t="shared" si="22"/>
        <v>1.1282051282051283E-2</v>
      </c>
      <c r="AG268">
        <f t="shared" si="23"/>
        <v>4.9170437405731522E-2</v>
      </c>
      <c r="AH268">
        <f t="shared" ref="AH268:AH317" si="24">AO268/W268</f>
        <v>2.1702127659574466E-2</v>
      </c>
      <c r="AI268">
        <f t="shared" ref="AI268:AI317" si="25">AP268/Z268</f>
        <v>6.4252336448598124E-2</v>
      </c>
      <c r="AL268">
        <v>2.8</v>
      </c>
      <c r="AM268">
        <v>4.4000000000000004</v>
      </c>
      <c r="AN268">
        <v>32.6</v>
      </c>
      <c r="AO268">
        <v>5.0999999999999996</v>
      </c>
      <c r="AP268">
        <v>27.5</v>
      </c>
      <c r="AQ268">
        <v>39.799999999999997</v>
      </c>
      <c r="AR268">
        <v>18.100000000000001</v>
      </c>
      <c r="AS268">
        <v>12.2</v>
      </c>
    </row>
    <row r="269" spans="1:45" x14ac:dyDescent="0.3">
      <c r="A269" t="s">
        <v>311</v>
      </c>
      <c r="B269" s="30">
        <v>38886</v>
      </c>
      <c r="C269">
        <v>39</v>
      </c>
      <c r="T269">
        <v>68</v>
      </c>
      <c r="U269">
        <v>59</v>
      </c>
      <c r="AA269">
        <v>127</v>
      </c>
      <c r="AE269">
        <f t="shared" si="21"/>
        <v>6.0294117647058817E-2</v>
      </c>
      <c r="AF269">
        <f t="shared" si="22"/>
        <v>2.3728813559322031E-2</v>
      </c>
      <c r="AL269">
        <v>4.0999999999999996</v>
      </c>
      <c r="AM269">
        <v>1.4</v>
      </c>
      <c r="AQ269">
        <v>5.5</v>
      </c>
      <c r="AR269">
        <v>0.9</v>
      </c>
      <c r="AS269">
        <v>0.9</v>
      </c>
    </row>
    <row r="270" spans="1:45" x14ac:dyDescent="0.3">
      <c r="A270" t="s">
        <v>311</v>
      </c>
      <c r="B270" s="30">
        <v>38901</v>
      </c>
      <c r="C270">
        <v>54</v>
      </c>
      <c r="T270">
        <v>128</v>
      </c>
      <c r="U270">
        <v>174</v>
      </c>
      <c r="AA270">
        <v>302</v>
      </c>
      <c r="AE270">
        <f t="shared" si="21"/>
        <v>6.0156250000000001E-2</v>
      </c>
      <c r="AF270">
        <f t="shared" si="22"/>
        <v>1.9540229885057471E-2</v>
      </c>
      <c r="AL270">
        <v>7.7</v>
      </c>
      <c r="AM270">
        <v>3.4</v>
      </c>
      <c r="AQ270">
        <v>11.1</v>
      </c>
      <c r="AR270">
        <v>3.7</v>
      </c>
      <c r="AS270">
        <v>5.45</v>
      </c>
    </row>
    <row r="271" spans="1:45" x14ac:dyDescent="0.3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A271">
        <v>574</v>
      </c>
      <c r="AE271">
        <f t="shared" si="21"/>
        <v>5.9905660377358484E-2</v>
      </c>
      <c r="AF271">
        <f t="shared" si="22"/>
        <v>1.8232044198895028E-2</v>
      </c>
      <c r="AG271">
        <f t="shared" si="23"/>
        <v>3.6000000000000004E-2</v>
      </c>
      <c r="AL271">
        <v>12.7</v>
      </c>
      <c r="AM271">
        <v>6.6</v>
      </c>
      <c r="AN271">
        <v>0.9</v>
      </c>
      <c r="AQ271">
        <v>20.2</v>
      </c>
      <c r="AR271">
        <v>7.8</v>
      </c>
      <c r="AS271">
        <v>9.44</v>
      </c>
    </row>
    <row r="272" spans="1:45" x14ac:dyDescent="0.3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A272">
        <v>962.7</v>
      </c>
      <c r="AE272">
        <f t="shared" si="21"/>
        <v>5.7039711191335746E-2</v>
      </c>
      <c r="AF272">
        <f t="shared" si="22"/>
        <v>1.7624521072796932E-2</v>
      </c>
      <c r="AG272">
        <f t="shared" si="23"/>
        <v>3.414634146341463E-2</v>
      </c>
      <c r="AL272">
        <v>15.8</v>
      </c>
      <c r="AM272">
        <v>9.1999999999999993</v>
      </c>
      <c r="AN272">
        <v>5.6</v>
      </c>
      <c r="AQ272">
        <v>30.6</v>
      </c>
      <c r="AR272">
        <v>11.8</v>
      </c>
      <c r="AS272">
        <v>12</v>
      </c>
    </row>
    <row r="273" spans="1:45" x14ac:dyDescent="0.3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A273">
        <v>1286.5999999999999</v>
      </c>
      <c r="AE273">
        <f t="shared" si="21"/>
        <v>5.3608247422680409E-2</v>
      </c>
      <c r="AF273">
        <f t="shared" si="22"/>
        <v>1.7152658662092625E-2</v>
      </c>
      <c r="AG273">
        <f t="shared" si="23"/>
        <v>2.8571428571428574E-2</v>
      </c>
      <c r="AL273">
        <v>15.6</v>
      </c>
      <c r="AM273">
        <v>10</v>
      </c>
      <c r="AN273">
        <v>11.8</v>
      </c>
      <c r="AQ273">
        <v>37.299999999999997</v>
      </c>
      <c r="AR273">
        <v>14.2</v>
      </c>
      <c r="AS273">
        <v>12.88</v>
      </c>
    </row>
    <row r="274" spans="1:45" x14ac:dyDescent="0.3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A274">
        <v>1480.5</v>
      </c>
      <c r="AE274">
        <f t="shared" si="21"/>
        <v>4.4583333333333329E-2</v>
      </c>
      <c r="AF274">
        <f t="shared" si="22"/>
        <v>1.3027522935779816E-2</v>
      </c>
      <c r="AG274">
        <f t="shared" si="23"/>
        <v>3.793103448275862E-2</v>
      </c>
      <c r="AL274">
        <v>10.7</v>
      </c>
      <c r="AM274">
        <v>7.1</v>
      </c>
      <c r="AN274">
        <v>26.4</v>
      </c>
      <c r="AQ274">
        <v>44.2</v>
      </c>
      <c r="AR274">
        <v>16.399999999999999</v>
      </c>
      <c r="AS274">
        <v>15.11</v>
      </c>
    </row>
    <row r="275" spans="1:45" x14ac:dyDescent="0.3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W275/AA275</f>
        <v>0.23400317292437864</v>
      </c>
      <c r="Z275">
        <v>453</v>
      </c>
      <c r="AA275">
        <v>1512.8</v>
      </c>
      <c r="AE275">
        <f t="shared" si="21"/>
        <v>3.1318681318681318E-2</v>
      </c>
      <c r="AF275">
        <f t="shared" si="22"/>
        <v>1.1259541984732824E-2</v>
      </c>
      <c r="AG275">
        <f t="shared" si="23"/>
        <v>4.5105328376703842E-2</v>
      </c>
      <c r="AH275">
        <f t="shared" si="24"/>
        <v>1.8361581920903956E-2</v>
      </c>
      <c r="AI275">
        <f t="shared" si="25"/>
        <v>6.4238410596026488E-2</v>
      </c>
      <c r="AL275">
        <v>5.7</v>
      </c>
      <c r="AM275">
        <v>5.9</v>
      </c>
      <c r="AN275">
        <v>36.4</v>
      </c>
      <c r="AO275">
        <v>6.5</v>
      </c>
      <c r="AP275">
        <v>29.1</v>
      </c>
      <c r="AQ275">
        <v>47.3</v>
      </c>
      <c r="AR275">
        <v>17.3</v>
      </c>
      <c r="AS275">
        <v>12.37</v>
      </c>
    </row>
    <row r="276" spans="1:45" x14ac:dyDescent="0.3">
      <c r="A276" t="s">
        <v>312</v>
      </c>
      <c r="B276" s="30">
        <v>39247</v>
      </c>
      <c r="C276">
        <v>47</v>
      </c>
      <c r="T276">
        <v>72</v>
      </c>
      <c r="U276">
        <v>65</v>
      </c>
      <c r="AA276">
        <v>136.69999999999999</v>
      </c>
      <c r="AE276">
        <f t="shared" si="21"/>
        <v>5.6944444444444436E-2</v>
      </c>
      <c r="AF276">
        <f t="shared" si="22"/>
        <v>2.4615384615384615E-2</v>
      </c>
      <c r="AL276">
        <v>4.0999999999999996</v>
      </c>
      <c r="AM276">
        <v>1.6</v>
      </c>
      <c r="AQ276">
        <v>5.6</v>
      </c>
      <c r="AR276">
        <v>0.6</v>
      </c>
      <c r="AS276">
        <v>0.6</v>
      </c>
    </row>
    <row r="277" spans="1:45" x14ac:dyDescent="0.3">
      <c r="A277" t="s">
        <v>312</v>
      </c>
      <c r="B277" s="30">
        <v>39259</v>
      </c>
      <c r="C277">
        <v>59</v>
      </c>
      <c r="T277">
        <v>121</v>
      </c>
      <c r="U277">
        <v>154</v>
      </c>
      <c r="AA277">
        <v>275</v>
      </c>
      <c r="AE277">
        <f t="shared" si="21"/>
        <v>5.9504132231404959E-2</v>
      </c>
      <c r="AF277">
        <f t="shared" si="22"/>
        <v>1.8181818181818181E-2</v>
      </c>
      <c r="AL277">
        <v>7.2</v>
      </c>
      <c r="AM277">
        <v>2.8</v>
      </c>
      <c r="AQ277">
        <v>10</v>
      </c>
      <c r="AR277">
        <v>2.1</v>
      </c>
      <c r="AS277">
        <v>3.25</v>
      </c>
    </row>
    <row r="278" spans="1:45" x14ac:dyDescent="0.3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A278">
        <v>524</v>
      </c>
      <c r="AE278">
        <f t="shared" si="21"/>
        <v>5.7671957671957673E-2</v>
      </c>
      <c r="AF278">
        <f t="shared" si="22"/>
        <v>1.5820895522388058E-2</v>
      </c>
      <c r="AG278">
        <f t="shared" si="23"/>
        <v>0.04</v>
      </c>
      <c r="AL278">
        <v>10.9</v>
      </c>
      <c r="AM278">
        <v>5.3</v>
      </c>
      <c r="AN278">
        <v>0.6</v>
      </c>
      <c r="AQ278">
        <v>16.8</v>
      </c>
      <c r="AR278">
        <v>5.2</v>
      </c>
      <c r="AS278">
        <v>7.83</v>
      </c>
    </row>
    <row r="279" spans="1:45" x14ac:dyDescent="0.3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A279">
        <v>848.9</v>
      </c>
      <c r="AE279">
        <f t="shared" si="21"/>
        <v>5.903614457831325E-2</v>
      </c>
      <c r="AF279">
        <f t="shared" si="22"/>
        <v>1.9008264462809916E-2</v>
      </c>
      <c r="AG279">
        <f t="shared" si="23"/>
        <v>3.5897435897435902E-2</v>
      </c>
      <c r="AL279">
        <v>14.7</v>
      </c>
      <c r="AM279">
        <v>9.1999999999999993</v>
      </c>
      <c r="AN279">
        <v>4.2</v>
      </c>
      <c r="AQ279">
        <v>28.1</v>
      </c>
      <c r="AR279">
        <v>9.5</v>
      </c>
      <c r="AS279">
        <v>11.07</v>
      </c>
    </row>
    <row r="280" spans="1:45" x14ac:dyDescent="0.3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A280">
        <v>1065.5</v>
      </c>
      <c r="AE280">
        <f t="shared" si="21"/>
        <v>5.0446428571428573E-2</v>
      </c>
      <c r="AF280">
        <f t="shared" si="22"/>
        <v>2.0743639921722113E-2</v>
      </c>
      <c r="AG280">
        <f t="shared" si="23"/>
        <v>2.9607250755287012E-2</v>
      </c>
      <c r="AL280">
        <v>11.3</v>
      </c>
      <c r="AM280">
        <v>10.6</v>
      </c>
      <c r="AN280">
        <v>9.8000000000000007</v>
      </c>
      <c r="AQ280">
        <v>31.7</v>
      </c>
      <c r="AR280">
        <v>10.8</v>
      </c>
      <c r="AS280">
        <v>11.52</v>
      </c>
    </row>
    <row r="281" spans="1:45" x14ac:dyDescent="0.3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A281">
        <v>1167.5</v>
      </c>
      <c r="AE281">
        <f t="shared" si="21"/>
        <v>4.4973544973544971E-2</v>
      </c>
      <c r="AF281">
        <f t="shared" si="22"/>
        <v>1.7672413793103445E-2</v>
      </c>
      <c r="AG281">
        <f t="shared" si="23"/>
        <v>4.2023346303501949E-2</v>
      </c>
      <c r="AL281">
        <v>8.5</v>
      </c>
      <c r="AM281">
        <v>8.1999999999999993</v>
      </c>
      <c r="AN281">
        <v>21.6</v>
      </c>
      <c r="AQ281">
        <v>38.299999999999997</v>
      </c>
      <c r="AR281">
        <v>14</v>
      </c>
      <c r="AS281">
        <v>17.07</v>
      </c>
    </row>
    <row r="282" spans="1:45" x14ac:dyDescent="0.3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W282/AA282</f>
        <v>0.22128827515224289</v>
      </c>
      <c r="Z282">
        <v>442</v>
      </c>
      <c r="AA282">
        <v>1165.9000000000001</v>
      </c>
      <c r="AE282">
        <f t="shared" si="21"/>
        <v>2.6760563380281689E-2</v>
      </c>
      <c r="AF282">
        <f t="shared" si="22"/>
        <v>1.0126582278481013E-2</v>
      </c>
      <c r="AG282">
        <f t="shared" si="23"/>
        <v>4.7285714285714285E-2</v>
      </c>
      <c r="AH282">
        <f t="shared" si="24"/>
        <v>2.0542635658914728E-2</v>
      </c>
      <c r="AI282">
        <f t="shared" si="25"/>
        <v>6.2669683257918551E-2</v>
      </c>
      <c r="AL282">
        <v>1.9</v>
      </c>
      <c r="AM282">
        <v>4</v>
      </c>
      <c r="AN282">
        <v>33.1</v>
      </c>
      <c r="AO282">
        <v>5.3</v>
      </c>
      <c r="AP282">
        <v>27.7</v>
      </c>
      <c r="AQ282">
        <v>38.9</v>
      </c>
      <c r="AR282">
        <v>14.3</v>
      </c>
      <c r="AS282">
        <v>10.8</v>
      </c>
    </row>
    <row r="283" spans="1:45" x14ac:dyDescent="0.3">
      <c r="A283" t="s">
        <v>313</v>
      </c>
      <c r="B283" s="30">
        <v>38886</v>
      </c>
      <c r="C283">
        <v>39</v>
      </c>
      <c r="T283">
        <v>66</v>
      </c>
      <c r="U283">
        <v>59</v>
      </c>
      <c r="AA283">
        <v>124.9</v>
      </c>
      <c r="AE283">
        <f t="shared" si="21"/>
        <v>6.0606060606060608E-2</v>
      </c>
      <c r="AF283">
        <f t="shared" si="22"/>
        <v>2.2033898305084745E-2</v>
      </c>
      <c r="AL283">
        <v>4</v>
      </c>
      <c r="AM283">
        <v>1.3</v>
      </c>
      <c r="AQ283">
        <v>5.4</v>
      </c>
      <c r="AR283">
        <v>0.7</v>
      </c>
      <c r="AS283">
        <v>0.71</v>
      </c>
    </row>
    <row r="284" spans="1:45" x14ac:dyDescent="0.3">
      <c r="A284" t="s">
        <v>313</v>
      </c>
      <c r="B284" s="30">
        <v>38901</v>
      </c>
      <c r="C284">
        <v>54</v>
      </c>
      <c r="T284">
        <v>141</v>
      </c>
      <c r="U284">
        <v>188</v>
      </c>
      <c r="AA284">
        <v>329.1</v>
      </c>
      <c r="AE284">
        <f t="shared" si="21"/>
        <v>5.9574468085106386E-2</v>
      </c>
      <c r="AF284">
        <f t="shared" si="22"/>
        <v>1.8085106382978722E-2</v>
      </c>
      <c r="AL284">
        <v>8.4</v>
      </c>
      <c r="AM284">
        <v>3.4</v>
      </c>
      <c r="AQ284">
        <v>11.9</v>
      </c>
      <c r="AR284">
        <v>2.6</v>
      </c>
      <c r="AS284">
        <v>3.66</v>
      </c>
    </row>
    <row r="285" spans="1:45" x14ac:dyDescent="0.3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A285">
        <v>647.6</v>
      </c>
      <c r="AE285">
        <f t="shared" si="21"/>
        <v>5.8050847457627112E-2</v>
      </c>
      <c r="AF285">
        <f t="shared" si="22"/>
        <v>1.7233009708737864E-2</v>
      </c>
      <c r="AG285">
        <f t="shared" si="23"/>
        <v>3.6363636363636362E-2</v>
      </c>
      <c r="AL285">
        <v>13.7</v>
      </c>
      <c r="AM285">
        <v>7.1</v>
      </c>
      <c r="AN285">
        <v>1.2</v>
      </c>
      <c r="AQ285">
        <v>22</v>
      </c>
      <c r="AR285">
        <v>5.6</v>
      </c>
      <c r="AS285">
        <v>6.51</v>
      </c>
    </row>
    <row r="286" spans="1:45" x14ac:dyDescent="0.3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A286">
        <v>1071.5</v>
      </c>
      <c r="AE286">
        <f t="shared" si="21"/>
        <v>6.0130718954248361E-2</v>
      </c>
      <c r="AF286">
        <f t="shared" si="22"/>
        <v>1.7109634551495018E-2</v>
      </c>
      <c r="AG286">
        <f t="shared" si="23"/>
        <v>3.4969325153374232E-2</v>
      </c>
      <c r="AL286">
        <v>18.399999999999999</v>
      </c>
      <c r="AM286">
        <v>10.3</v>
      </c>
      <c r="AN286">
        <v>5.7</v>
      </c>
      <c r="AQ286">
        <v>34.5</v>
      </c>
      <c r="AR286">
        <v>9.8000000000000007</v>
      </c>
      <c r="AS286">
        <v>11.25</v>
      </c>
    </row>
    <row r="287" spans="1:45" x14ac:dyDescent="0.3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A287">
        <v>1362.6</v>
      </c>
      <c r="AE287">
        <f t="shared" si="21"/>
        <v>5.2758620689655172E-2</v>
      </c>
      <c r="AF287">
        <f t="shared" si="22"/>
        <v>1.6693944353518821E-2</v>
      </c>
      <c r="AG287">
        <f t="shared" si="23"/>
        <v>2.7922077922077924E-2</v>
      </c>
      <c r="AL287">
        <v>15.3</v>
      </c>
      <c r="AM287">
        <v>10.199999999999999</v>
      </c>
      <c r="AN287">
        <v>12.9</v>
      </c>
      <c r="AQ287">
        <v>38.4</v>
      </c>
      <c r="AR287">
        <v>11.4</v>
      </c>
      <c r="AS287">
        <v>14.47</v>
      </c>
    </row>
    <row r="288" spans="1:45" x14ac:dyDescent="0.3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A288">
        <v>1487.7</v>
      </c>
      <c r="AE288">
        <f t="shared" si="21"/>
        <v>4.1393442622950818E-2</v>
      </c>
      <c r="AF288">
        <f t="shared" si="22"/>
        <v>1.3114754098360656E-2</v>
      </c>
      <c r="AG288">
        <f t="shared" si="23"/>
        <v>3.7697841726618705E-2</v>
      </c>
      <c r="AL288">
        <v>10.1</v>
      </c>
      <c r="AM288">
        <v>7.2</v>
      </c>
      <c r="AN288">
        <v>26.2</v>
      </c>
      <c r="AQ288">
        <v>43.5</v>
      </c>
      <c r="AR288">
        <v>13.9</v>
      </c>
      <c r="AS288">
        <v>18.34</v>
      </c>
    </row>
    <row r="289" spans="1:45" x14ac:dyDescent="0.3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W289/AA289</f>
        <v>0.22845691382765532</v>
      </c>
      <c r="Z289">
        <v>446</v>
      </c>
      <c r="AA289">
        <v>1497</v>
      </c>
      <c r="AE289">
        <f t="shared" si="21"/>
        <v>2.7567567567567567E-2</v>
      </c>
      <c r="AF289">
        <f t="shared" si="22"/>
        <v>1.1068702290076336E-2</v>
      </c>
      <c r="AG289">
        <f t="shared" si="23"/>
        <v>4.4359949302915085E-2</v>
      </c>
      <c r="AH289">
        <f t="shared" si="24"/>
        <v>1.6374269005847951E-2</v>
      </c>
      <c r="AI289">
        <f t="shared" si="25"/>
        <v>6.4349775784753357E-2</v>
      </c>
      <c r="AL289">
        <v>5.0999999999999996</v>
      </c>
      <c r="AM289">
        <v>5.8</v>
      </c>
      <c r="AN289">
        <v>35</v>
      </c>
      <c r="AO289">
        <v>5.6</v>
      </c>
      <c r="AP289">
        <v>28.7</v>
      </c>
      <c r="AQ289">
        <v>45.3</v>
      </c>
      <c r="AR289">
        <v>14.7</v>
      </c>
      <c r="AS289">
        <v>16.66</v>
      </c>
    </row>
    <row r="290" spans="1:45" x14ac:dyDescent="0.3">
      <c r="A290" t="s">
        <v>314</v>
      </c>
      <c r="B290" s="30">
        <v>39247</v>
      </c>
      <c r="C290">
        <v>47</v>
      </c>
      <c r="T290">
        <v>80</v>
      </c>
      <c r="U290">
        <v>67</v>
      </c>
      <c r="AA290">
        <v>147.19999999999999</v>
      </c>
      <c r="AE290">
        <f t="shared" si="21"/>
        <v>5.6250000000000001E-2</v>
      </c>
      <c r="AF290">
        <f t="shared" si="22"/>
        <v>2.6865671641791045E-2</v>
      </c>
      <c r="AL290">
        <v>4.5</v>
      </c>
      <c r="AM290">
        <v>1.8</v>
      </c>
      <c r="AQ290">
        <v>6.3</v>
      </c>
      <c r="AR290">
        <v>0.7</v>
      </c>
      <c r="AS290">
        <v>0.71</v>
      </c>
    </row>
    <row r="291" spans="1:45" x14ac:dyDescent="0.3">
      <c r="A291" t="s">
        <v>314</v>
      </c>
      <c r="B291" s="30">
        <v>39259</v>
      </c>
      <c r="C291">
        <v>59</v>
      </c>
      <c r="T291">
        <v>125</v>
      </c>
      <c r="U291">
        <v>161</v>
      </c>
      <c r="AA291">
        <v>285.8</v>
      </c>
      <c r="AE291">
        <f t="shared" si="21"/>
        <v>5.9200000000000003E-2</v>
      </c>
      <c r="AF291">
        <f t="shared" si="22"/>
        <v>2.0496894409937887E-2</v>
      </c>
      <c r="AL291">
        <v>7.4</v>
      </c>
      <c r="AM291">
        <v>3.3</v>
      </c>
      <c r="AQ291">
        <v>10.8</v>
      </c>
      <c r="AR291">
        <v>2.5</v>
      </c>
      <c r="AS291">
        <v>4.29</v>
      </c>
    </row>
    <row r="292" spans="1:45" x14ac:dyDescent="0.3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A292">
        <v>519.4</v>
      </c>
      <c r="AE292">
        <f t="shared" si="21"/>
        <v>5.5675675675675683E-2</v>
      </c>
      <c r="AF292">
        <f t="shared" si="22"/>
        <v>1.4925373134328358E-2</v>
      </c>
      <c r="AG292">
        <f t="shared" si="23"/>
        <v>3.8095238095238099E-2</v>
      </c>
      <c r="AL292">
        <v>10.3</v>
      </c>
      <c r="AM292">
        <v>5</v>
      </c>
      <c r="AN292">
        <v>0.8</v>
      </c>
      <c r="AQ292">
        <v>16.100000000000001</v>
      </c>
      <c r="AR292">
        <v>5.9</v>
      </c>
      <c r="AS292">
        <v>10.17</v>
      </c>
    </row>
    <row r="293" spans="1:45" x14ac:dyDescent="0.3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A293">
        <v>843.8</v>
      </c>
      <c r="AE293">
        <f t="shared" si="21"/>
        <v>5.7851239669421489E-2</v>
      </c>
      <c r="AF293">
        <f t="shared" si="22"/>
        <v>1.4784394250513347E-2</v>
      </c>
      <c r="AG293">
        <f t="shared" si="23"/>
        <v>3.3913043478260872E-2</v>
      </c>
      <c r="AL293">
        <v>14</v>
      </c>
      <c r="AM293">
        <v>7.2</v>
      </c>
      <c r="AN293">
        <v>3.9</v>
      </c>
      <c r="AQ293">
        <v>25.1</v>
      </c>
      <c r="AR293">
        <v>12</v>
      </c>
      <c r="AS293">
        <v>16.53</v>
      </c>
    </row>
    <row r="294" spans="1:45" x14ac:dyDescent="0.3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A294">
        <v>1065</v>
      </c>
      <c r="AE294">
        <f t="shared" si="21"/>
        <v>5.1739130434782607E-2</v>
      </c>
      <c r="AF294">
        <f t="shared" si="22"/>
        <v>2.1305182341650672E-2</v>
      </c>
      <c r="AG294">
        <f t="shared" si="23"/>
        <v>2.8662420382165606E-2</v>
      </c>
      <c r="AL294">
        <v>11.9</v>
      </c>
      <c r="AM294">
        <v>11.1</v>
      </c>
      <c r="AN294">
        <v>9</v>
      </c>
      <c r="AQ294">
        <v>32.1</v>
      </c>
      <c r="AR294">
        <v>16.3</v>
      </c>
      <c r="AS294">
        <v>19.29</v>
      </c>
    </row>
    <row r="295" spans="1:45" x14ac:dyDescent="0.3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A295">
        <v>1186.5</v>
      </c>
      <c r="AE295">
        <f t="shared" si="21"/>
        <v>4.228855721393035E-2</v>
      </c>
      <c r="AF295">
        <f t="shared" si="22"/>
        <v>1.5789473684210527E-2</v>
      </c>
      <c r="AG295">
        <f t="shared" si="23"/>
        <v>4.2973523421588597E-2</v>
      </c>
      <c r="AL295">
        <v>8.5</v>
      </c>
      <c r="AM295">
        <v>7.8</v>
      </c>
      <c r="AN295">
        <v>21.1</v>
      </c>
      <c r="AQ295">
        <v>37.299999999999997</v>
      </c>
      <c r="AR295">
        <v>19.399999999999999</v>
      </c>
      <c r="AS295">
        <v>22.98</v>
      </c>
    </row>
    <row r="296" spans="1:45" x14ac:dyDescent="0.3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W296/AA296</f>
        <v>0.18618121638394705</v>
      </c>
      <c r="Z296">
        <v>429</v>
      </c>
      <c r="AA296">
        <v>1208.5</v>
      </c>
      <c r="AE296">
        <f t="shared" si="21"/>
        <v>2.9914529914529916E-2</v>
      </c>
      <c r="AF296">
        <f t="shared" si="22"/>
        <v>1.0730593607305937E-2</v>
      </c>
      <c r="AG296">
        <f t="shared" si="23"/>
        <v>4.8929663608562692E-2</v>
      </c>
      <c r="AH296">
        <f t="shared" si="24"/>
        <v>2.1333333333333333E-2</v>
      </c>
      <c r="AI296">
        <f t="shared" si="25"/>
        <v>6.3403263403263396E-2</v>
      </c>
      <c r="AL296">
        <v>3.5</v>
      </c>
      <c r="AM296">
        <v>4.7</v>
      </c>
      <c r="AN296">
        <v>32</v>
      </c>
      <c r="AO296">
        <v>4.8</v>
      </c>
      <c r="AP296">
        <v>27.2</v>
      </c>
      <c r="AQ296">
        <v>40.200000000000003</v>
      </c>
      <c r="AR296">
        <v>20.5</v>
      </c>
      <c r="AS296">
        <v>14.97</v>
      </c>
    </row>
    <row r="297" spans="1:45" x14ac:dyDescent="0.3">
      <c r="A297" t="s">
        <v>315</v>
      </c>
      <c r="B297" s="30">
        <v>38886</v>
      </c>
      <c r="C297">
        <v>39</v>
      </c>
      <c r="T297">
        <v>75</v>
      </c>
      <c r="U297">
        <v>67</v>
      </c>
      <c r="AA297">
        <v>142.30000000000001</v>
      </c>
      <c r="AE297">
        <f t="shared" si="21"/>
        <v>6.133333333333333E-2</v>
      </c>
      <c r="AF297">
        <f t="shared" si="22"/>
        <v>2.5373134328358207E-2</v>
      </c>
      <c r="AL297">
        <v>4.5999999999999996</v>
      </c>
      <c r="AM297">
        <v>1.7</v>
      </c>
      <c r="AQ297">
        <v>6.3</v>
      </c>
      <c r="AR297">
        <v>1</v>
      </c>
      <c r="AS297">
        <v>1.06</v>
      </c>
    </row>
    <row r="298" spans="1:45" x14ac:dyDescent="0.3">
      <c r="A298" t="s">
        <v>315</v>
      </c>
      <c r="B298" s="30">
        <v>38901</v>
      </c>
      <c r="C298">
        <v>54</v>
      </c>
      <c r="T298">
        <v>140</v>
      </c>
      <c r="U298">
        <v>196</v>
      </c>
      <c r="AA298">
        <v>335.8</v>
      </c>
      <c r="AE298">
        <f t="shared" si="21"/>
        <v>6.0000000000000005E-2</v>
      </c>
      <c r="AF298">
        <f t="shared" si="22"/>
        <v>1.9387755102040816E-2</v>
      </c>
      <c r="AL298">
        <v>8.4</v>
      </c>
      <c r="AM298">
        <v>3.8</v>
      </c>
      <c r="AQ298">
        <v>12.2</v>
      </c>
      <c r="AR298">
        <v>3</v>
      </c>
      <c r="AS298">
        <v>4.28</v>
      </c>
    </row>
    <row r="299" spans="1:45" x14ac:dyDescent="0.3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A299">
        <v>628.6</v>
      </c>
      <c r="AE299">
        <f t="shared" si="21"/>
        <v>5.7268722466960353E-2</v>
      </c>
      <c r="AF299">
        <f t="shared" si="22"/>
        <v>1.6666666666666666E-2</v>
      </c>
      <c r="AG299">
        <f t="shared" si="23"/>
        <v>3.7037037037037035E-2</v>
      </c>
      <c r="AL299">
        <v>13</v>
      </c>
      <c r="AM299">
        <v>6.7</v>
      </c>
      <c r="AN299">
        <v>1</v>
      </c>
      <c r="AQ299">
        <v>20.7</v>
      </c>
      <c r="AR299">
        <v>7</v>
      </c>
      <c r="AS299">
        <v>9.74</v>
      </c>
    </row>
    <row r="300" spans="1:45" x14ac:dyDescent="0.3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A300">
        <v>1024.7</v>
      </c>
      <c r="AE300">
        <f t="shared" si="21"/>
        <v>5.7192982456140351E-2</v>
      </c>
      <c r="AF300">
        <f t="shared" si="22"/>
        <v>1.7730496453900711E-2</v>
      </c>
      <c r="AG300">
        <f t="shared" si="23"/>
        <v>3.4090909090909088E-2</v>
      </c>
      <c r="AL300">
        <v>16.3</v>
      </c>
      <c r="AM300">
        <v>10</v>
      </c>
      <c r="AN300">
        <v>6</v>
      </c>
      <c r="AQ300">
        <v>32.299999999999997</v>
      </c>
      <c r="AR300">
        <v>12.7</v>
      </c>
      <c r="AS300">
        <v>15.07</v>
      </c>
    </row>
    <row r="301" spans="1:45" x14ac:dyDescent="0.3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A301">
        <v>1333.8</v>
      </c>
      <c r="AE301">
        <f t="shared" si="21"/>
        <v>5.4063604240282691E-2</v>
      </c>
      <c r="AF301">
        <f t="shared" si="22"/>
        <v>1.7214397496087636E-2</v>
      </c>
      <c r="AG301">
        <f t="shared" si="23"/>
        <v>2.8883495145631068E-2</v>
      </c>
      <c r="AL301">
        <v>15.3</v>
      </c>
      <c r="AM301">
        <v>11</v>
      </c>
      <c r="AN301">
        <v>11.9</v>
      </c>
      <c r="AQ301">
        <v>38.1</v>
      </c>
      <c r="AR301">
        <v>16.3</v>
      </c>
      <c r="AS301">
        <v>23.98</v>
      </c>
    </row>
    <row r="302" spans="1:45" x14ac:dyDescent="0.3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A302">
        <v>1499.8</v>
      </c>
      <c r="AE302">
        <f t="shared" si="21"/>
        <v>4.2975206611570248E-2</v>
      </c>
      <c r="AF302">
        <f t="shared" si="22"/>
        <v>1.348122866894198E-2</v>
      </c>
      <c r="AG302">
        <f t="shared" si="23"/>
        <v>3.8690476190476192E-2</v>
      </c>
      <c r="AL302">
        <v>10.4</v>
      </c>
      <c r="AM302">
        <v>7.9</v>
      </c>
      <c r="AN302">
        <v>26</v>
      </c>
      <c r="AQ302">
        <v>44.2</v>
      </c>
      <c r="AR302">
        <v>19.7</v>
      </c>
      <c r="AS302">
        <v>22.95</v>
      </c>
    </row>
    <row r="303" spans="1:45" x14ac:dyDescent="0.3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W303/AA303</f>
        <v>0.22622929003925743</v>
      </c>
      <c r="Z303">
        <v>450</v>
      </c>
      <c r="AA303">
        <v>1502.9</v>
      </c>
      <c r="AE303">
        <f t="shared" si="21"/>
        <v>2.8313253012048192E-2</v>
      </c>
      <c r="AF303">
        <f t="shared" si="22"/>
        <v>1.1517367458866544E-2</v>
      </c>
      <c r="AG303">
        <f t="shared" si="23"/>
        <v>4.5569620253164557E-2</v>
      </c>
      <c r="AH303">
        <f t="shared" si="24"/>
        <v>1.9705882352941177E-2</v>
      </c>
      <c r="AI303">
        <f t="shared" si="25"/>
        <v>6.4000000000000001E-2</v>
      </c>
      <c r="AL303">
        <v>4.7</v>
      </c>
      <c r="AM303">
        <v>6.3</v>
      </c>
      <c r="AN303">
        <v>36</v>
      </c>
      <c r="AO303">
        <v>6.7</v>
      </c>
      <c r="AP303">
        <v>28.8</v>
      </c>
      <c r="AQ303">
        <v>46.5</v>
      </c>
      <c r="AR303">
        <v>21.4</v>
      </c>
      <c r="AS303">
        <v>22.81</v>
      </c>
    </row>
    <row r="304" spans="1:45" x14ac:dyDescent="0.3">
      <c r="A304" t="s">
        <v>316</v>
      </c>
      <c r="B304" s="30">
        <v>39247</v>
      </c>
      <c r="C304">
        <v>47</v>
      </c>
      <c r="T304">
        <v>56</v>
      </c>
      <c r="U304">
        <v>48</v>
      </c>
      <c r="AA304">
        <v>104</v>
      </c>
      <c r="AE304">
        <f t="shared" si="21"/>
        <v>5.3571428571428568E-2</v>
      </c>
      <c r="AF304">
        <f t="shared" si="22"/>
        <v>2.2916666666666669E-2</v>
      </c>
      <c r="AL304">
        <v>3</v>
      </c>
      <c r="AM304">
        <v>1.1000000000000001</v>
      </c>
      <c r="AQ304">
        <v>4.2</v>
      </c>
      <c r="AR304">
        <v>0.5</v>
      </c>
      <c r="AS304">
        <v>0.46</v>
      </c>
    </row>
    <row r="305" spans="1:93" x14ac:dyDescent="0.3">
      <c r="A305" t="s">
        <v>316</v>
      </c>
      <c r="B305" s="30">
        <v>39259</v>
      </c>
      <c r="C305">
        <v>59</v>
      </c>
      <c r="T305">
        <v>98</v>
      </c>
      <c r="U305">
        <v>124</v>
      </c>
      <c r="AA305">
        <v>221.2</v>
      </c>
      <c r="AE305">
        <f t="shared" si="21"/>
        <v>6.0204081632653061E-2</v>
      </c>
      <c r="AF305">
        <f t="shared" si="22"/>
        <v>1.935483870967742E-2</v>
      </c>
      <c r="AL305">
        <v>5.9</v>
      </c>
      <c r="AM305">
        <v>2.4</v>
      </c>
      <c r="AQ305">
        <v>8.3000000000000007</v>
      </c>
      <c r="AR305">
        <v>2.5</v>
      </c>
      <c r="AS305">
        <v>4.0199999999999996</v>
      </c>
    </row>
    <row r="306" spans="1:93" x14ac:dyDescent="0.3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A306">
        <v>447.7</v>
      </c>
      <c r="AE306">
        <f t="shared" si="21"/>
        <v>5.4819277108433734E-2</v>
      </c>
      <c r="AF306">
        <f t="shared" si="22"/>
        <v>1.5602836879432626E-2</v>
      </c>
      <c r="AG306">
        <f t="shared" si="23"/>
        <v>3.3333333333333333E-2</v>
      </c>
      <c r="AL306">
        <v>9.1</v>
      </c>
      <c r="AM306">
        <v>4.4000000000000004</v>
      </c>
      <c r="AN306">
        <v>0.6</v>
      </c>
      <c r="AQ306">
        <v>14.1</v>
      </c>
      <c r="AR306">
        <v>6.6</v>
      </c>
      <c r="AS306">
        <v>9.7799999999999994</v>
      </c>
    </row>
    <row r="307" spans="1:93" x14ac:dyDescent="0.3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A307">
        <v>784.6</v>
      </c>
      <c r="AE307">
        <f t="shared" si="21"/>
        <v>5.6502242152466367E-2</v>
      </c>
      <c r="AF307">
        <f t="shared" si="22"/>
        <v>1.6008771929824563E-2</v>
      </c>
      <c r="AG307">
        <f t="shared" si="23"/>
        <v>3.5849056603773584E-2</v>
      </c>
      <c r="AL307">
        <v>12.6</v>
      </c>
      <c r="AM307">
        <v>7.3</v>
      </c>
      <c r="AN307">
        <v>3.8</v>
      </c>
      <c r="AQ307">
        <v>23.7</v>
      </c>
      <c r="AR307">
        <v>13.1</v>
      </c>
      <c r="AS307">
        <v>16.23</v>
      </c>
    </row>
    <row r="308" spans="1:93" x14ac:dyDescent="0.3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A308">
        <v>979</v>
      </c>
      <c r="AE308">
        <f t="shared" si="21"/>
        <v>5.0970873786407765E-2</v>
      </c>
      <c r="AF308">
        <f t="shared" si="22"/>
        <v>1.7073170731707318E-2</v>
      </c>
      <c r="AG308">
        <f t="shared" si="23"/>
        <v>2.8260869565217391E-2</v>
      </c>
      <c r="AL308">
        <v>10.5</v>
      </c>
      <c r="AM308">
        <v>7.7</v>
      </c>
      <c r="AN308">
        <v>9.1</v>
      </c>
      <c r="AQ308">
        <v>27.3</v>
      </c>
      <c r="AR308">
        <v>15.4</v>
      </c>
      <c r="AS308">
        <v>17.23</v>
      </c>
    </row>
    <row r="309" spans="1:93" x14ac:dyDescent="0.3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A309">
        <v>1072.5999999999999</v>
      </c>
      <c r="AE309">
        <f t="shared" si="21"/>
        <v>4.2245989304812839E-2</v>
      </c>
      <c r="AF309">
        <f t="shared" si="22"/>
        <v>1.4939759036144579E-2</v>
      </c>
      <c r="AG309">
        <f t="shared" si="23"/>
        <v>4.5647558386411886E-2</v>
      </c>
      <c r="AL309">
        <v>7.9</v>
      </c>
      <c r="AM309">
        <v>6.2</v>
      </c>
      <c r="AN309">
        <v>21.5</v>
      </c>
      <c r="AQ309">
        <v>35.6</v>
      </c>
      <c r="AR309">
        <v>21.2</v>
      </c>
      <c r="AS309">
        <v>24.69</v>
      </c>
    </row>
    <row r="310" spans="1:93" x14ac:dyDescent="0.3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W310/AA310</f>
        <v>0.20591781838419443</v>
      </c>
      <c r="Z310">
        <v>408</v>
      </c>
      <c r="AA310">
        <v>1078.0999999999999</v>
      </c>
      <c r="AE310">
        <f t="shared" si="21"/>
        <v>2.8749999999999998E-2</v>
      </c>
      <c r="AF310">
        <f t="shared" si="22"/>
        <v>9.7826086956521747E-3</v>
      </c>
      <c r="AG310">
        <f t="shared" si="23"/>
        <v>4.9047619047619048E-2</v>
      </c>
      <c r="AH310">
        <f t="shared" si="24"/>
        <v>2.4774774774774775E-2</v>
      </c>
      <c r="AI310">
        <f t="shared" si="25"/>
        <v>6.2254901960784308E-2</v>
      </c>
      <c r="AL310">
        <v>2.2999999999999998</v>
      </c>
      <c r="AM310">
        <v>3.6</v>
      </c>
      <c r="AN310">
        <v>30.9</v>
      </c>
      <c r="AO310">
        <v>5.5</v>
      </c>
      <c r="AP310">
        <v>25.4</v>
      </c>
      <c r="AQ310">
        <v>36.799999999999997</v>
      </c>
      <c r="AR310">
        <v>21.8</v>
      </c>
      <c r="AS310">
        <v>13.42</v>
      </c>
    </row>
    <row r="311" spans="1:93" x14ac:dyDescent="0.3">
      <c r="A311" t="s">
        <v>317</v>
      </c>
      <c r="B311" s="30">
        <v>38886</v>
      </c>
      <c r="C311">
        <v>39</v>
      </c>
      <c r="T311">
        <v>79</v>
      </c>
      <c r="U311">
        <v>70</v>
      </c>
      <c r="AA311">
        <v>148.5</v>
      </c>
      <c r="AE311">
        <f t="shared" si="21"/>
        <v>6.2025316455696207E-2</v>
      </c>
      <c r="AF311">
        <f t="shared" si="22"/>
        <v>2.4285714285714285E-2</v>
      </c>
      <c r="AL311">
        <v>4.9000000000000004</v>
      </c>
      <c r="AM311">
        <v>1.7</v>
      </c>
      <c r="AQ311">
        <v>6.6</v>
      </c>
      <c r="AR311">
        <v>1.4</v>
      </c>
      <c r="AS311">
        <v>1.43</v>
      </c>
    </row>
    <row r="312" spans="1:93" x14ac:dyDescent="0.3">
      <c r="A312" t="s">
        <v>317</v>
      </c>
      <c r="B312" s="30">
        <v>38901</v>
      </c>
      <c r="C312">
        <v>54</v>
      </c>
      <c r="T312">
        <v>141</v>
      </c>
      <c r="U312">
        <v>197</v>
      </c>
      <c r="AA312">
        <v>338</v>
      </c>
      <c r="AE312">
        <f t="shared" si="21"/>
        <v>5.9574468085106386E-2</v>
      </c>
      <c r="AF312">
        <f t="shared" si="22"/>
        <v>1.979695431472081E-2</v>
      </c>
      <c r="AL312">
        <v>8.4</v>
      </c>
      <c r="AM312">
        <v>3.9</v>
      </c>
      <c r="AQ312">
        <v>12.3</v>
      </c>
      <c r="AR312">
        <v>4.2</v>
      </c>
      <c r="AS312">
        <v>6.07</v>
      </c>
    </row>
    <row r="313" spans="1:93" x14ac:dyDescent="0.3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A313">
        <v>630.1</v>
      </c>
      <c r="AE313">
        <f t="shared" si="21"/>
        <v>5.9909909909909916E-2</v>
      </c>
      <c r="AF313">
        <f t="shared" si="22"/>
        <v>1.7662337662337661E-2</v>
      </c>
      <c r="AG313">
        <f t="shared" si="23"/>
        <v>3.4782608695652174E-2</v>
      </c>
      <c r="AL313">
        <v>13.3</v>
      </c>
      <c r="AM313">
        <v>6.8</v>
      </c>
      <c r="AN313">
        <v>0.8</v>
      </c>
      <c r="AQ313">
        <v>20.9</v>
      </c>
      <c r="AR313">
        <v>8.4</v>
      </c>
      <c r="AS313">
        <v>10.57</v>
      </c>
    </row>
    <row r="314" spans="1:93" x14ac:dyDescent="0.3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A314">
        <v>945.5</v>
      </c>
      <c r="AE314">
        <f t="shared" si="21"/>
        <v>5.9003831417624525E-2</v>
      </c>
      <c r="AF314">
        <f t="shared" si="22"/>
        <v>1.7391304347826087E-2</v>
      </c>
      <c r="AG314">
        <f t="shared" si="23"/>
        <v>3.5195530726256981E-2</v>
      </c>
      <c r="AL314">
        <v>15.4</v>
      </c>
      <c r="AM314">
        <v>8.8000000000000007</v>
      </c>
      <c r="AN314">
        <v>6.3</v>
      </c>
      <c r="AQ314">
        <v>30.4</v>
      </c>
      <c r="AR314">
        <v>13.6</v>
      </c>
      <c r="AS314">
        <v>16</v>
      </c>
    </row>
    <row r="315" spans="1:93" x14ac:dyDescent="0.3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A315">
        <v>1196.5999999999999</v>
      </c>
      <c r="AE315">
        <f t="shared" si="21"/>
        <v>5.3600000000000002E-2</v>
      </c>
      <c r="AF315">
        <f t="shared" si="22"/>
        <v>1.645101663585952E-2</v>
      </c>
      <c r="AG315">
        <f t="shared" si="23"/>
        <v>2.8817733990147781E-2</v>
      </c>
      <c r="AL315">
        <v>13.4</v>
      </c>
      <c r="AM315">
        <v>8.9</v>
      </c>
      <c r="AN315">
        <v>11.7</v>
      </c>
      <c r="AQ315">
        <v>34</v>
      </c>
      <c r="AR315">
        <v>16.100000000000001</v>
      </c>
      <c r="AS315">
        <v>23.94</v>
      </c>
    </row>
    <row r="316" spans="1:93" x14ac:dyDescent="0.3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A316">
        <v>1342.6</v>
      </c>
      <c r="AE316">
        <f t="shared" si="21"/>
        <v>4.3203883495145631E-2</v>
      </c>
      <c r="AF316">
        <f t="shared" si="22"/>
        <v>1.1350293542074364E-2</v>
      </c>
      <c r="AG316">
        <f t="shared" si="23"/>
        <v>3.7220447284345051E-2</v>
      </c>
      <c r="AL316">
        <v>8.9</v>
      </c>
      <c r="AM316">
        <v>5.8</v>
      </c>
      <c r="AN316">
        <v>23.3</v>
      </c>
      <c r="AQ316">
        <v>38</v>
      </c>
      <c r="AR316">
        <v>18.399999999999999</v>
      </c>
      <c r="AS316">
        <v>23.3</v>
      </c>
    </row>
    <row r="317" spans="1:93" x14ac:dyDescent="0.3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W317/AA317</f>
        <v>0.21112675012963922</v>
      </c>
      <c r="Z317">
        <v>427</v>
      </c>
      <c r="AA317">
        <v>1349.9</v>
      </c>
      <c r="AE317">
        <f t="shared" si="21"/>
        <v>3.1360946745562127E-2</v>
      </c>
      <c r="AF317">
        <f t="shared" si="22"/>
        <v>1.0660980810234541E-2</v>
      </c>
      <c r="AG317">
        <f t="shared" si="23"/>
        <v>4.396067415730337E-2</v>
      </c>
      <c r="AH317">
        <f t="shared" si="24"/>
        <v>1.6842105263157894E-2</v>
      </c>
      <c r="AI317">
        <f t="shared" si="25"/>
        <v>6.323185011709602E-2</v>
      </c>
      <c r="AL317">
        <v>5.3</v>
      </c>
      <c r="AM317">
        <v>5</v>
      </c>
      <c r="AN317">
        <v>31.3</v>
      </c>
      <c r="AO317">
        <v>4.8</v>
      </c>
      <c r="AP317">
        <v>27</v>
      </c>
      <c r="AQ317">
        <v>41.6</v>
      </c>
      <c r="AR317">
        <v>20.7</v>
      </c>
      <c r="AS317">
        <v>21.83</v>
      </c>
    </row>
    <row r="318" spans="1:93" x14ac:dyDescent="0.3">
      <c r="A318" t="s">
        <v>225</v>
      </c>
      <c r="B318" s="4">
        <v>42125</v>
      </c>
      <c r="AR318" s="12">
        <v>0</v>
      </c>
      <c r="CO318" s="12">
        <v>0</v>
      </c>
    </row>
    <row r="319" spans="1:93" x14ac:dyDescent="0.3">
      <c r="A319" t="s">
        <v>225</v>
      </c>
      <c r="B319" s="4">
        <v>42172</v>
      </c>
      <c r="AR319" s="12">
        <v>0.6</v>
      </c>
      <c r="CO319" s="12">
        <v>7.0000000000000007E-2</v>
      </c>
    </row>
    <row r="320" spans="1:93" x14ac:dyDescent="0.3">
      <c r="A320" t="s">
        <v>225</v>
      </c>
      <c r="B320" s="4">
        <v>42185</v>
      </c>
      <c r="AR320" s="12">
        <v>2.39</v>
      </c>
      <c r="CO320" s="12">
        <v>0.16</v>
      </c>
    </row>
    <row r="321" spans="1:93" x14ac:dyDescent="0.3">
      <c r="A321" t="s">
        <v>225</v>
      </c>
      <c r="B321" s="4">
        <v>42199</v>
      </c>
      <c r="AR321" s="12">
        <v>6.15</v>
      </c>
      <c r="CO321" s="12">
        <v>0.76</v>
      </c>
    </row>
    <row r="322" spans="1:93" x14ac:dyDescent="0.3">
      <c r="A322" t="s">
        <v>225</v>
      </c>
      <c r="B322" s="4">
        <v>42207</v>
      </c>
      <c r="AR322" s="12">
        <v>7.9</v>
      </c>
      <c r="CO322" s="12">
        <v>1.1299999999999999</v>
      </c>
    </row>
    <row r="323" spans="1:93" x14ac:dyDescent="0.3">
      <c r="A323" t="s">
        <v>225</v>
      </c>
      <c r="B323" s="4">
        <v>42227</v>
      </c>
      <c r="AR323" s="12">
        <v>10.49</v>
      </c>
      <c r="CO323" s="12">
        <v>1.99</v>
      </c>
    </row>
    <row r="324" spans="1:93" x14ac:dyDescent="0.3">
      <c r="A324" t="s">
        <v>225</v>
      </c>
      <c r="B324" s="4">
        <v>42243</v>
      </c>
      <c r="AR324" s="12">
        <v>14.02</v>
      </c>
      <c r="CO324" s="12">
        <v>3.5</v>
      </c>
    </row>
    <row r="325" spans="1:93" x14ac:dyDescent="0.3">
      <c r="A325" t="s">
        <v>226</v>
      </c>
      <c r="B325" s="4">
        <v>42149</v>
      </c>
      <c r="AR325" s="12">
        <v>0</v>
      </c>
      <c r="CO325" s="12">
        <v>0</v>
      </c>
    </row>
    <row r="326" spans="1:93" x14ac:dyDescent="0.3">
      <c r="A326" t="s">
        <v>226</v>
      </c>
      <c r="B326" s="4">
        <v>42185</v>
      </c>
      <c r="AR326" s="12">
        <v>0.69</v>
      </c>
      <c r="CO326" s="12">
        <v>7.0000000000000007E-2</v>
      </c>
    </row>
    <row r="327" spans="1:93" x14ac:dyDescent="0.3">
      <c r="A327" t="s">
        <v>226</v>
      </c>
      <c r="B327" s="4">
        <v>42199</v>
      </c>
      <c r="AR327" s="12">
        <v>2.1800000000000002</v>
      </c>
      <c r="CO327" s="12">
        <v>0.12</v>
      </c>
    </row>
    <row r="328" spans="1:93" x14ac:dyDescent="0.3">
      <c r="A328" t="s">
        <v>226</v>
      </c>
      <c r="B328" s="4">
        <v>42207</v>
      </c>
      <c r="AR328" s="12">
        <v>3.51</v>
      </c>
      <c r="CO328" s="12">
        <v>0.45</v>
      </c>
    </row>
    <row r="329" spans="1:93" x14ac:dyDescent="0.3">
      <c r="A329" t="s">
        <v>226</v>
      </c>
      <c r="B329" s="4">
        <v>42212</v>
      </c>
      <c r="AR329" s="12">
        <v>4.2</v>
      </c>
      <c r="CO329" s="12">
        <v>0.66</v>
      </c>
    </row>
    <row r="330" spans="1:93" x14ac:dyDescent="0.3">
      <c r="A330" t="s">
        <v>226</v>
      </c>
      <c r="B330" s="4">
        <v>42222</v>
      </c>
      <c r="AR330" s="12">
        <v>5.62</v>
      </c>
      <c r="CO330" s="12">
        <v>0.91</v>
      </c>
    </row>
    <row r="331" spans="1:93" x14ac:dyDescent="0.3">
      <c r="A331" t="s">
        <v>226</v>
      </c>
      <c r="B331" s="4">
        <v>42237</v>
      </c>
      <c r="AR331" s="12">
        <v>7.42</v>
      </c>
      <c r="CO331" s="12">
        <v>2.11</v>
      </c>
    </row>
    <row r="332" spans="1:93" x14ac:dyDescent="0.3">
      <c r="A332" t="s">
        <v>226</v>
      </c>
      <c r="B332" s="4">
        <v>42252</v>
      </c>
      <c r="AR332" s="12">
        <v>11.85</v>
      </c>
      <c r="CO332" s="12">
        <v>5.64</v>
      </c>
    </row>
    <row r="333" spans="1:93" x14ac:dyDescent="0.3">
      <c r="A333" t="s">
        <v>227</v>
      </c>
      <c r="B333" s="4">
        <v>42124</v>
      </c>
      <c r="AR333" s="12">
        <v>0</v>
      </c>
      <c r="CO333" s="12">
        <v>0</v>
      </c>
    </row>
    <row r="334" spans="1:93" x14ac:dyDescent="0.3">
      <c r="A334" t="s">
        <v>227</v>
      </c>
      <c r="B334" s="4">
        <v>42173</v>
      </c>
      <c r="AR334" s="12">
        <v>0.84</v>
      </c>
      <c r="CO334" s="12">
        <v>0.4</v>
      </c>
    </row>
    <row r="335" spans="1:93" x14ac:dyDescent="0.3">
      <c r="A335" t="s">
        <v>227</v>
      </c>
      <c r="B335" s="4">
        <v>42184</v>
      </c>
      <c r="AR335" s="12">
        <v>2.08</v>
      </c>
      <c r="CO335" s="12">
        <v>0.82</v>
      </c>
    </row>
    <row r="336" spans="1:93" x14ac:dyDescent="0.3">
      <c r="A336" t="s">
        <v>227</v>
      </c>
      <c r="B336" s="4">
        <v>42193</v>
      </c>
      <c r="AR336" s="12">
        <v>3.82</v>
      </c>
      <c r="CO336" s="12">
        <v>1.22</v>
      </c>
    </row>
    <row r="337" spans="1:93" x14ac:dyDescent="0.3">
      <c r="A337" t="s">
        <v>227</v>
      </c>
      <c r="B337" s="4">
        <v>42198</v>
      </c>
      <c r="AR337" s="12">
        <v>4.6500000000000004</v>
      </c>
      <c r="CO337" s="12">
        <v>1.46</v>
      </c>
    </row>
    <row r="338" spans="1:93" x14ac:dyDescent="0.3">
      <c r="A338" t="s">
        <v>227</v>
      </c>
      <c r="B338" s="4">
        <v>42206</v>
      </c>
      <c r="AR338" s="12">
        <v>5.51</v>
      </c>
      <c r="CO338" s="12">
        <v>2.0699999999999998</v>
      </c>
    </row>
    <row r="339" spans="1:93" x14ac:dyDescent="0.3">
      <c r="A339" t="s">
        <v>227</v>
      </c>
      <c r="B339" s="4">
        <v>42229</v>
      </c>
      <c r="AR339" s="12">
        <v>8.8800000000000008</v>
      </c>
      <c r="CO339" s="12">
        <v>3.7</v>
      </c>
    </row>
    <row r="340" spans="1:93" x14ac:dyDescent="0.3">
      <c r="A340" t="s">
        <v>227</v>
      </c>
      <c r="B340" s="4">
        <v>42243</v>
      </c>
      <c r="AR340" s="12">
        <v>11.96</v>
      </c>
      <c r="CO340" s="12">
        <v>4.9800000000000004</v>
      </c>
    </row>
    <row r="341" spans="1:93" x14ac:dyDescent="0.3">
      <c r="A341" t="s">
        <v>228</v>
      </c>
      <c r="B341" s="4">
        <v>42149</v>
      </c>
      <c r="AR341" s="12">
        <v>0</v>
      </c>
      <c r="CO341" s="12">
        <v>0</v>
      </c>
    </row>
    <row r="342" spans="1:93" x14ac:dyDescent="0.3">
      <c r="A342" t="s">
        <v>228</v>
      </c>
      <c r="B342" s="4">
        <v>42184</v>
      </c>
      <c r="AR342" s="12">
        <v>0.81</v>
      </c>
      <c r="CO342" s="12">
        <v>0.13</v>
      </c>
    </row>
    <row r="343" spans="1:93" x14ac:dyDescent="0.3">
      <c r="A343" t="s">
        <v>228</v>
      </c>
      <c r="B343" s="4">
        <v>42198</v>
      </c>
      <c r="AR343" s="12">
        <v>2.31</v>
      </c>
      <c r="CO343" s="12">
        <v>0.4</v>
      </c>
    </row>
    <row r="344" spans="1:93" x14ac:dyDescent="0.3">
      <c r="A344" t="s">
        <v>228</v>
      </c>
      <c r="B344" s="4">
        <v>42206</v>
      </c>
      <c r="AR344" s="12">
        <v>3.22</v>
      </c>
      <c r="CO344" s="12">
        <v>0.79</v>
      </c>
    </row>
    <row r="345" spans="1:93" x14ac:dyDescent="0.3">
      <c r="A345" t="s">
        <v>228</v>
      </c>
      <c r="B345" s="4">
        <v>42215</v>
      </c>
      <c r="AR345" s="12">
        <v>3.91</v>
      </c>
      <c r="CO345" s="12">
        <v>1.39</v>
      </c>
    </row>
    <row r="346" spans="1:93" x14ac:dyDescent="0.3">
      <c r="A346" t="s">
        <v>228</v>
      </c>
      <c r="B346" s="4">
        <v>42221</v>
      </c>
      <c r="AR346" s="12">
        <v>4.2</v>
      </c>
      <c r="CO346" s="12">
        <v>1.7</v>
      </c>
    </row>
    <row r="347" spans="1:93" x14ac:dyDescent="0.3">
      <c r="A347" t="s">
        <v>228</v>
      </c>
      <c r="B347" s="4">
        <v>42236</v>
      </c>
      <c r="AR347" s="12">
        <v>4.96</v>
      </c>
      <c r="CO347" s="12">
        <v>2.42</v>
      </c>
    </row>
    <row r="348" spans="1:93" x14ac:dyDescent="0.3">
      <c r="A348" t="s">
        <v>228</v>
      </c>
      <c r="B348" s="4">
        <v>42251</v>
      </c>
      <c r="AR348" s="12">
        <v>6.26</v>
      </c>
      <c r="CO348" s="12">
        <v>3.88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I261"/>
  <sheetViews>
    <sheetView topLeftCell="G1" workbookViewId="0">
      <selection activeCell="AA1" sqref="AA1:AA1048576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7773437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77734375" bestFit="1" customWidth="1"/>
    <col min="37" max="37" width="12.7773437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77734375" bestFit="1" customWidth="1"/>
    <col min="46" max="46" width="8.109375" bestFit="1" customWidth="1"/>
    <col min="47" max="47" width="14" bestFit="1" customWidth="1"/>
    <col min="48" max="48" width="14.21875" bestFit="1" customWidth="1"/>
    <col min="49" max="49" width="10.7773437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77734375" bestFit="1" customWidth="1"/>
    <col min="58" max="58" width="15" bestFit="1" customWidth="1"/>
    <col min="59" max="59" width="11.6640625" bestFit="1" customWidth="1"/>
    <col min="60" max="60" width="11.21875" bestFit="1" customWidth="1"/>
    <col min="61" max="61" width="17.6640625" bestFit="1" customWidth="1"/>
    <col min="62" max="62" width="20.21875" bestFit="1" customWidth="1"/>
    <col min="63" max="63" width="18.44140625" bestFit="1" customWidth="1"/>
    <col min="64" max="64" width="17.21875" bestFit="1" customWidth="1"/>
    <col min="65" max="65" width="17.44140625" bestFit="1" customWidth="1"/>
    <col min="66" max="66" width="18.109375" bestFit="1" customWidth="1"/>
    <col min="67" max="67" width="13.77734375" bestFit="1" customWidth="1"/>
    <col min="68" max="68" width="16.2187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7773437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3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x14ac:dyDescent="0.3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 x14ac:dyDescent="0.3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 x14ac:dyDescent="0.3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 x14ac:dyDescent="0.3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 x14ac:dyDescent="0.3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 x14ac:dyDescent="0.3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 x14ac:dyDescent="0.3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 x14ac:dyDescent="0.3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 x14ac:dyDescent="0.3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 x14ac:dyDescent="0.3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 x14ac:dyDescent="0.3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 x14ac:dyDescent="0.3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 x14ac:dyDescent="0.3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 x14ac:dyDescent="0.3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 x14ac:dyDescent="0.3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 x14ac:dyDescent="0.3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 x14ac:dyDescent="0.3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 x14ac:dyDescent="0.3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 x14ac:dyDescent="0.3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 x14ac:dyDescent="0.3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 x14ac:dyDescent="0.3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 x14ac:dyDescent="0.3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 x14ac:dyDescent="0.3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 x14ac:dyDescent="0.3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 x14ac:dyDescent="0.3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 x14ac:dyDescent="0.3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 x14ac:dyDescent="0.3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 x14ac:dyDescent="0.3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 x14ac:dyDescent="0.3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 x14ac:dyDescent="0.3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 x14ac:dyDescent="0.3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 x14ac:dyDescent="0.3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 x14ac:dyDescent="0.3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 x14ac:dyDescent="0.3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 x14ac:dyDescent="0.3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 x14ac:dyDescent="0.3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 x14ac:dyDescent="0.3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 x14ac:dyDescent="0.3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 x14ac:dyDescent="0.3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 x14ac:dyDescent="0.3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 x14ac:dyDescent="0.3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 x14ac:dyDescent="0.3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 x14ac:dyDescent="0.3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3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 x14ac:dyDescent="0.3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 x14ac:dyDescent="0.3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3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3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3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3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3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3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3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3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3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3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3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3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3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3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 x14ac:dyDescent="0.3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 x14ac:dyDescent="0.3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 x14ac:dyDescent="0.3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 x14ac:dyDescent="0.3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 x14ac:dyDescent="0.3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3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3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3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3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 x14ac:dyDescent="0.3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 x14ac:dyDescent="0.3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 x14ac:dyDescent="0.3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 x14ac:dyDescent="0.3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 x14ac:dyDescent="0.3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 x14ac:dyDescent="0.3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 x14ac:dyDescent="0.3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3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3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3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3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3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3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3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3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3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3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3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3">
      <c r="A92" s="29" t="s">
        <v>178</v>
      </c>
      <c r="B92" s="4">
        <v>36530</v>
      </c>
      <c r="C92" s="4"/>
      <c r="Z92">
        <v>22.0397953047001</v>
      </c>
    </row>
    <row r="93" spans="1:87" x14ac:dyDescent="0.3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 x14ac:dyDescent="0.3">
      <c r="A94" s="27" t="s">
        <v>178</v>
      </c>
      <c r="B94" s="4">
        <v>36599</v>
      </c>
      <c r="C94" s="4"/>
      <c r="N94">
        <v>2.5412425838142698</v>
      </c>
    </row>
    <row r="95" spans="1:87" x14ac:dyDescent="0.3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 x14ac:dyDescent="0.3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 x14ac:dyDescent="0.3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 x14ac:dyDescent="0.3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 x14ac:dyDescent="0.3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 x14ac:dyDescent="0.3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 x14ac:dyDescent="0.3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 x14ac:dyDescent="0.3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 x14ac:dyDescent="0.3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 x14ac:dyDescent="0.3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 x14ac:dyDescent="0.3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 x14ac:dyDescent="0.3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 x14ac:dyDescent="0.3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 x14ac:dyDescent="0.3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 x14ac:dyDescent="0.3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 x14ac:dyDescent="0.3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 x14ac:dyDescent="0.3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 x14ac:dyDescent="0.3">
      <c r="A112" s="27" t="s">
        <v>179</v>
      </c>
      <c r="B112" s="4">
        <v>36558</v>
      </c>
      <c r="C112" s="4"/>
      <c r="Z112">
        <v>56.9103111383317</v>
      </c>
    </row>
    <row r="113" spans="1:27" x14ac:dyDescent="0.3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 x14ac:dyDescent="0.3">
      <c r="A114" s="27" t="s">
        <v>179</v>
      </c>
      <c r="B114" s="4">
        <v>36571</v>
      </c>
      <c r="C114" s="4"/>
      <c r="Z114">
        <v>170.792917572139</v>
      </c>
    </row>
    <row r="115" spans="1:27" x14ac:dyDescent="0.3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 x14ac:dyDescent="0.3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 x14ac:dyDescent="0.3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 x14ac:dyDescent="0.3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 x14ac:dyDescent="0.3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 x14ac:dyDescent="0.3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 x14ac:dyDescent="0.3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 x14ac:dyDescent="0.3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 x14ac:dyDescent="0.3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 x14ac:dyDescent="0.3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 x14ac:dyDescent="0.3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 x14ac:dyDescent="0.3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 x14ac:dyDescent="0.3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 x14ac:dyDescent="0.3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 x14ac:dyDescent="0.3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 x14ac:dyDescent="0.3">
      <c r="A130" s="8" t="s">
        <v>177</v>
      </c>
      <c r="B130" s="4">
        <v>36523</v>
      </c>
      <c r="C130" s="4"/>
      <c r="Z130">
        <v>106.506491733601</v>
      </c>
    </row>
    <row r="131" spans="1:27" x14ac:dyDescent="0.3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 x14ac:dyDescent="0.3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 x14ac:dyDescent="0.3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 x14ac:dyDescent="0.3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 x14ac:dyDescent="0.3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 x14ac:dyDescent="0.3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 x14ac:dyDescent="0.3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 x14ac:dyDescent="0.3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 x14ac:dyDescent="0.3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 x14ac:dyDescent="0.3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 x14ac:dyDescent="0.3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 x14ac:dyDescent="0.3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 x14ac:dyDescent="0.3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 x14ac:dyDescent="0.3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 x14ac:dyDescent="0.3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 x14ac:dyDescent="0.3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 x14ac:dyDescent="0.3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 x14ac:dyDescent="0.3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 x14ac:dyDescent="0.3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 x14ac:dyDescent="0.3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 x14ac:dyDescent="0.3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 x14ac:dyDescent="0.3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 x14ac:dyDescent="0.3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 x14ac:dyDescent="0.3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 x14ac:dyDescent="0.3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 x14ac:dyDescent="0.3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 x14ac:dyDescent="0.3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 x14ac:dyDescent="0.3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 x14ac:dyDescent="0.3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 x14ac:dyDescent="0.3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 x14ac:dyDescent="0.3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 x14ac:dyDescent="0.3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 x14ac:dyDescent="0.3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 x14ac:dyDescent="0.3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 x14ac:dyDescent="0.3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 x14ac:dyDescent="0.3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 x14ac:dyDescent="0.3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 x14ac:dyDescent="0.3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 x14ac:dyDescent="0.3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 x14ac:dyDescent="0.3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 x14ac:dyDescent="0.3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 x14ac:dyDescent="0.3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 x14ac:dyDescent="0.3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 x14ac:dyDescent="0.3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 x14ac:dyDescent="0.3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 x14ac:dyDescent="0.3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 x14ac:dyDescent="0.3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 x14ac:dyDescent="0.3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 x14ac:dyDescent="0.3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 x14ac:dyDescent="0.3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 x14ac:dyDescent="0.3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 x14ac:dyDescent="0.3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 x14ac:dyDescent="0.3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 x14ac:dyDescent="0.3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 x14ac:dyDescent="0.3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 x14ac:dyDescent="0.3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 x14ac:dyDescent="0.3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 x14ac:dyDescent="0.3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 x14ac:dyDescent="0.3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 x14ac:dyDescent="0.3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 x14ac:dyDescent="0.3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 x14ac:dyDescent="0.3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 x14ac:dyDescent="0.3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 x14ac:dyDescent="0.3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 x14ac:dyDescent="0.3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 x14ac:dyDescent="0.3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 x14ac:dyDescent="0.3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 x14ac:dyDescent="0.3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 x14ac:dyDescent="0.3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 x14ac:dyDescent="0.3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 x14ac:dyDescent="0.3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 x14ac:dyDescent="0.3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 x14ac:dyDescent="0.3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 x14ac:dyDescent="0.3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 x14ac:dyDescent="0.3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 x14ac:dyDescent="0.3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 x14ac:dyDescent="0.3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 x14ac:dyDescent="0.3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 x14ac:dyDescent="0.3">
      <c r="A209" s="25" t="s">
        <v>114</v>
      </c>
      <c r="D209" s="4" t="s">
        <v>60</v>
      </c>
      <c r="E209" s="4"/>
      <c r="G209" s="5">
        <v>42</v>
      </c>
    </row>
    <row r="210" spans="1:36" x14ac:dyDescent="0.3">
      <c r="A210" s="25" t="s">
        <v>112</v>
      </c>
      <c r="D210" s="4" t="s">
        <v>60</v>
      </c>
      <c r="E210" s="4"/>
      <c r="G210" s="5">
        <v>52</v>
      </c>
    </row>
    <row r="211" spans="1:36" x14ac:dyDescent="0.3">
      <c r="A211" s="25" t="s">
        <v>116</v>
      </c>
      <c r="D211" s="4" t="s">
        <v>60</v>
      </c>
      <c r="E211" s="4"/>
      <c r="G211" s="5">
        <v>56</v>
      </c>
    </row>
    <row r="212" spans="1:36" x14ac:dyDescent="0.3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 x14ac:dyDescent="0.3">
      <c r="A213" s="25" t="s">
        <v>115</v>
      </c>
      <c r="D213" s="4" t="s">
        <v>60</v>
      </c>
      <c r="E213" s="4"/>
      <c r="G213" s="5">
        <v>42</v>
      </c>
    </row>
    <row r="214" spans="1:36" x14ac:dyDescent="0.3">
      <c r="A214" s="25" t="s">
        <v>113</v>
      </c>
      <c r="D214" s="4" t="s">
        <v>60</v>
      </c>
      <c r="E214" s="4"/>
      <c r="G214" s="5">
        <v>52</v>
      </c>
    </row>
    <row r="215" spans="1:36" x14ac:dyDescent="0.3">
      <c r="A215" s="25" t="s">
        <v>117</v>
      </c>
      <c r="D215" s="4" t="s">
        <v>60</v>
      </c>
      <c r="E215" s="4"/>
      <c r="G215" s="5">
        <v>55</v>
      </c>
    </row>
    <row r="216" spans="1:36" x14ac:dyDescent="0.3">
      <c r="A216" s="25" t="s">
        <v>118</v>
      </c>
      <c r="D216" s="4" t="s">
        <v>60</v>
      </c>
      <c r="E216" s="4"/>
      <c r="G216" s="5">
        <v>39</v>
      </c>
    </row>
    <row r="217" spans="1:36" x14ac:dyDescent="0.3">
      <c r="A217" t="s">
        <v>122</v>
      </c>
      <c r="D217" s="4" t="s">
        <v>60</v>
      </c>
      <c r="E217" s="4"/>
      <c r="G217" s="5">
        <v>38</v>
      </c>
    </row>
    <row r="218" spans="1:36" x14ac:dyDescent="0.3">
      <c r="A218" t="s">
        <v>120</v>
      </c>
      <c r="D218" s="4" t="s">
        <v>60</v>
      </c>
      <c r="E218" s="4"/>
      <c r="G218" s="5">
        <v>58</v>
      </c>
    </row>
    <row r="219" spans="1:36" x14ac:dyDescent="0.3">
      <c r="A219" t="s">
        <v>124</v>
      </c>
      <c r="D219" s="4" t="s">
        <v>60</v>
      </c>
      <c r="E219" s="4"/>
      <c r="G219" s="5">
        <v>55</v>
      </c>
    </row>
    <row r="220" spans="1:36" x14ac:dyDescent="0.3">
      <c r="A220" t="s">
        <v>119</v>
      </c>
      <c r="D220" s="4" t="s">
        <v>60</v>
      </c>
      <c r="E220" s="4"/>
      <c r="G220" s="5">
        <v>40</v>
      </c>
    </row>
    <row r="221" spans="1:36" x14ac:dyDescent="0.3">
      <c r="A221" t="s">
        <v>123</v>
      </c>
      <c r="D221" s="4" t="s">
        <v>60</v>
      </c>
      <c r="E221" s="4"/>
      <c r="G221" s="5">
        <v>41</v>
      </c>
    </row>
    <row r="222" spans="1:36" x14ac:dyDescent="0.3">
      <c r="A222" t="s">
        <v>121</v>
      </c>
      <c r="D222" s="4" t="s">
        <v>60</v>
      </c>
      <c r="E222" s="4"/>
      <c r="G222" s="5">
        <v>60</v>
      </c>
    </row>
    <row r="223" spans="1:36" x14ac:dyDescent="0.3">
      <c r="A223" t="s">
        <v>125</v>
      </c>
      <c r="D223" s="4" t="s">
        <v>60</v>
      </c>
      <c r="E223" s="4"/>
      <c r="G223" s="5">
        <v>58</v>
      </c>
    </row>
    <row r="224" spans="1:36" x14ac:dyDescent="0.3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 x14ac:dyDescent="0.3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 x14ac:dyDescent="0.3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 x14ac:dyDescent="0.3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 x14ac:dyDescent="0.3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 x14ac:dyDescent="0.3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 x14ac:dyDescent="0.3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 x14ac:dyDescent="0.3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 x14ac:dyDescent="0.3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 x14ac:dyDescent="0.3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 x14ac:dyDescent="0.3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 x14ac:dyDescent="0.3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 x14ac:dyDescent="0.3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 x14ac:dyDescent="0.3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 x14ac:dyDescent="0.3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 x14ac:dyDescent="0.3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 x14ac:dyDescent="0.3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 x14ac:dyDescent="0.3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 x14ac:dyDescent="0.3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 x14ac:dyDescent="0.3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 x14ac:dyDescent="0.3">
      <c r="A245" t="s">
        <v>228</v>
      </c>
      <c r="B245" s="4">
        <v>42289</v>
      </c>
      <c r="C245" s="4"/>
      <c r="Y245">
        <v>365.9</v>
      </c>
    </row>
    <row r="246" spans="1:87" x14ac:dyDescent="0.3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 x14ac:dyDescent="0.3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 x14ac:dyDescent="0.3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 x14ac:dyDescent="0.3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 x14ac:dyDescent="0.3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 x14ac:dyDescent="0.3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 x14ac:dyDescent="0.3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 x14ac:dyDescent="0.3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 x14ac:dyDescent="0.3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 x14ac:dyDescent="0.3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 x14ac:dyDescent="0.3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 x14ac:dyDescent="0.3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 x14ac:dyDescent="0.3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 x14ac:dyDescent="0.3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 x14ac:dyDescent="0.3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 x14ac:dyDescent="0.3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9"/>
  <sheetViews>
    <sheetView workbookViewId="0">
      <selection activeCell="D5" sqref="D5:D35"/>
    </sheetView>
  </sheetViews>
  <sheetFormatPr defaultRowHeight="14.4" x14ac:dyDescent="0.3"/>
  <cols>
    <col min="1" max="1" width="16.5546875" bestFit="1" customWidth="1"/>
    <col min="7" max="7" width="12" bestFit="1" customWidth="1"/>
  </cols>
  <sheetData>
    <row r="1" spans="1:7" x14ac:dyDescent="0.3">
      <c r="A1" t="s">
        <v>323</v>
      </c>
    </row>
    <row r="2" spans="1:7" x14ac:dyDescent="0.3">
      <c r="A2" t="s">
        <v>324</v>
      </c>
    </row>
    <row r="3" spans="1:7" x14ac:dyDescent="0.3">
      <c r="A3" t="s">
        <v>186</v>
      </c>
      <c r="B3" t="s">
        <v>325</v>
      </c>
      <c r="C3" t="s">
        <v>326</v>
      </c>
      <c r="D3" t="s">
        <v>327</v>
      </c>
    </row>
    <row r="4" spans="1:7" x14ac:dyDescent="0.3">
      <c r="A4" t="s">
        <v>223</v>
      </c>
      <c r="B4" t="s">
        <v>224</v>
      </c>
      <c r="C4" t="s">
        <v>224</v>
      </c>
      <c r="D4" t="s">
        <v>224</v>
      </c>
    </row>
    <row r="5" spans="1:7" x14ac:dyDescent="0.3">
      <c r="A5" s="4">
        <v>42125</v>
      </c>
      <c r="B5">
        <v>0</v>
      </c>
      <c r="C5">
        <v>0</v>
      </c>
      <c r="D5" t="s">
        <v>328</v>
      </c>
      <c r="G5" s="4">
        <v>42125</v>
      </c>
    </row>
    <row r="6" spans="1:7" x14ac:dyDescent="0.3">
      <c r="A6" s="4">
        <v>42172</v>
      </c>
      <c r="B6">
        <v>0.6</v>
      </c>
      <c r="C6">
        <v>7.0000000000000007E-2</v>
      </c>
      <c r="D6" t="s">
        <v>328</v>
      </c>
      <c r="G6" s="31">
        <f>G5+A6-A5</f>
        <v>42172</v>
      </c>
    </row>
    <row r="7" spans="1:7" x14ac:dyDescent="0.3">
      <c r="A7" s="4">
        <v>42185</v>
      </c>
      <c r="B7">
        <v>2.39</v>
      </c>
      <c r="C7">
        <v>0.16</v>
      </c>
      <c r="D7" t="s">
        <v>328</v>
      </c>
    </row>
    <row r="8" spans="1:7" x14ac:dyDescent="0.3">
      <c r="A8" s="4">
        <v>42199</v>
      </c>
      <c r="B8">
        <v>6.15</v>
      </c>
      <c r="C8">
        <v>0.76</v>
      </c>
      <c r="D8" t="s">
        <v>328</v>
      </c>
    </row>
    <row r="9" spans="1:7" x14ac:dyDescent="0.3">
      <c r="A9" s="4">
        <v>42207</v>
      </c>
      <c r="B9">
        <v>7.9</v>
      </c>
      <c r="C9">
        <v>1.1299999999999999</v>
      </c>
      <c r="D9" t="s">
        <v>328</v>
      </c>
    </row>
    <row r="10" spans="1:7" x14ac:dyDescent="0.3">
      <c r="A10" s="4">
        <v>42227</v>
      </c>
      <c r="B10">
        <v>10.49</v>
      </c>
      <c r="C10">
        <v>1.99</v>
      </c>
      <c r="D10" t="s">
        <v>328</v>
      </c>
    </row>
    <row r="11" spans="1:7" x14ac:dyDescent="0.3">
      <c r="A11" s="4">
        <v>42243</v>
      </c>
      <c r="B11">
        <v>14.02</v>
      </c>
      <c r="C11">
        <v>3.5</v>
      </c>
      <c r="D11" t="s">
        <v>328</v>
      </c>
    </row>
    <row r="12" spans="1:7" x14ac:dyDescent="0.3">
      <c r="A12" s="4">
        <v>42149</v>
      </c>
      <c r="B12">
        <v>0</v>
      </c>
      <c r="C12">
        <v>0</v>
      </c>
      <c r="D12" t="s">
        <v>329</v>
      </c>
    </row>
    <row r="13" spans="1:7" x14ac:dyDescent="0.3">
      <c r="A13" s="4">
        <v>42185</v>
      </c>
      <c r="B13">
        <v>0.69</v>
      </c>
      <c r="C13">
        <v>7.0000000000000007E-2</v>
      </c>
      <c r="D13" t="s">
        <v>329</v>
      </c>
    </row>
    <row r="14" spans="1:7" x14ac:dyDescent="0.3">
      <c r="A14" s="4">
        <v>42199</v>
      </c>
      <c r="B14">
        <v>2.1800000000000002</v>
      </c>
      <c r="C14">
        <v>0.12</v>
      </c>
      <c r="D14" t="s">
        <v>329</v>
      </c>
    </row>
    <row r="15" spans="1:7" x14ac:dyDescent="0.3">
      <c r="A15" s="4">
        <v>42207</v>
      </c>
      <c r="B15">
        <v>3.51</v>
      </c>
      <c r="C15">
        <v>0.45</v>
      </c>
      <c r="D15" t="s">
        <v>329</v>
      </c>
    </row>
    <row r="16" spans="1:7" x14ac:dyDescent="0.3">
      <c r="A16" s="4">
        <v>42212</v>
      </c>
      <c r="B16">
        <v>4.2</v>
      </c>
      <c r="C16">
        <v>0.66</v>
      </c>
      <c r="D16" t="s">
        <v>329</v>
      </c>
    </row>
    <row r="17" spans="1:4" x14ac:dyDescent="0.3">
      <c r="A17" s="4">
        <v>42222</v>
      </c>
      <c r="B17">
        <v>5.62</v>
      </c>
      <c r="C17">
        <v>0.91</v>
      </c>
      <c r="D17" t="s">
        <v>329</v>
      </c>
    </row>
    <row r="18" spans="1:4" x14ac:dyDescent="0.3">
      <c r="A18" s="4">
        <v>42237</v>
      </c>
      <c r="B18">
        <v>7.42</v>
      </c>
      <c r="C18">
        <v>2.11</v>
      </c>
      <c r="D18" t="s">
        <v>329</v>
      </c>
    </row>
    <row r="19" spans="1:4" x14ac:dyDescent="0.3">
      <c r="A19" s="4">
        <v>42252</v>
      </c>
      <c r="B19">
        <v>11.85</v>
      </c>
      <c r="C19">
        <v>5.64</v>
      </c>
      <c r="D19" t="s">
        <v>329</v>
      </c>
    </row>
    <row r="20" spans="1:4" x14ac:dyDescent="0.3">
      <c r="A20" s="4">
        <v>42124</v>
      </c>
      <c r="B20">
        <v>0</v>
      </c>
      <c r="C20">
        <v>0</v>
      </c>
      <c r="D20" t="s">
        <v>330</v>
      </c>
    </row>
    <row r="21" spans="1:4" x14ac:dyDescent="0.3">
      <c r="A21" s="4">
        <v>42173</v>
      </c>
      <c r="B21">
        <v>0.84</v>
      </c>
      <c r="C21">
        <v>0.4</v>
      </c>
      <c r="D21" t="s">
        <v>330</v>
      </c>
    </row>
    <row r="22" spans="1:4" x14ac:dyDescent="0.3">
      <c r="A22" s="4">
        <v>42184</v>
      </c>
      <c r="B22">
        <v>2.08</v>
      </c>
      <c r="C22">
        <v>0.82</v>
      </c>
      <c r="D22" t="s">
        <v>330</v>
      </c>
    </row>
    <row r="23" spans="1:4" x14ac:dyDescent="0.3">
      <c r="A23" s="4">
        <v>42193</v>
      </c>
      <c r="B23">
        <v>3.82</v>
      </c>
      <c r="C23">
        <v>1.22</v>
      </c>
      <c r="D23" t="s">
        <v>330</v>
      </c>
    </row>
    <row r="24" spans="1:4" x14ac:dyDescent="0.3">
      <c r="A24" s="4">
        <v>42198</v>
      </c>
      <c r="B24">
        <v>4.6500000000000004</v>
      </c>
      <c r="C24">
        <v>1.46</v>
      </c>
      <c r="D24" t="s">
        <v>330</v>
      </c>
    </row>
    <row r="25" spans="1:4" x14ac:dyDescent="0.3">
      <c r="A25" s="4">
        <v>42206</v>
      </c>
      <c r="B25">
        <v>5.51</v>
      </c>
      <c r="C25">
        <v>2.0699999999999998</v>
      </c>
      <c r="D25" t="s">
        <v>330</v>
      </c>
    </row>
    <row r="26" spans="1:4" x14ac:dyDescent="0.3">
      <c r="A26" s="4">
        <v>42229</v>
      </c>
      <c r="B26">
        <v>8.8800000000000008</v>
      </c>
      <c r="C26">
        <v>3.7</v>
      </c>
      <c r="D26" t="s">
        <v>330</v>
      </c>
    </row>
    <row r="27" spans="1:4" x14ac:dyDescent="0.3">
      <c r="A27" s="4">
        <v>42243</v>
      </c>
      <c r="B27">
        <v>11.96</v>
      </c>
      <c r="C27">
        <v>4.9800000000000004</v>
      </c>
      <c r="D27" t="s">
        <v>330</v>
      </c>
    </row>
    <row r="28" spans="1:4" x14ac:dyDescent="0.3">
      <c r="A28" s="4">
        <v>42149</v>
      </c>
      <c r="B28">
        <v>0</v>
      </c>
      <c r="C28">
        <v>0</v>
      </c>
      <c r="D28" t="s">
        <v>331</v>
      </c>
    </row>
    <row r="29" spans="1:4" x14ac:dyDescent="0.3">
      <c r="A29" s="4">
        <v>42184</v>
      </c>
      <c r="B29">
        <v>0.81</v>
      </c>
      <c r="C29">
        <v>0.13</v>
      </c>
      <c r="D29" t="s">
        <v>331</v>
      </c>
    </row>
    <row r="30" spans="1:4" x14ac:dyDescent="0.3">
      <c r="A30" s="4">
        <v>42198</v>
      </c>
      <c r="B30">
        <v>2.31</v>
      </c>
      <c r="C30">
        <v>0.4</v>
      </c>
      <c r="D30" t="s">
        <v>331</v>
      </c>
    </row>
    <row r="31" spans="1:4" x14ac:dyDescent="0.3">
      <c r="A31" s="4">
        <v>42206</v>
      </c>
      <c r="B31">
        <v>3.22</v>
      </c>
      <c r="C31">
        <v>0.79</v>
      </c>
      <c r="D31" t="s">
        <v>331</v>
      </c>
    </row>
    <row r="32" spans="1:4" x14ac:dyDescent="0.3">
      <c r="A32" s="4">
        <v>42215</v>
      </c>
      <c r="B32">
        <v>3.91</v>
      </c>
      <c r="C32">
        <v>1.39</v>
      </c>
      <c r="D32" t="s">
        <v>331</v>
      </c>
    </row>
    <row r="33" spans="1:4" x14ac:dyDescent="0.3">
      <c r="A33" s="4">
        <v>42221</v>
      </c>
      <c r="B33">
        <v>4.2</v>
      </c>
      <c r="C33">
        <v>1.7</v>
      </c>
      <c r="D33" t="s">
        <v>331</v>
      </c>
    </row>
    <row r="34" spans="1:4" x14ac:dyDescent="0.3">
      <c r="A34" s="4">
        <v>42236</v>
      </c>
      <c r="B34">
        <v>4.96</v>
      </c>
      <c r="C34">
        <v>2.42</v>
      </c>
      <c r="D34" t="s">
        <v>331</v>
      </c>
    </row>
    <row r="35" spans="1:4" x14ac:dyDescent="0.3">
      <c r="A35" s="4">
        <v>42251</v>
      </c>
      <c r="B35">
        <v>6.26</v>
      </c>
      <c r="C35">
        <v>3.88</v>
      </c>
      <c r="D35" t="s">
        <v>331</v>
      </c>
    </row>
    <row r="36" spans="1:4" x14ac:dyDescent="0.3">
      <c r="A36" s="4"/>
    </row>
    <row r="37" spans="1:4" x14ac:dyDescent="0.3">
      <c r="A37" s="4"/>
    </row>
    <row r="38" spans="1:4" x14ac:dyDescent="0.3">
      <c r="A38" s="4"/>
    </row>
    <row r="39" spans="1:4" x14ac:dyDescent="0.3">
      <c r="A39" s="4"/>
    </row>
    <row r="40" spans="1:4" x14ac:dyDescent="0.3">
      <c r="A40" s="4"/>
    </row>
    <row r="41" spans="1:4" x14ac:dyDescent="0.3">
      <c r="A41" s="4"/>
    </row>
    <row r="42" spans="1:4" x14ac:dyDescent="0.3">
      <c r="A42" s="4"/>
    </row>
    <row r="43" spans="1:4" x14ac:dyDescent="0.3">
      <c r="A43" s="4"/>
    </row>
    <row r="44" spans="1:4" x14ac:dyDescent="0.3">
      <c r="A44" s="4"/>
    </row>
    <row r="45" spans="1:4" x14ac:dyDescent="0.3">
      <c r="A45" s="4"/>
    </row>
    <row r="46" spans="1:4" x14ac:dyDescent="0.3">
      <c r="A46" s="4"/>
    </row>
    <row r="47" spans="1:4" x14ac:dyDescent="0.3">
      <c r="A47" s="4"/>
    </row>
    <row r="48" spans="1:4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20"/>
  <sheetViews>
    <sheetView topLeftCell="AE1" workbookViewId="0">
      <selection activeCell="AS12" sqref="AS9:AS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Observed</vt:lpstr>
      <vt:lpstr>FixationData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2019-07-22T06:35:19Z</dcterms:modified>
</cp:coreProperties>
</file>